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 firstSheet="106" activeTab="107"/>
  </bookViews>
  <sheets>
    <sheet name="texas100" sheetId="3" r:id="rId1"/>
    <sheet name="Texas100_1" sheetId="30" r:id="rId2"/>
    <sheet name="Sheet28" sheetId="31" r:id="rId3"/>
    <sheet name="Texas_N_0.641_d1_2%" sheetId="105" r:id="rId4"/>
    <sheet name="Texas_N_0.641_d1_4%" sheetId="106" r:id="rId5"/>
    <sheet name="Texas_N_0.641_d1_10%" sheetId="107" r:id="rId6"/>
    <sheet name="Texas_N_0.641_d1_12%" sheetId="108" r:id="rId7"/>
    <sheet name="Texas_N_0.641_d2_2%" sheetId="109" r:id="rId8"/>
    <sheet name="Texas_N_0.641_d2_4%" sheetId="110" r:id="rId9"/>
    <sheet name="Texas_N_0.641_d2_10%" sheetId="111" r:id="rId10"/>
    <sheet name="Texas_N_0.641_d2_12%" sheetId="112" r:id="rId11"/>
    <sheet name="Texas_N_0.641_d3_2%" sheetId="113" r:id="rId12"/>
    <sheet name="Texas_N_0.641_d3_4%" sheetId="114" r:id="rId13"/>
    <sheet name="Texas_N_0.641_d3_10%" sheetId="115" r:id="rId14"/>
    <sheet name="Texas_N_0.641_d3_12%" sheetId="116" r:id="rId15"/>
    <sheet name="Texas_N_0.53_d1_2%" sheetId="117" r:id="rId16"/>
    <sheet name="Texas_N_0.53_d1_4%" sheetId="118" r:id="rId17"/>
    <sheet name="Texas_N_0.53_d1_10%" sheetId="119" r:id="rId18"/>
    <sheet name="Texas_N_0.53_d1_12%" sheetId="120" r:id="rId19"/>
    <sheet name="Texas_N_0.53_d2_2%" sheetId="121" r:id="rId20"/>
    <sheet name="Texas_N_0.53_d2_4%" sheetId="122" r:id="rId21"/>
    <sheet name="Texas_N_0.53_d2_10%" sheetId="123" r:id="rId22"/>
    <sheet name="Texas_N_0.53_d2_12%" sheetId="124" r:id="rId23"/>
    <sheet name="Texas_N_0.53_d3_2%" sheetId="125" r:id="rId24"/>
    <sheet name="Texas_N_0.53_d3_4%" sheetId="178" r:id="rId25"/>
    <sheet name="Texas_N_0.53_d3_10%" sheetId="127" r:id="rId26"/>
    <sheet name="Texas_N_0.53_d3_12%" sheetId="128" r:id="rId27"/>
    <sheet name="Texas_N_0.734_d1_2%" sheetId="129" r:id="rId28"/>
    <sheet name="Texas_N_0.734_d1_4%" sheetId="130" r:id="rId29"/>
    <sheet name="Texas_N_0.734_d1_10%" sheetId="131" r:id="rId30"/>
    <sheet name="Texas_N_0.734_d1_12%" sheetId="132" r:id="rId31"/>
    <sheet name="Texas_N_0.734_d2_2%" sheetId="133" r:id="rId32"/>
    <sheet name="Texas_N_0.734_d2_4%" sheetId="134" r:id="rId33"/>
    <sheet name="Texas_N_0.734_d2_10%" sheetId="135" r:id="rId34"/>
    <sheet name="Texas_N_0.734_d2_12%" sheetId="136" r:id="rId35"/>
    <sheet name="Texas_N_0.734_d3_2%" sheetId="137" r:id="rId36"/>
    <sheet name="Texas_N_0.734_d3_4%" sheetId="138" r:id="rId37"/>
    <sheet name="Texas_N_0.734_d3_10%" sheetId="139" r:id="rId38"/>
    <sheet name="Texas_N_0.734_d3_12%" sheetId="140" r:id="rId39"/>
    <sheet name="Texas_U_0.641_d1_2%" sheetId="179" r:id="rId40"/>
    <sheet name="Texas_U_0.641_d1_4%" sheetId="181" r:id="rId41"/>
    <sheet name="Texas_U_0.641_d1_10%" sheetId="182" r:id="rId42"/>
    <sheet name="Texas_U_0.641_d1_12%" sheetId="183" r:id="rId43"/>
    <sheet name="Texas_U_0.641_d2_2%" sheetId="188" r:id="rId44"/>
    <sheet name="Texas_U_0.641_d2_4%" sheetId="189" r:id="rId45"/>
    <sheet name="Texas_U_0.641_d2_10%" sheetId="190" r:id="rId46"/>
    <sheet name="Texas_U_0.641_d2_12%" sheetId="192" r:id="rId47"/>
    <sheet name="Texas_U_0.641_d3_2%" sheetId="184" r:id="rId48"/>
    <sheet name="Texas_U_0.641_d3_4%" sheetId="185" r:id="rId49"/>
    <sheet name="Texas_U_0.641_d3_10%" sheetId="186" r:id="rId50"/>
    <sheet name="Texas_U_0.641_d3_12%" sheetId="187" r:id="rId51"/>
    <sheet name="Texas_U_0.53_d1_2%" sheetId="194" r:id="rId52"/>
    <sheet name="Texas_U_0.53_d1_4%" sheetId="195" r:id="rId53"/>
    <sheet name="Texas_U_0.53_d1_10%" sheetId="196" r:id="rId54"/>
    <sheet name="Texas_U_0.53_d1_12%" sheetId="197" r:id="rId55"/>
    <sheet name="Texas_U_0.53_d2_2%" sheetId="198" r:id="rId56"/>
    <sheet name="Texas_U_0.53_d2_4%" sheetId="199" r:id="rId57"/>
    <sheet name="Texas_U_0.53_d2_10%" sheetId="200" r:id="rId58"/>
    <sheet name="Texas_U_0.53_d2_12%" sheetId="201" r:id="rId59"/>
    <sheet name="Texas_U_0.53_d3_2%" sheetId="203" r:id="rId60"/>
    <sheet name="Texas_U_0.53_d3_4%" sheetId="204" r:id="rId61"/>
    <sheet name="Texas_U_0.53_d3_10%" sheetId="205" r:id="rId62"/>
    <sheet name="Texas_U_0.53_d3_12%" sheetId="206" r:id="rId63"/>
    <sheet name="Texas_U_0.734_d1_2%" sheetId="208" r:id="rId64"/>
    <sheet name="Texas_U_0.734_d1_4%" sheetId="209" r:id="rId65"/>
    <sheet name="Texas_U_0.734_d1_10%" sheetId="210" r:id="rId66"/>
    <sheet name="Texas_U_0.734_d1_12%" sheetId="211" r:id="rId67"/>
    <sheet name="Texas_U_0.734_d2_2%" sheetId="212" r:id="rId68"/>
    <sheet name="Texas_U_0.734_d2_4%" sheetId="215" r:id="rId69"/>
    <sheet name="Texas_U_0.734_d2_10%" sheetId="219" r:id="rId70"/>
    <sheet name="Texas_U_0.734_d2_12%" sheetId="220" r:id="rId71"/>
    <sheet name="Texas_U_0.734_d3_2%" sheetId="214" r:id="rId72"/>
    <sheet name="Texas_U_0.734_d3_4%" sheetId="216" r:id="rId73"/>
    <sheet name="Texas_U_0.734_d3_10%" sheetId="221" r:id="rId74"/>
    <sheet name="Texas_U_0.734_d3_12%" sheetId="222" r:id="rId75"/>
    <sheet name="Texas_B_0.641_d1_2%" sheetId="141" r:id="rId76"/>
    <sheet name="Texas_B_0.641_d1_4%" sheetId="142" r:id="rId77"/>
    <sheet name="Texas_B_0.641_d1_10%" sheetId="143" r:id="rId78"/>
    <sheet name="Texas_B_0.641_d1_12%" sheetId="144" r:id="rId79"/>
    <sheet name="Texas_B_0.641_d2_2%" sheetId="145" r:id="rId80"/>
    <sheet name="Texas_B_0.641_d2_4%" sheetId="146" r:id="rId81"/>
    <sheet name="Texas_B_0.641_d2_10%" sheetId="147" r:id="rId82"/>
    <sheet name="Texas_B_0.641_d2_12%" sheetId="148" r:id="rId83"/>
    <sheet name="Texas_B_0.641_d3_2%" sheetId="149" r:id="rId84"/>
    <sheet name="Texas_B_0.641_d3_4%" sheetId="150" r:id="rId85"/>
    <sheet name="Texas_B_0.641_d3_10%" sheetId="151" r:id="rId86"/>
    <sheet name="Texas_B_0.641_d3_12%" sheetId="152" r:id="rId87"/>
    <sheet name="Texas_B_0.53_d1_2%" sheetId="153" r:id="rId88"/>
    <sheet name="Texas_B_0.53_d1_4%" sheetId="154" r:id="rId89"/>
    <sheet name="Texas_B_0.53_d1_10%" sheetId="155" r:id="rId90"/>
    <sheet name="Texas_B_0.53_d1_12%" sheetId="156" r:id="rId91"/>
    <sheet name="Texas_B_0.53_d2_2%" sheetId="157" r:id="rId92"/>
    <sheet name="Texas_B_0.53_d2_4%" sheetId="158" r:id="rId93"/>
    <sheet name="Texas_B_0.53_d2_10%" sheetId="159" r:id="rId94"/>
    <sheet name="Texas_B_0.53_d2_12%" sheetId="160" r:id="rId95"/>
    <sheet name="Texas_B_0.53_d3_2%" sheetId="161" r:id="rId96"/>
    <sheet name="Texas_B_0.53_d3_4%" sheetId="162" r:id="rId97"/>
    <sheet name="Texas_B_0.53_d3_10%" sheetId="163" r:id="rId98"/>
    <sheet name="Texas_B_0.53_d3_12%" sheetId="164" r:id="rId99"/>
    <sheet name="Texas_B_0.734_d1_2%" sheetId="165" r:id="rId100"/>
    <sheet name="Texas_B_0.734_d1_4%" sheetId="166" r:id="rId101"/>
    <sheet name="Texas_B_0.734_d1_10%" sheetId="167" r:id="rId102"/>
    <sheet name="Texas_B_0.734_d1_12%" sheetId="168" r:id="rId103"/>
    <sheet name="Texas_B_0.734_d2_2%" sheetId="169" r:id="rId104"/>
    <sheet name="Texas_B_0.734_d2_4%" sheetId="170" r:id="rId105"/>
    <sheet name="Texas_B_0.734_d2_10%" sheetId="171" r:id="rId106"/>
    <sheet name="Texas_B_0.734_d2_12%" sheetId="172" r:id="rId107"/>
    <sheet name="Texas_B_0.734_d3_2%" sheetId="173" r:id="rId108"/>
    <sheet name="Texas_B_0.734_d3_4%" sheetId="174" r:id="rId109"/>
    <sheet name="Texas_B_0.734_d3_10%" sheetId="175" r:id="rId110"/>
    <sheet name="Texas_B_0.734_d3_12%" sheetId="176" r:id="rId111"/>
  </sheets>
  <calcPr calcId="144525"/>
</workbook>
</file>

<file path=xl/sharedStrings.xml><?xml version="1.0" encoding="utf-8"?>
<sst xmlns="http://schemas.openxmlformats.org/spreadsheetml/2006/main" count="4473" uniqueCount="89">
  <si>
    <t>index</t>
  </si>
  <si>
    <t>mmd</t>
  </si>
  <si>
    <t>movement_mmd</t>
  </si>
  <si>
    <t>TP</t>
  </si>
  <si>
    <t>FP</t>
  </si>
  <si>
    <t>FN</t>
  </si>
  <si>
    <t>TN</t>
  </si>
  <si>
    <t>R</t>
  </si>
  <si>
    <t>P</t>
  </si>
  <si>
    <t>F1</t>
  </si>
  <si>
    <t>FPR</t>
  </si>
  <si>
    <t>MA</t>
  </si>
  <si>
    <t>acc</t>
  </si>
  <si>
    <t>mem_nonmem</t>
  </si>
  <si>
    <t>实验次数</t>
  </si>
  <si>
    <t>距离[0.311,0.343)</t>
  </si>
  <si>
    <t>距离[0.343,0.375)</t>
  </si>
  <si>
    <t>距离[0.375,0.407)</t>
  </si>
  <si>
    <t>距离[0.407,0.439)</t>
  </si>
  <si>
    <t>距离[0.439,0.471)</t>
  </si>
  <si>
    <t>距离[0.471,0.503)</t>
  </si>
  <si>
    <t>距离[0.503,0.535)</t>
  </si>
  <si>
    <t>距离[0.535,0.567)</t>
  </si>
  <si>
    <t>距离[0.567,0.599)</t>
  </si>
  <si>
    <t>距离[0.599,0.631)</t>
  </si>
  <si>
    <t>距离[0.631,0.663)</t>
  </si>
  <si>
    <t>距离[0.663,0.695)</t>
  </si>
  <si>
    <t>距离[0.695,0.727)</t>
  </si>
  <si>
    <t>距离[0.727,0.759)</t>
  </si>
  <si>
    <t>距离[0.759,0.791)</t>
  </si>
  <si>
    <t>距离[0.791,0.823)</t>
  </si>
  <si>
    <t>距离[0.823,0.855)</t>
  </si>
  <si>
    <t>距离[0.855,0.887)</t>
  </si>
  <si>
    <t>距离[0.887,0.919)</t>
  </si>
  <si>
    <t>距离[0.919,0.951)</t>
  </si>
  <si>
    <t>距离[0.951,0.983)</t>
  </si>
  <si>
    <t>距离[0.983,1.015)</t>
  </si>
  <si>
    <t>距离[1.015,1.047)</t>
  </si>
  <si>
    <t>距离[1.047,1.079)</t>
  </si>
  <si>
    <t>剔除比例</t>
  </si>
  <si>
    <t>6的倍数</t>
  </si>
  <si>
    <t>13*6=78</t>
  </si>
  <si>
    <t>13组，每组6个</t>
  </si>
  <si>
    <t>10个一组的话</t>
  </si>
  <si>
    <t>距离[0.407,0.435)</t>
  </si>
  <si>
    <t>距离[0.435,0.463)</t>
  </si>
  <si>
    <t>距离[0.463,0.491)</t>
  </si>
  <si>
    <t>距离[0.491,0.519)</t>
  </si>
  <si>
    <t>距离[0.519,0.547)</t>
  </si>
  <si>
    <t>距离[0.547,0.575)</t>
  </si>
  <si>
    <t>距离[0.575,0.603)</t>
  </si>
  <si>
    <t>距离[0.603,0.631)</t>
  </si>
  <si>
    <t>距离[0.631,0.659)</t>
  </si>
  <si>
    <t>距离[0.535,0.583)</t>
  </si>
  <si>
    <t>距离[0.583,0.631)</t>
  </si>
  <si>
    <t>距离[0.631,0.679)</t>
  </si>
  <si>
    <t>距离[0.679,0.727)</t>
  </si>
  <si>
    <t>距离[0.535,0.573)</t>
  </si>
  <si>
    <t>距离[0.573,0.611)</t>
  </si>
  <si>
    <t>距离[0.611,0.649)</t>
  </si>
  <si>
    <t>距离[0.649,0.687)</t>
  </si>
  <si>
    <t>距离[0.687,0.725)</t>
  </si>
  <si>
    <t>距离[0.439,0.487)</t>
  </si>
  <si>
    <t>距离[0.487,0.535)</t>
  </si>
  <si>
    <t>距离[0.439,0.477)</t>
  </si>
  <si>
    <t>距离[0.477,0.515)</t>
  </si>
  <si>
    <t>距离[0.515,0.553)</t>
  </si>
  <si>
    <t>距离[0.553,0.591)</t>
  </si>
  <si>
    <t>距离[0.591,0.629)</t>
  </si>
  <si>
    <t>距离[0.407,0.472)</t>
  </si>
  <si>
    <t>距离[0.472,0.537)</t>
  </si>
  <si>
    <t>距离[0.537,0.602)</t>
  </si>
  <si>
    <t>距离[0.602,0.667)</t>
  </si>
  <si>
    <t>距离[0.407,0.458)</t>
  </si>
  <si>
    <t>距离[0.458,0.509)</t>
  </si>
  <si>
    <t>距离[0.509,0.56)</t>
  </si>
  <si>
    <t>距离[0.56,0.611)</t>
  </si>
  <si>
    <t>距离[0.611,0.662)</t>
  </si>
  <si>
    <t>距离[0.727,0.775)</t>
  </si>
  <si>
    <t>距离[0.775,0.823)</t>
  </si>
  <si>
    <t>距离[0.631,0.669)</t>
  </si>
  <si>
    <t>距离[0.669,0.707)</t>
  </si>
  <si>
    <t>距离[0.707,0.745)</t>
  </si>
  <si>
    <t>距离[0.745,0.783)</t>
  </si>
  <si>
    <t>距离[0.783,0.821)</t>
  </si>
  <si>
    <t>参数0.3</t>
  </si>
  <si>
    <t>&lt;0.471为成功</t>
  </si>
  <si>
    <t>&lt;0.535</t>
  </si>
  <si>
    <t>&lt;0.631为成功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</si>
</sst>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0" fillId="20" borderId="2" applyNumberFormat="0" applyAlignment="0" applyProtection="0">
      <alignment vertical="center"/>
    </xf>
    <xf numFmtId="0" fontId="7" fillId="16" borderId="4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</cellStyleXfs>
  <cellXfs count="4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 applyBorder="1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0" fillId="3" borderId="0" xfId="0" applyFill="1" applyBorder="1" applyAlignment="1">
      <alignment horizont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0" fillId="4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right"/>
    </xf>
    <xf numFmtId="10" fontId="0" fillId="0" borderId="0" xfId="0" applyNumberFormat="1" applyAlignment="1">
      <alignment horizontal="right"/>
    </xf>
    <xf numFmtId="10" fontId="0" fillId="0" borderId="0" xfId="0" applyNumberFormat="1" applyFill="1"/>
    <xf numFmtId="0" fontId="0" fillId="2" borderId="0" xfId="0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0" fontId="0" fillId="8" borderId="0" xfId="0" applyFill="1"/>
    <xf numFmtId="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right"/>
    </xf>
    <xf numFmtId="0" fontId="0" fillId="8" borderId="0" xfId="0" applyFill="1" applyAlignment="1">
      <alignment horizontal="center"/>
    </xf>
    <xf numFmtId="10" fontId="0" fillId="0" borderId="0" xfId="0" applyNumberFormat="1" applyFill="1" applyAlignment="1">
      <alignment horizontal="right"/>
    </xf>
    <xf numFmtId="0" fontId="1" fillId="8" borderId="1" xfId="0" applyFont="1" applyFill="1" applyBorder="1" applyAlignment="1">
      <alignment horizontal="center" vertical="top"/>
    </xf>
    <xf numFmtId="0" fontId="0" fillId="8" borderId="0" xfId="0" applyFill="1" applyBorder="1" applyAlignment="1">
      <alignment horizontal="center"/>
    </xf>
    <xf numFmtId="9" fontId="0" fillId="8" borderId="0" xfId="0" applyNumberFormat="1" applyFill="1" applyAlignment="1">
      <alignment horizontal="center"/>
    </xf>
    <xf numFmtId="0" fontId="0" fillId="8" borderId="0" xfId="0" applyFill="1" applyAlignment="1">
      <alignment horizontal="right"/>
    </xf>
    <xf numFmtId="10" fontId="0" fillId="8" borderId="0" xfId="0" applyNumberFormat="1" applyFill="1" applyAlignment="1">
      <alignment horizontal="right"/>
    </xf>
    <xf numFmtId="10" fontId="0" fillId="8" borderId="0" xfId="0" applyNumberFormat="1" applyFill="1"/>
    <xf numFmtId="0" fontId="0" fillId="9" borderId="0" xfId="0" applyFill="1"/>
    <xf numFmtId="0" fontId="0" fillId="9" borderId="0" xfId="0" applyFill="1" applyAlignment="1">
      <alignment horizontal="center"/>
    </xf>
    <xf numFmtId="9" fontId="0" fillId="9" borderId="0" xfId="0" applyNumberFormat="1" applyFill="1" applyAlignment="1">
      <alignment horizontal="center"/>
    </xf>
    <xf numFmtId="0" fontId="0" fillId="9" borderId="0" xfId="0" applyFill="1" applyAlignment="1">
      <alignment horizontal="right"/>
    </xf>
    <xf numFmtId="10" fontId="0" fillId="9" borderId="0" xfId="0" applyNumberFormat="1" applyFill="1" applyAlignment="1">
      <alignment horizontal="righ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4" Type="http://schemas.openxmlformats.org/officeDocument/2006/relationships/sharedStrings" Target="sharedStrings.xml"/><Relationship Id="rId113" Type="http://schemas.openxmlformats.org/officeDocument/2006/relationships/styles" Target="styles.xml"/><Relationship Id="rId112" Type="http://schemas.openxmlformats.org/officeDocument/2006/relationships/theme" Target="theme/theme1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'Texas_N_0.641_d1_2%'!#REF!</c:f>
              <c:numCache>
                <c:ptCount val="0"/>
              </c:numCache>
            </c:numRef>
          </c:cat>
          <c:val>
            <c:numRef>
              <c:f>'Texas_N_0.641_d1_2%'!#REF!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22837"/>
        <c:axId val="977962099"/>
      </c:barChart>
      <c:catAx>
        <c:axId val="2884228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962099"/>
        <c:crosses val="autoZero"/>
        <c:auto val="1"/>
        <c:lblAlgn val="ctr"/>
        <c:lblOffset val="100"/>
        <c:noMultiLvlLbl val="0"/>
      </c:catAx>
      <c:valAx>
        <c:axId val="977962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842283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'Texas_N_0.53_d1_2%'!#REF!</c:f>
              <c:numCache>
                <c:ptCount val="0"/>
              </c:numCache>
            </c:numRef>
          </c:cat>
          <c:val>
            <c:numRef>
              <c:f>'Texas_N_0.53_d1_2%'!#REF!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806594"/>
        <c:axId val="574579665"/>
      </c:barChart>
      <c:catAx>
        <c:axId val="23880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579665"/>
        <c:crosses val="autoZero"/>
        <c:auto val="1"/>
        <c:lblAlgn val="ctr"/>
        <c:lblOffset val="100"/>
        <c:noMultiLvlLbl val="0"/>
      </c:catAx>
      <c:valAx>
        <c:axId val="574579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80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'Texas_N_0.53_d1_2%'!#REF!</c:f>
              <c:numCache>
                <c:ptCount val="0"/>
              </c:numCache>
            </c:numRef>
          </c:cat>
          <c:val>
            <c:numRef>
              <c:f>'Texas_N_0.53_d1_2%'!#REF!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806594"/>
        <c:axId val="574579665"/>
      </c:barChart>
      <c:catAx>
        <c:axId val="23880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579665"/>
        <c:crosses val="autoZero"/>
        <c:auto val="1"/>
        <c:lblAlgn val="ctr"/>
        <c:lblOffset val="100"/>
        <c:noMultiLvlLbl val="0"/>
      </c:catAx>
      <c:valAx>
        <c:axId val="574579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80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'Texas_N_0.53_d1_2%'!#REF!</c:f>
              <c:numCache>
                <c:ptCount val="0"/>
              </c:numCache>
            </c:numRef>
          </c:cat>
          <c:val>
            <c:numRef>
              <c:f>'Texas_N_0.53_d1_2%'!#REF!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806594"/>
        <c:axId val="574579665"/>
      </c:barChart>
      <c:catAx>
        <c:axId val="23880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579665"/>
        <c:crosses val="autoZero"/>
        <c:auto val="1"/>
        <c:lblAlgn val="ctr"/>
        <c:lblOffset val="100"/>
        <c:noMultiLvlLbl val="0"/>
      </c:catAx>
      <c:valAx>
        <c:axId val="574579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80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'Texas_N_0.53_d1_2%'!#REF!</c:f>
              <c:numCache>
                <c:ptCount val="0"/>
              </c:numCache>
            </c:numRef>
          </c:cat>
          <c:val>
            <c:numRef>
              <c:f>'Texas_N_0.53_d1_2%'!#REF!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806594"/>
        <c:axId val="574579665"/>
      </c:barChart>
      <c:catAx>
        <c:axId val="23880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579665"/>
        <c:crosses val="autoZero"/>
        <c:auto val="1"/>
        <c:lblAlgn val="ctr"/>
        <c:lblOffset val="100"/>
        <c:noMultiLvlLbl val="0"/>
      </c:catAx>
      <c:valAx>
        <c:axId val="574579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80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'Texas_N_0.53_d1_2%'!#REF!</c:f>
              <c:numCache>
                <c:ptCount val="0"/>
              </c:numCache>
            </c:numRef>
          </c:cat>
          <c:val>
            <c:numRef>
              <c:f>'Texas_N_0.53_d1_2%'!#REF!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806594"/>
        <c:axId val="574579665"/>
      </c:barChart>
      <c:catAx>
        <c:axId val="23880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579665"/>
        <c:crosses val="autoZero"/>
        <c:auto val="1"/>
        <c:lblAlgn val="ctr"/>
        <c:lblOffset val="100"/>
        <c:noMultiLvlLbl val="0"/>
      </c:catAx>
      <c:valAx>
        <c:axId val="574579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80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'Texas_N_0.53_d1_2%'!#REF!</c:f>
              <c:numCache>
                <c:ptCount val="0"/>
              </c:numCache>
            </c:numRef>
          </c:cat>
          <c:val>
            <c:numRef>
              <c:f>'Texas_N_0.53_d1_2%'!#REF!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806594"/>
        <c:axId val="574579665"/>
      </c:barChart>
      <c:catAx>
        <c:axId val="23880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579665"/>
        <c:crosses val="autoZero"/>
        <c:auto val="1"/>
        <c:lblAlgn val="ctr"/>
        <c:lblOffset val="100"/>
        <c:noMultiLvlLbl val="0"/>
      </c:catAx>
      <c:valAx>
        <c:axId val="574579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80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'Texas_N_0.53_d1_2%'!#REF!</c:f>
              <c:numCache>
                <c:ptCount val="0"/>
              </c:numCache>
            </c:numRef>
          </c:cat>
          <c:val>
            <c:numRef>
              <c:f>'Texas_N_0.53_d1_2%'!#REF!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806594"/>
        <c:axId val="574579665"/>
      </c:barChart>
      <c:catAx>
        <c:axId val="23880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579665"/>
        <c:crosses val="autoZero"/>
        <c:auto val="1"/>
        <c:lblAlgn val="ctr"/>
        <c:lblOffset val="100"/>
        <c:noMultiLvlLbl val="0"/>
      </c:catAx>
      <c:valAx>
        <c:axId val="574579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80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'Texas_N_0.53_d1_2%'!#REF!</c:f>
              <c:numCache>
                <c:ptCount val="0"/>
              </c:numCache>
            </c:numRef>
          </c:cat>
          <c:val>
            <c:numRef>
              <c:f>'Texas_N_0.53_d1_2%'!#REF!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806594"/>
        <c:axId val="574579665"/>
      </c:barChart>
      <c:catAx>
        <c:axId val="2388065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4579665"/>
        <c:crosses val="autoZero"/>
        <c:auto val="1"/>
        <c:lblAlgn val="ctr"/>
        <c:lblOffset val="100"/>
        <c:noMultiLvlLbl val="0"/>
      </c:catAx>
      <c:valAx>
        <c:axId val="574579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8065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'Texas_N_0.53_d3_2%'!#REF!</c:f>
              <c:numCache>
                <c:ptCount val="0"/>
              </c:numCache>
            </c:numRef>
          </c:cat>
          <c:val>
            <c:numRef>
              <c:f>'Texas_N_0.53_d3_2%'!#REF!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815289"/>
        <c:axId val="897506209"/>
      </c:barChart>
      <c:catAx>
        <c:axId val="19981528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506209"/>
        <c:crosses val="autoZero"/>
        <c:auto val="1"/>
        <c:lblAlgn val="ctr"/>
        <c:lblOffset val="100"/>
        <c:noMultiLvlLbl val="0"/>
      </c:catAx>
      <c:valAx>
        <c:axId val="8975062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81528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'Texas_N_0.53_d3_2%'!#REF!</c:f>
              <c:numCache>
                <c:ptCount val="0"/>
              </c:numCache>
            </c:numRef>
          </c:cat>
          <c:val>
            <c:numRef>
              <c:f>'Texas_N_0.53_d3_2%'!#REF!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815289"/>
        <c:axId val="897506209"/>
      </c:barChart>
      <c:catAx>
        <c:axId val="19981528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506209"/>
        <c:crosses val="autoZero"/>
        <c:auto val="1"/>
        <c:lblAlgn val="ctr"/>
        <c:lblOffset val="100"/>
        <c:noMultiLvlLbl val="0"/>
      </c:catAx>
      <c:valAx>
        <c:axId val="8975062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81528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'Texas_N_0.53_d3_2%'!#REF!</c:f>
              <c:numCache>
                <c:ptCount val="0"/>
              </c:numCache>
            </c:numRef>
          </c:cat>
          <c:val>
            <c:numRef>
              <c:f>'Texas_N_0.53_d3_2%'!#REF!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815289"/>
        <c:axId val="897506209"/>
      </c:barChart>
      <c:catAx>
        <c:axId val="19981528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506209"/>
        <c:crosses val="autoZero"/>
        <c:auto val="1"/>
        <c:lblAlgn val="ctr"/>
        <c:lblOffset val="100"/>
        <c:noMultiLvlLbl val="0"/>
      </c:catAx>
      <c:valAx>
        <c:axId val="8975062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81528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'Texas_N_0.734_d1_2%'!#REF!</c:f>
              <c:numCache>
                <c:ptCount val="0"/>
              </c:numCache>
            </c:numRef>
          </c:cat>
          <c:val>
            <c:numRef>
              <c:f>'Texas_N_0.734_d1_2%'!#REF!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921"/>
        <c:axId val="390973128"/>
      </c:barChart>
      <c:catAx>
        <c:axId val="172939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973128"/>
        <c:crosses val="autoZero"/>
        <c:auto val="1"/>
        <c:lblAlgn val="ctr"/>
        <c:lblOffset val="100"/>
        <c:noMultiLvlLbl val="0"/>
      </c:catAx>
      <c:valAx>
        <c:axId val="3909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2939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'Texas_U_0.641_d1_2%'!$C$88:$C$91</c:f>
              <c:strCache>
                <c:ptCount val="4"/>
                <c:pt idx="0">
                  <c:v>距离[0.535,0.583)</c:v>
                </c:pt>
                <c:pt idx="1">
                  <c:v>距离[0.583,0.631)</c:v>
                </c:pt>
                <c:pt idx="2">
                  <c:v>距离[0.631,0.679)</c:v>
                </c:pt>
                <c:pt idx="3">
                  <c:v>距离[0.679,0.727)</c:v>
                </c:pt>
              </c:strCache>
            </c:strRef>
          </c:cat>
          <c:val>
            <c:numRef>
              <c:f>'Texas_U_0.641_d1_2%'!$D$88:$D$91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109006"/>
        <c:axId val="274651951"/>
      </c:barChart>
      <c:catAx>
        <c:axId val="9411090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651951"/>
        <c:crosses val="autoZero"/>
        <c:auto val="1"/>
        <c:lblAlgn val="ctr"/>
        <c:lblOffset val="100"/>
        <c:noMultiLvlLbl val="0"/>
      </c:catAx>
      <c:valAx>
        <c:axId val="2746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11090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'Texas_U_0.641_d1_2%'!$C$88:$C$91</c:f>
              <c:strCache>
                <c:ptCount val="4"/>
                <c:pt idx="0">
                  <c:v>距离[0.535,0.583)</c:v>
                </c:pt>
                <c:pt idx="1">
                  <c:v>距离[0.583,0.631)</c:v>
                </c:pt>
                <c:pt idx="2">
                  <c:v>距离[0.631,0.679)</c:v>
                </c:pt>
                <c:pt idx="3">
                  <c:v>距离[0.679,0.727)</c:v>
                </c:pt>
              </c:strCache>
            </c:strRef>
          </c:cat>
          <c:val>
            <c:numRef>
              <c:f>'Texas_U_0.641_d1_2%'!$D$88:$D$91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109006"/>
        <c:axId val="274651951"/>
      </c:barChart>
      <c:catAx>
        <c:axId val="9411090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651951"/>
        <c:crosses val="autoZero"/>
        <c:auto val="1"/>
        <c:lblAlgn val="ctr"/>
        <c:lblOffset val="100"/>
        <c:noMultiLvlLbl val="0"/>
      </c:catAx>
      <c:valAx>
        <c:axId val="2746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11090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'Texas_U_0.641_d1_2%'!$C$88:$C$91</c:f>
              <c:strCache>
                <c:ptCount val="4"/>
                <c:pt idx="0">
                  <c:v>距离[0.535,0.583)</c:v>
                </c:pt>
                <c:pt idx="1">
                  <c:v>距离[0.583,0.631)</c:v>
                </c:pt>
                <c:pt idx="2">
                  <c:v>距离[0.631,0.679)</c:v>
                </c:pt>
                <c:pt idx="3">
                  <c:v>距离[0.679,0.727)</c:v>
                </c:pt>
              </c:strCache>
            </c:strRef>
          </c:cat>
          <c:val>
            <c:numRef>
              <c:f>'Texas_U_0.641_d1_2%'!$D$88:$D$91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109006"/>
        <c:axId val="274651951"/>
      </c:barChart>
      <c:catAx>
        <c:axId val="9411090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651951"/>
        <c:crosses val="autoZero"/>
        <c:auto val="1"/>
        <c:lblAlgn val="ctr"/>
        <c:lblOffset val="100"/>
        <c:noMultiLvlLbl val="0"/>
      </c:catAx>
      <c:valAx>
        <c:axId val="2746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11090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'Texas_U_0.641_d1_2%'!$C$88:$C$91</c:f>
              <c:strCache>
                <c:ptCount val="4"/>
                <c:pt idx="0">
                  <c:v>距离[0.535,0.583)</c:v>
                </c:pt>
                <c:pt idx="1">
                  <c:v>距离[0.583,0.631)</c:v>
                </c:pt>
                <c:pt idx="2">
                  <c:v>距离[0.631,0.679)</c:v>
                </c:pt>
                <c:pt idx="3">
                  <c:v>距离[0.679,0.727)</c:v>
                </c:pt>
              </c:strCache>
            </c:strRef>
          </c:cat>
          <c:val>
            <c:numRef>
              <c:f>'Texas_U_0.641_d1_2%'!$D$88:$D$91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109006"/>
        <c:axId val="274651951"/>
      </c:barChart>
      <c:catAx>
        <c:axId val="9411090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651951"/>
        <c:crosses val="autoZero"/>
        <c:auto val="1"/>
        <c:lblAlgn val="ctr"/>
        <c:lblOffset val="100"/>
        <c:noMultiLvlLbl val="0"/>
      </c:catAx>
      <c:valAx>
        <c:axId val="2746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11090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'Texas_U_0.641_d1_2%'!$C$88:$C$91</c:f>
              <c:strCache>
                <c:ptCount val="4"/>
                <c:pt idx="0">
                  <c:v>距离[0.535,0.583)</c:v>
                </c:pt>
                <c:pt idx="1">
                  <c:v>距离[0.583,0.631)</c:v>
                </c:pt>
                <c:pt idx="2">
                  <c:v>距离[0.631,0.679)</c:v>
                </c:pt>
                <c:pt idx="3">
                  <c:v>距离[0.679,0.727)</c:v>
                </c:pt>
              </c:strCache>
            </c:strRef>
          </c:cat>
          <c:val>
            <c:numRef>
              <c:f>'Texas_U_0.641_d1_2%'!$D$88:$D$91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109006"/>
        <c:axId val="274651951"/>
      </c:barChart>
      <c:catAx>
        <c:axId val="9411090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651951"/>
        <c:crosses val="autoZero"/>
        <c:auto val="1"/>
        <c:lblAlgn val="ctr"/>
        <c:lblOffset val="100"/>
        <c:noMultiLvlLbl val="0"/>
      </c:catAx>
      <c:valAx>
        <c:axId val="2746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11090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'Texas_U_0.641_d1_2%'!$C$88:$C$91</c:f>
              <c:strCache>
                <c:ptCount val="4"/>
                <c:pt idx="0">
                  <c:v>距离[0.535,0.583)</c:v>
                </c:pt>
                <c:pt idx="1">
                  <c:v>距离[0.583,0.631)</c:v>
                </c:pt>
                <c:pt idx="2">
                  <c:v>距离[0.631,0.679)</c:v>
                </c:pt>
                <c:pt idx="3">
                  <c:v>距离[0.679,0.727)</c:v>
                </c:pt>
              </c:strCache>
            </c:strRef>
          </c:cat>
          <c:val>
            <c:numRef>
              <c:f>'Texas_U_0.641_d1_2%'!$D$88:$D$91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109006"/>
        <c:axId val="274651951"/>
      </c:barChart>
      <c:catAx>
        <c:axId val="9411090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651951"/>
        <c:crosses val="autoZero"/>
        <c:auto val="1"/>
        <c:lblAlgn val="ctr"/>
        <c:lblOffset val="100"/>
        <c:noMultiLvlLbl val="0"/>
      </c:catAx>
      <c:valAx>
        <c:axId val="27465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110900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'Texas_U_0.53_d3_2%'!$C$84:$C$87</c:f>
              <c:strCache>
                <c:ptCount val="4"/>
                <c:pt idx="0">
                  <c:v>距离[0.407,0.472)</c:v>
                </c:pt>
                <c:pt idx="1">
                  <c:v>距离[0.472,0.537)</c:v>
                </c:pt>
                <c:pt idx="2">
                  <c:v>距离[0.537,0.602)</c:v>
                </c:pt>
                <c:pt idx="3">
                  <c:v>距离[0.602,0.667)</c:v>
                </c:pt>
              </c:strCache>
            </c:strRef>
          </c:cat>
          <c:val>
            <c:numRef>
              <c:f>'Texas_U_0.53_d3_2%'!$D$84:$D$87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553383"/>
        <c:axId val="165078805"/>
      </c:barChart>
      <c:catAx>
        <c:axId val="628553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078805"/>
        <c:crosses val="autoZero"/>
        <c:auto val="1"/>
        <c:lblAlgn val="ctr"/>
        <c:lblOffset val="100"/>
        <c:noMultiLvlLbl val="0"/>
      </c:catAx>
      <c:valAx>
        <c:axId val="1650788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8553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'Texas_U_0.53_d3_4%'!$C$83:$C$87</c:f>
              <c:strCache>
                <c:ptCount val="5"/>
                <c:pt idx="0">
                  <c:v>距离[0.407,0.458)</c:v>
                </c:pt>
                <c:pt idx="1">
                  <c:v>距离[0.458,0.509)</c:v>
                </c:pt>
                <c:pt idx="2">
                  <c:v>距离[0.509,0.56)</c:v>
                </c:pt>
                <c:pt idx="3">
                  <c:v>距离[0.56,0.611)</c:v>
                </c:pt>
                <c:pt idx="4">
                  <c:v>距离[0.611,0.662)</c:v>
                </c:pt>
              </c:strCache>
            </c:strRef>
          </c:cat>
          <c:val>
            <c:numRef>
              <c:f>'Texas_U_0.53_d3_4%'!$D$83:$D$87</c:f>
              <c:numCache>
                <c:formatCode>General</c:formatCode>
                <c:ptCount val="5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826278"/>
        <c:axId val="696070377"/>
      </c:barChart>
      <c:catAx>
        <c:axId val="653826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6070377"/>
        <c:crosses val="autoZero"/>
        <c:auto val="1"/>
        <c:lblAlgn val="ctr"/>
        <c:lblOffset val="100"/>
        <c:noMultiLvlLbl val="0"/>
      </c:catAx>
      <c:valAx>
        <c:axId val="69607037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82627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'Texas_U_0.53_d3_10%'!$C$78:$C$82</c:f>
              <c:strCache>
                <c:ptCount val="5"/>
                <c:pt idx="0">
                  <c:v>距离[0.407,0.458)</c:v>
                </c:pt>
                <c:pt idx="1">
                  <c:v>距离[0.458,0.509)</c:v>
                </c:pt>
                <c:pt idx="2">
                  <c:v>距离[0.509,0.56)</c:v>
                </c:pt>
                <c:pt idx="3">
                  <c:v>距离[0.56,0.611)</c:v>
                </c:pt>
                <c:pt idx="4">
                  <c:v>距离[0.611,0.662)</c:v>
                </c:pt>
              </c:strCache>
            </c:strRef>
          </c:cat>
          <c:val>
            <c:numRef>
              <c:f>'Texas_U_0.53_d3_10%'!$D$78:$D$82</c:f>
              <c:numCache>
                <c:formatCode>General</c:formatCode>
                <c:ptCount val="5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826250"/>
        <c:axId val="404770327"/>
      </c:barChart>
      <c:catAx>
        <c:axId val="4278262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4770327"/>
        <c:crosses val="autoZero"/>
        <c:auto val="1"/>
        <c:lblAlgn val="ctr"/>
        <c:lblOffset val="100"/>
        <c:noMultiLvlLbl val="0"/>
      </c:catAx>
      <c:valAx>
        <c:axId val="404770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78262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'Texas_U_0.53_d3_2%'!$C$84:$C$87</c:f>
              <c:strCache>
                <c:ptCount val="4"/>
                <c:pt idx="0">
                  <c:v>距离[0.407,0.472)</c:v>
                </c:pt>
                <c:pt idx="1">
                  <c:v>距离[0.472,0.537)</c:v>
                </c:pt>
                <c:pt idx="2">
                  <c:v>距离[0.537,0.602)</c:v>
                </c:pt>
                <c:pt idx="3">
                  <c:v>距离[0.602,0.667)</c:v>
                </c:pt>
              </c:strCache>
            </c:strRef>
          </c:cat>
          <c:val>
            <c:numRef>
              <c:f>'Texas_U_0.53_d3_2%'!$D$84:$D$87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8553383"/>
        <c:axId val="165078805"/>
      </c:barChart>
      <c:catAx>
        <c:axId val="628553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078805"/>
        <c:crosses val="autoZero"/>
        <c:auto val="1"/>
        <c:lblAlgn val="ctr"/>
        <c:lblOffset val="100"/>
        <c:noMultiLvlLbl val="0"/>
      </c:catAx>
      <c:valAx>
        <c:axId val="1650788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8553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'Texas_U_0.734_d1_2%'!$C$91:$C$94</c:f>
              <c:strCache>
                <c:ptCount val="4"/>
                <c:pt idx="0">
                  <c:v>距离[0.631,0.679)</c:v>
                </c:pt>
                <c:pt idx="1">
                  <c:v>距离[0.679,0.727)</c:v>
                </c:pt>
                <c:pt idx="2">
                  <c:v>距离[0.727,0.775)</c:v>
                </c:pt>
                <c:pt idx="3">
                  <c:v>距离[0.775,0.823)</c:v>
                </c:pt>
              </c:strCache>
            </c:strRef>
          </c:cat>
          <c:val>
            <c:numRef>
              <c:f>'Texas_U_0.734_d1_2%'!$D$91:$D$94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441124"/>
        <c:axId val="902034038"/>
      </c:barChart>
      <c:catAx>
        <c:axId val="5274411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034038"/>
        <c:crosses val="autoZero"/>
        <c:auto val="1"/>
        <c:lblAlgn val="ctr"/>
        <c:lblOffset val="100"/>
        <c:noMultiLvlLbl val="0"/>
      </c:catAx>
      <c:valAx>
        <c:axId val="9020340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4411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'Texas_U_0.734_d1_4%'!$C$90:$C$94</c:f>
              <c:strCache>
                <c:ptCount val="5"/>
                <c:pt idx="0">
                  <c:v>距离[0.631,0.669)</c:v>
                </c:pt>
                <c:pt idx="1">
                  <c:v>距离[0.669,0.707)</c:v>
                </c:pt>
                <c:pt idx="2">
                  <c:v>距离[0.707,0.745)</c:v>
                </c:pt>
                <c:pt idx="3">
                  <c:v>距离[0.745,0.783)</c:v>
                </c:pt>
                <c:pt idx="4">
                  <c:v>距离[0.783,0.821)</c:v>
                </c:pt>
              </c:strCache>
            </c:strRef>
          </c:cat>
          <c:val>
            <c:numRef>
              <c:f>'Texas_U_0.734_d1_4%'!$D$90:$D$94</c:f>
              <c:numCache>
                <c:formatCode>General</c:formatCode>
                <c:ptCount val="5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713525"/>
        <c:axId val="643926821"/>
      </c:barChart>
      <c:catAx>
        <c:axId val="9627135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3926821"/>
        <c:crosses val="autoZero"/>
        <c:auto val="1"/>
        <c:lblAlgn val="ctr"/>
        <c:lblOffset val="100"/>
        <c:noMultiLvlLbl val="0"/>
      </c:catAx>
      <c:valAx>
        <c:axId val="6439268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27135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'Texas_U_0.734_d1_10%'!$C$85:$C$89</c:f>
              <c:strCache>
                <c:ptCount val="5"/>
                <c:pt idx="0">
                  <c:v>距离[0.631,0.669)</c:v>
                </c:pt>
                <c:pt idx="1">
                  <c:v>距离[0.669,0.707)</c:v>
                </c:pt>
                <c:pt idx="2">
                  <c:v>距离[0.707,0.745)</c:v>
                </c:pt>
                <c:pt idx="3">
                  <c:v>距离[0.745,0.783)</c:v>
                </c:pt>
                <c:pt idx="4">
                  <c:v>距离[0.783,0.821)</c:v>
                </c:pt>
              </c:strCache>
            </c:strRef>
          </c:cat>
          <c:val>
            <c:numRef>
              <c:f>'Texas_U_0.734_d1_10%'!$D$85:$D$89</c:f>
              <c:numCache>
                <c:formatCode>General</c:formatCode>
                <c:ptCount val="5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047834"/>
        <c:axId val="800294385"/>
      </c:barChart>
      <c:catAx>
        <c:axId val="760478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0294385"/>
        <c:crosses val="autoZero"/>
        <c:auto val="1"/>
        <c:lblAlgn val="ctr"/>
        <c:lblOffset val="100"/>
        <c:noMultiLvlLbl val="0"/>
      </c:catAx>
      <c:valAx>
        <c:axId val="8002943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04783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'Texas_U_0.734_d1_2%'!$C$91:$C$94</c:f>
              <c:strCache>
                <c:ptCount val="4"/>
                <c:pt idx="0">
                  <c:v>距离[0.631,0.679)</c:v>
                </c:pt>
                <c:pt idx="1">
                  <c:v>距离[0.679,0.727)</c:v>
                </c:pt>
                <c:pt idx="2">
                  <c:v>距离[0.727,0.775)</c:v>
                </c:pt>
                <c:pt idx="3">
                  <c:v>距离[0.775,0.823)</c:v>
                </c:pt>
              </c:strCache>
            </c:strRef>
          </c:cat>
          <c:val>
            <c:numRef>
              <c:f>'Texas_U_0.734_d1_2%'!$D$91:$D$94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441124"/>
        <c:axId val="902034038"/>
      </c:barChart>
      <c:catAx>
        <c:axId val="5274411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034038"/>
        <c:crosses val="autoZero"/>
        <c:auto val="1"/>
        <c:lblAlgn val="ctr"/>
        <c:lblOffset val="100"/>
        <c:noMultiLvlLbl val="0"/>
      </c:catAx>
      <c:valAx>
        <c:axId val="9020340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4411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'Texas_U_0.734_d1_2%'!$C$91:$C$94</c:f>
              <c:strCache>
                <c:ptCount val="4"/>
                <c:pt idx="0">
                  <c:v>距离[0.631,0.679)</c:v>
                </c:pt>
                <c:pt idx="1">
                  <c:v>距离[0.679,0.727)</c:v>
                </c:pt>
                <c:pt idx="2">
                  <c:v>距离[0.727,0.775)</c:v>
                </c:pt>
                <c:pt idx="3">
                  <c:v>距离[0.775,0.823)</c:v>
                </c:pt>
              </c:strCache>
            </c:strRef>
          </c:cat>
          <c:val>
            <c:numRef>
              <c:f>'Texas_U_0.734_d1_2%'!$D$91:$D$94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441124"/>
        <c:axId val="902034038"/>
      </c:barChart>
      <c:catAx>
        <c:axId val="5274411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034038"/>
        <c:crosses val="autoZero"/>
        <c:auto val="1"/>
        <c:lblAlgn val="ctr"/>
        <c:lblOffset val="100"/>
        <c:noMultiLvlLbl val="0"/>
      </c:catAx>
      <c:valAx>
        <c:axId val="9020340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4411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'Texas_U_0.734_d1_4%'!$C$90:$C$94</c:f>
              <c:strCache>
                <c:ptCount val="5"/>
                <c:pt idx="0">
                  <c:v>距离[0.631,0.669)</c:v>
                </c:pt>
                <c:pt idx="1">
                  <c:v>距离[0.669,0.707)</c:v>
                </c:pt>
                <c:pt idx="2">
                  <c:v>距离[0.707,0.745)</c:v>
                </c:pt>
                <c:pt idx="3">
                  <c:v>距离[0.745,0.783)</c:v>
                </c:pt>
                <c:pt idx="4">
                  <c:v>距离[0.783,0.821)</c:v>
                </c:pt>
              </c:strCache>
            </c:strRef>
          </c:cat>
          <c:val>
            <c:numRef>
              <c:f>'Texas_U_0.734_d1_4%'!$D$90:$D$94</c:f>
              <c:numCache>
                <c:formatCode>General</c:formatCode>
                <c:ptCount val="5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713525"/>
        <c:axId val="643926821"/>
      </c:barChart>
      <c:catAx>
        <c:axId val="9627135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3926821"/>
        <c:crosses val="autoZero"/>
        <c:auto val="1"/>
        <c:lblAlgn val="ctr"/>
        <c:lblOffset val="100"/>
        <c:noMultiLvlLbl val="0"/>
      </c:catAx>
      <c:valAx>
        <c:axId val="6439268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27135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'Texas_U_0.734_d1_4%'!$C$90:$C$94</c:f>
              <c:strCache>
                <c:ptCount val="5"/>
                <c:pt idx="0">
                  <c:v>距离[0.631,0.669)</c:v>
                </c:pt>
                <c:pt idx="1">
                  <c:v>距离[0.669,0.707)</c:v>
                </c:pt>
                <c:pt idx="2">
                  <c:v>距离[0.707,0.745)</c:v>
                </c:pt>
                <c:pt idx="3">
                  <c:v>距离[0.745,0.783)</c:v>
                </c:pt>
                <c:pt idx="4">
                  <c:v>距离[0.783,0.821)</c:v>
                </c:pt>
              </c:strCache>
            </c:strRef>
          </c:cat>
          <c:val>
            <c:numRef>
              <c:f>'Texas_U_0.734_d1_4%'!$D$90:$D$94</c:f>
              <c:numCache>
                <c:formatCode>General</c:formatCode>
                <c:ptCount val="5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713525"/>
        <c:axId val="643926821"/>
      </c:barChart>
      <c:catAx>
        <c:axId val="9627135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3926821"/>
        <c:crosses val="autoZero"/>
        <c:auto val="1"/>
        <c:lblAlgn val="ctr"/>
        <c:lblOffset val="100"/>
        <c:noMultiLvlLbl val="0"/>
      </c:catAx>
      <c:valAx>
        <c:axId val="6439268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27135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'Texas_U_0.734_d1_2%'!$C$91:$C$94</c:f>
              <c:strCache>
                <c:ptCount val="4"/>
                <c:pt idx="0">
                  <c:v>距离[0.631,0.679)</c:v>
                </c:pt>
                <c:pt idx="1">
                  <c:v>距离[0.679,0.727)</c:v>
                </c:pt>
                <c:pt idx="2">
                  <c:v>距离[0.727,0.775)</c:v>
                </c:pt>
                <c:pt idx="3">
                  <c:v>距离[0.775,0.823)</c:v>
                </c:pt>
              </c:strCache>
            </c:strRef>
          </c:cat>
          <c:val>
            <c:numRef>
              <c:f>'Texas_U_0.734_d1_2%'!$D$91:$D$94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441124"/>
        <c:axId val="902034038"/>
      </c:barChart>
      <c:catAx>
        <c:axId val="5274411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034038"/>
        <c:crosses val="autoZero"/>
        <c:auto val="1"/>
        <c:lblAlgn val="ctr"/>
        <c:lblOffset val="100"/>
        <c:noMultiLvlLbl val="0"/>
      </c:catAx>
      <c:valAx>
        <c:axId val="9020340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4411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'Texas_U_0.734_d1_2%'!$C$91:$C$94</c:f>
              <c:strCache>
                <c:ptCount val="4"/>
                <c:pt idx="0">
                  <c:v>距离[0.631,0.679)</c:v>
                </c:pt>
                <c:pt idx="1">
                  <c:v>距离[0.679,0.727)</c:v>
                </c:pt>
                <c:pt idx="2">
                  <c:v>距离[0.727,0.775)</c:v>
                </c:pt>
                <c:pt idx="3">
                  <c:v>距离[0.775,0.823)</c:v>
                </c:pt>
              </c:strCache>
            </c:strRef>
          </c:cat>
          <c:val>
            <c:numRef>
              <c:f>'Texas_U_0.734_d1_2%'!$D$91:$D$94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441124"/>
        <c:axId val="902034038"/>
      </c:barChart>
      <c:catAx>
        <c:axId val="5274411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034038"/>
        <c:crosses val="autoZero"/>
        <c:auto val="1"/>
        <c:lblAlgn val="ctr"/>
        <c:lblOffset val="100"/>
        <c:noMultiLvlLbl val="0"/>
      </c:catAx>
      <c:valAx>
        <c:axId val="9020340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4411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'Texas_U_0.734_d1_4%'!$C$90:$C$94</c:f>
              <c:strCache>
                <c:ptCount val="5"/>
                <c:pt idx="0">
                  <c:v>距离[0.631,0.669)</c:v>
                </c:pt>
                <c:pt idx="1">
                  <c:v>距离[0.669,0.707)</c:v>
                </c:pt>
                <c:pt idx="2">
                  <c:v>距离[0.707,0.745)</c:v>
                </c:pt>
                <c:pt idx="3">
                  <c:v>距离[0.745,0.783)</c:v>
                </c:pt>
                <c:pt idx="4">
                  <c:v>距离[0.783,0.821)</c:v>
                </c:pt>
              </c:strCache>
            </c:strRef>
          </c:cat>
          <c:val>
            <c:numRef>
              <c:f>'Texas_U_0.734_d1_4%'!$D$90:$D$94</c:f>
              <c:numCache>
                <c:formatCode>General</c:formatCode>
                <c:ptCount val="5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713525"/>
        <c:axId val="643926821"/>
      </c:barChart>
      <c:catAx>
        <c:axId val="9627135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3926821"/>
        <c:crosses val="autoZero"/>
        <c:auto val="1"/>
        <c:lblAlgn val="ctr"/>
        <c:lblOffset val="100"/>
        <c:noMultiLvlLbl val="0"/>
      </c:catAx>
      <c:valAx>
        <c:axId val="6439268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27135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'Texas_U_0.734_d1_4%'!$C$90:$C$94</c:f>
              <c:strCache>
                <c:ptCount val="5"/>
                <c:pt idx="0">
                  <c:v>距离[0.631,0.669)</c:v>
                </c:pt>
                <c:pt idx="1">
                  <c:v>距离[0.669,0.707)</c:v>
                </c:pt>
                <c:pt idx="2">
                  <c:v>距离[0.707,0.745)</c:v>
                </c:pt>
                <c:pt idx="3">
                  <c:v>距离[0.745,0.783)</c:v>
                </c:pt>
                <c:pt idx="4">
                  <c:v>距离[0.783,0.821)</c:v>
                </c:pt>
              </c:strCache>
            </c:strRef>
          </c:cat>
          <c:val>
            <c:numRef>
              <c:f>'Texas_U_0.734_d1_4%'!$D$90:$D$94</c:f>
              <c:numCache>
                <c:formatCode>General</c:formatCode>
                <c:ptCount val="5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713525"/>
        <c:axId val="643926821"/>
      </c:barChart>
      <c:catAx>
        <c:axId val="9627135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3926821"/>
        <c:crosses val="autoZero"/>
        <c:auto val="1"/>
        <c:lblAlgn val="ctr"/>
        <c:lblOffset val="100"/>
        <c:noMultiLvlLbl val="0"/>
      </c:catAx>
      <c:valAx>
        <c:axId val="6439268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27135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'Texas_U_0.734_d1_2%'!$C$91:$C$94</c:f>
              <c:strCache>
                <c:ptCount val="4"/>
                <c:pt idx="0">
                  <c:v>距离[0.631,0.679)</c:v>
                </c:pt>
                <c:pt idx="1">
                  <c:v>距离[0.679,0.727)</c:v>
                </c:pt>
                <c:pt idx="2">
                  <c:v>距离[0.727,0.775)</c:v>
                </c:pt>
                <c:pt idx="3">
                  <c:v>距离[0.775,0.823)</c:v>
                </c:pt>
              </c:strCache>
            </c:strRef>
          </c:cat>
          <c:val>
            <c:numRef>
              <c:f>'Texas_U_0.734_d1_2%'!$D$91:$D$94</c:f>
              <c:numCache>
                <c:formatCode>General</c:formatCode>
                <c:ptCount val="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441124"/>
        <c:axId val="902034038"/>
      </c:barChart>
      <c:catAx>
        <c:axId val="5274411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034038"/>
        <c:crosses val="autoZero"/>
        <c:auto val="1"/>
        <c:lblAlgn val="ctr"/>
        <c:lblOffset val="100"/>
        <c:noMultiLvlLbl val="0"/>
      </c:catAx>
      <c:valAx>
        <c:axId val="9020340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4411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Sheet28!$D$504</c:f>
              <c:strCache>
                <c:ptCount val="1"/>
                <c:pt idx="0">
                  <c:v>实验次数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Sheet28!$C$505:$C$528</c:f>
              <c:strCache>
                <c:ptCount val="24"/>
                <c:pt idx="0">
                  <c:v>距离[0.311,0.343)</c:v>
                </c:pt>
                <c:pt idx="1">
                  <c:v>距离[0.343,0.375)</c:v>
                </c:pt>
                <c:pt idx="2">
                  <c:v>距离[0.375,0.407)</c:v>
                </c:pt>
                <c:pt idx="3">
                  <c:v>距离[0.407,0.439)</c:v>
                </c:pt>
                <c:pt idx="4">
                  <c:v>距离[0.439,0.471)</c:v>
                </c:pt>
                <c:pt idx="5">
                  <c:v>距离[0.471,0.503)</c:v>
                </c:pt>
                <c:pt idx="6">
                  <c:v>距离[0.503,0.535)</c:v>
                </c:pt>
                <c:pt idx="7">
                  <c:v>距离[0.535,0.567)</c:v>
                </c:pt>
                <c:pt idx="8">
                  <c:v>距离[0.567,0.599)</c:v>
                </c:pt>
                <c:pt idx="9">
                  <c:v>距离[0.599,0.631)</c:v>
                </c:pt>
                <c:pt idx="10">
                  <c:v>距离[0.631,0.663)</c:v>
                </c:pt>
                <c:pt idx="11">
                  <c:v>距离[0.663,0.695)</c:v>
                </c:pt>
                <c:pt idx="12">
                  <c:v>距离[0.695,0.727)</c:v>
                </c:pt>
                <c:pt idx="13">
                  <c:v>距离[0.727,0.759)</c:v>
                </c:pt>
                <c:pt idx="14">
                  <c:v>距离[0.759,0.791)</c:v>
                </c:pt>
                <c:pt idx="15">
                  <c:v>距离[0.791,0.823)</c:v>
                </c:pt>
                <c:pt idx="16">
                  <c:v>距离[0.823,0.855)</c:v>
                </c:pt>
                <c:pt idx="17">
                  <c:v>距离[0.855,0.887)</c:v>
                </c:pt>
                <c:pt idx="18">
                  <c:v>距离[0.887,0.919)</c:v>
                </c:pt>
                <c:pt idx="19">
                  <c:v>距离[0.919,0.951)</c:v>
                </c:pt>
                <c:pt idx="20">
                  <c:v>距离[0.951,0.983)</c:v>
                </c:pt>
                <c:pt idx="21">
                  <c:v>距离[0.983,1.015)</c:v>
                </c:pt>
                <c:pt idx="22">
                  <c:v>距离[1.015,1.047)</c:v>
                </c:pt>
                <c:pt idx="23">
                  <c:v>距离[1.047,1.079)</c:v>
                </c:pt>
              </c:strCache>
            </c:strRef>
          </c:cat>
          <c:val>
            <c:numRef>
              <c:f>Sheet28!$D$505:$D$528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9</c:v>
                </c:pt>
                <c:pt idx="4">
                  <c:v>13</c:v>
                </c:pt>
                <c:pt idx="5">
                  <c:v>18</c:v>
                </c:pt>
                <c:pt idx="6">
                  <c:v>40</c:v>
                </c:pt>
                <c:pt idx="7">
                  <c:v>45</c:v>
                </c:pt>
                <c:pt idx="8">
                  <c:v>64</c:v>
                </c:pt>
                <c:pt idx="9">
                  <c:v>61</c:v>
                </c:pt>
                <c:pt idx="10">
                  <c:v>52</c:v>
                </c:pt>
                <c:pt idx="11">
                  <c:v>50</c:v>
                </c:pt>
                <c:pt idx="12">
                  <c:v>44</c:v>
                </c:pt>
                <c:pt idx="13">
                  <c:v>29</c:v>
                </c:pt>
                <c:pt idx="14">
                  <c:v>18</c:v>
                </c:pt>
                <c:pt idx="15">
                  <c:v>17</c:v>
                </c:pt>
                <c:pt idx="16">
                  <c:v>12</c:v>
                </c:pt>
                <c:pt idx="17">
                  <c:v>7</c:v>
                </c:pt>
                <c:pt idx="18">
                  <c:v>12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524401"/>
        <c:axId val="258100737"/>
      </c:barChart>
      <c:catAx>
        <c:axId val="515524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100737"/>
        <c:crosses val="autoZero"/>
        <c:auto val="1"/>
        <c:lblAlgn val="ctr"/>
        <c:lblOffset val="100"/>
        <c:noMultiLvlLbl val="0"/>
      </c:catAx>
      <c:valAx>
        <c:axId val="2581007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552440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225425</xdr:colOff>
      <xdr:row>504</xdr:row>
      <xdr:rowOff>25400</xdr:rowOff>
    </xdr:from>
    <xdr:to>
      <xdr:col>12</xdr:col>
      <xdr:colOff>130175</xdr:colOff>
      <xdr:row>520</xdr:row>
      <xdr:rowOff>25400</xdr:rowOff>
    </xdr:to>
    <xdr:graphicFrame>
      <xdr:nvGraphicFramePr>
        <xdr:cNvPr id="2" name="图表 1"/>
        <xdr:cNvGraphicFramePr/>
      </xdr:nvGraphicFramePr>
      <xdr:xfrm>
        <a:off x="5245735" y="8643620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184150</xdr:colOff>
      <xdr:row>90</xdr:row>
      <xdr:rowOff>6350</xdr:rowOff>
    </xdr:from>
    <xdr:to>
      <xdr:col>11</xdr:col>
      <xdr:colOff>160020</xdr:colOff>
      <xdr:row>106</xdr:row>
      <xdr:rowOff>6350</xdr:rowOff>
    </xdr:to>
    <xdr:graphicFrame>
      <xdr:nvGraphicFramePr>
        <xdr:cNvPr id="2" name="图表 1"/>
        <xdr:cNvGraphicFramePr/>
      </xdr:nvGraphicFramePr>
      <xdr:xfrm>
        <a:off x="5195570" y="15436850"/>
        <a:ext cx="46443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184150</xdr:colOff>
      <xdr:row>89</xdr:row>
      <xdr:rowOff>6350</xdr:rowOff>
    </xdr:from>
    <xdr:to>
      <xdr:col>11</xdr:col>
      <xdr:colOff>160020</xdr:colOff>
      <xdr:row>105</xdr:row>
      <xdr:rowOff>6350</xdr:rowOff>
    </xdr:to>
    <xdr:graphicFrame>
      <xdr:nvGraphicFramePr>
        <xdr:cNvPr id="2" name="图表 1"/>
        <xdr:cNvGraphicFramePr/>
      </xdr:nvGraphicFramePr>
      <xdr:xfrm>
        <a:off x="4984750" y="15265400"/>
        <a:ext cx="46443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184150</xdr:colOff>
      <xdr:row>84</xdr:row>
      <xdr:rowOff>6350</xdr:rowOff>
    </xdr:from>
    <xdr:to>
      <xdr:col>11</xdr:col>
      <xdr:colOff>160020</xdr:colOff>
      <xdr:row>100</xdr:row>
      <xdr:rowOff>6350</xdr:rowOff>
    </xdr:to>
    <xdr:graphicFrame>
      <xdr:nvGraphicFramePr>
        <xdr:cNvPr id="2" name="图表 1"/>
        <xdr:cNvGraphicFramePr/>
      </xdr:nvGraphicFramePr>
      <xdr:xfrm>
        <a:off x="5157470" y="14408150"/>
        <a:ext cx="46443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184150</xdr:colOff>
      <xdr:row>82</xdr:row>
      <xdr:rowOff>6350</xdr:rowOff>
    </xdr:from>
    <xdr:to>
      <xdr:col>11</xdr:col>
      <xdr:colOff>160020</xdr:colOff>
      <xdr:row>98</xdr:row>
      <xdr:rowOff>6350</xdr:rowOff>
    </xdr:to>
    <xdr:graphicFrame>
      <xdr:nvGraphicFramePr>
        <xdr:cNvPr id="2" name="图表 1"/>
        <xdr:cNvGraphicFramePr/>
      </xdr:nvGraphicFramePr>
      <xdr:xfrm>
        <a:off x="4908550" y="14065250"/>
        <a:ext cx="46443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69850</xdr:colOff>
      <xdr:row>85</xdr:row>
      <xdr:rowOff>59690</xdr:rowOff>
    </xdr:from>
    <xdr:to>
      <xdr:col>11</xdr:col>
      <xdr:colOff>45720</xdr:colOff>
      <xdr:row>101</xdr:row>
      <xdr:rowOff>59690</xdr:rowOff>
    </xdr:to>
    <xdr:graphicFrame>
      <xdr:nvGraphicFramePr>
        <xdr:cNvPr id="2" name="图表 1"/>
        <xdr:cNvGraphicFramePr/>
      </xdr:nvGraphicFramePr>
      <xdr:xfrm>
        <a:off x="4575175" y="14632940"/>
        <a:ext cx="46507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69850</xdr:colOff>
      <xdr:row>84</xdr:row>
      <xdr:rowOff>59690</xdr:rowOff>
    </xdr:from>
    <xdr:to>
      <xdr:col>11</xdr:col>
      <xdr:colOff>45720</xdr:colOff>
      <xdr:row>100</xdr:row>
      <xdr:rowOff>59690</xdr:rowOff>
    </xdr:to>
    <xdr:graphicFrame>
      <xdr:nvGraphicFramePr>
        <xdr:cNvPr id="2" name="图表 1"/>
        <xdr:cNvGraphicFramePr/>
      </xdr:nvGraphicFramePr>
      <xdr:xfrm>
        <a:off x="4667885" y="14461490"/>
        <a:ext cx="46507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69850</xdr:colOff>
      <xdr:row>79</xdr:row>
      <xdr:rowOff>59690</xdr:rowOff>
    </xdr:from>
    <xdr:to>
      <xdr:col>11</xdr:col>
      <xdr:colOff>45720</xdr:colOff>
      <xdr:row>95</xdr:row>
      <xdr:rowOff>59690</xdr:rowOff>
    </xdr:to>
    <xdr:graphicFrame>
      <xdr:nvGraphicFramePr>
        <xdr:cNvPr id="2" name="图表 1"/>
        <xdr:cNvGraphicFramePr/>
      </xdr:nvGraphicFramePr>
      <xdr:xfrm>
        <a:off x="4676775" y="13604240"/>
        <a:ext cx="46507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69850</xdr:colOff>
      <xdr:row>77</xdr:row>
      <xdr:rowOff>59690</xdr:rowOff>
    </xdr:from>
    <xdr:to>
      <xdr:col>11</xdr:col>
      <xdr:colOff>45720</xdr:colOff>
      <xdr:row>93</xdr:row>
      <xdr:rowOff>59690</xdr:rowOff>
    </xdr:to>
    <xdr:graphicFrame>
      <xdr:nvGraphicFramePr>
        <xdr:cNvPr id="2" name="图表 1"/>
        <xdr:cNvGraphicFramePr/>
      </xdr:nvGraphicFramePr>
      <xdr:xfrm>
        <a:off x="4820285" y="13261340"/>
        <a:ext cx="46507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580390</xdr:colOff>
      <xdr:row>85</xdr:row>
      <xdr:rowOff>97790</xdr:rowOff>
    </xdr:from>
    <xdr:to>
      <xdr:col>10</xdr:col>
      <xdr:colOff>556260</xdr:colOff>
      <xdr:row>101</xdr:row>
      <xdr:rowOff>97790</xdr:rowOff>
    </xdr:to>
    <xdr:graphicFrame>
      <xdr:nvGraphicFramePr>
        <xdr:cNvPr id="2" name="图表 1"/>
        <xdr:cNvGraphicFramePr/>
      </xdr:nvGraphicFramePr>
      <xdr:xfrm>
        <a:off x="4408170" y="14671040"/>
        <a:ext cx="40411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580390</xdr:colOff>
      <xdr:row>84</xdr:row>
      <xdr:rowOff>97790</xdr:rowOff>
    </xdr:from>
    <xdr:to>
      <xdr:col>10</xdr:col>
      <xdr:colOff>556260</xdr:colOff>
      <xdr:row>100</xdr:row>
      <xdr:rowOff>97790</xdr:rowOff>
    </xdr:to>
    <xdr:graphicFrame>
      <xdr:nvGraphicFramePr>
        <xdr:cNvPr id="2" name="图表 1"/>
        <xdr:cNvGraphicFramePr/>
      </xdr:nvGraphicFramePr>
      <xdr:xfrm>
        <a:off x="4408170" y="14499590"/>
        <a:ext cx="43459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580390</xdr:colOff>
      <xdr:row>79</xdr:row>
      <xdr:rowOff>97790</xdr:rowOff>
    </xdr:from>
    <xdr:to>
      <xdr:col>10</xdr:col>
      <xdr:colOff>556260</xdr:colOff>
      <xdr:row>95</xdr:row>
      <xdr:rowOff>97790</xdr:rowOff>
    </xdr:to>
    <xdr:graphicFrame>
      <xdr:nvGraphicFramePr>
        <xdr:cNvPr id="2" name="图表 1"/>
        <xdr:cNvGraphicFramePr/>
      </xdr:nvGraphicFramePr>
      <xdr:xfrm>
        <a:off x="4644390" y="13642340"/>
        <a:ext cx="43459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580390</xdr:colOff>
      <xdr:row>77</xdr:row>
      <xdr:rowOff>97790</xdr:rowOff>
    </xdr:from>
    <xdr:to>
      <xdr:col>10</xdr:col>
      <xdr:colOff>556260</xdr:colOff>
      <xdr:row>93</xdr:row>
      <xdr:rowOff>97790</xdr:rowOff>
    </xdr:to>
    <xdr:graphicFrame>
      <xdr:nvGraphicFramePr>
        <xdr:cNvPr id="2" name="图表 1"/>
        <xdr:cNvGraphicFramePr/>
      </xdr:nvGraphicFramePr>
      <xdr:xfrm>
        <a:off x="4373880" y="13299440"/>
        <a:ext cx="43459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866140</xdr:colOff>
      <xdr:row>85</xdr:row>
      <xdr:rowOff>139065</xdr:rowOff>
    </xdr:from>
    <xdr:to>
      <xdr:col>15</xdr:col>
      <xdr:colOff>200660</xdr:colOff>
      <xdr:row>101</xdr:row>
      <xdr:rowOff>139065</xdr:rowOff>
    </xdr:to>
    <xdr:graphicFrame>
      <xdr:nvGraphicFramePr>
        <xdr:cNvPr id="2" name="图表 1"/>
        <xdr:cNvGraphicFramePr/>
      </xdr:nvGraphicFramePr>
      <xdr:xfrm>
        <a:off x="7860665" y="14712315"/>
        <a:ext cx="46189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866140</xdr:colOff>
      <xdr:row>84</xdr:row>
      <xdr:rowOff>139065</xdr:rowOff>
    </xdr:from>
    <xdr:to>
      <xdr:col>15</xdr:col>
      <xdr:colOff>200660</xdr:colOff>
      <xdr:row>100</xdr:row>
      <xdr:rowOff>139065</xdr:rowOff>
    </xdr:to>
    <xdr:graphicFrame>
      <xdr:nvGraphicFramePr>
        <xdr:cNvPr id="2" name="图表 1"/>
        <xdr:cNvGraphicFramePr/>
      </xdr:nvGraphicFramePr>
      <xdr:xfrm>
        <a:off x="8183245" y="14540865"/>
        <a:ext cx="40093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866140</xdr:colOff>
      <xdr:row>79</xdr:row>
      <xdr:rowOff>139065</xdr:rowOff>
    </xdr:from>
    <xdr:to>
      <xdr:col>15</xdr:col>
      <xdr:colOff>200660</xdr:colOff>
      <xdr:row>95</xdr:row>
      <xdr:rowOff>139065</xdr:rowOff>
    </xdr:to>
    <xdr:graphicFrame>
      <xdr:nvGraphicFramePr>
        <xdr:cNvPr id="2" name="图表 1"/>
        <xdr:cNvGraphicFramePr/>
      </xdr:nvGraphicFramePr>
      <xdr:xfrm>
        <a:off x="7945755" y="13683615"/>
        <a:ext cx="40093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866140</xdr:colOff>
      <xdr:row>77</xdr:row>
      <xdr:rowOff>139065</xdr:rowOff>
    </xdr:from>
    <xdr:to>
      <xdr:col>15</xdr:col>
      <xdr:colOff>200660</xdr:colOff>
      <xdr:row>93</xdr:row>
      <xdr:rowOff>139065</xdr:rowOff>
    </xdr:to>
    <xdr:graphicFrame>
      <xdr:nvGraphicFramePr>
        <xdr:cNvPr id="2" name="图表 1"/>
        <xdr:cNvGraphicFramePr/>
      </xdr:nvGraphicFramePr>
      <xdr:xfrm>
        <a:off x="8132445" y="13340715"/>
        <a:ext cx="40093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645160</xdr:colOff>
      <xdr:row>85</xdr:row>
      <xdr:rowOff>62865</xdr:rowOff>
    </xdr:from>
    <xdr:to>
      <xdr:col>16</xdr:col>
      <xdr:colOff>553720</xdr:colOff>
      <xdr:row>101</xdr:row>
      <xdr:rowOff>62865</xdr:rowOff>
    </xdr:to>
    <xdr:graphicFrame>
      <xdr:nvGraphicFramePr>
        <xdr:cNvPr id="2" name="图表 1"/>
        <xdr:cNvGraphicFramePr/>
      </xdr:nvGraphicFramePr>
      <xdr:xfrm>
        <a:off x="8605520" y="14636115"/>
        <a:ext cx="42786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645160</xdr:colOff>
      <xdr:row>84</xdr:row>
      <xdr:rowOff>62865</xdr:rowOff>
    </xdr:from>
    <xdr:to>
      <xdr:col>16</xdr:col>
      <xdr:colOff>553720</xdr:colOff>
      <xdr:row>100</xdr:row>
      <xdr:rowOff>62865</xdr:rowOff>
    </xdr:to>
    <xdr:graphicFrame>
      <xdr:nvGraphicFramePr>
        <xdr:cNvPr id="2" name="图表 1"/>
        <xdr:cNvGraphicFramePr/>
      </xdr:nvGraphicFramePr>
      <xdr:xfrm>
        <a:off x="8977630" y="14464665"/>
        <a:ext cx="42786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645160</xdr:colOff>
      <xdr:row>79</xdr:row>
      <xdr:rowOff>62865</xdr:rowOff>
    </xdr:from>
    <xdr:to>
      <xdr:col>16</xdr:col>
      <xdr:colOff>553720</xdr:colOff>
      <xdr:row>95</xdr:row>
      <xdr:rowOff>62865</xdr:rowOff>
    </xdr:to>
    <xdr:graphicFrame>
      <xdr:nvGraphicFramePr>
        <xdr:cNvPr id="2" name="图表 1"/>
        <xdr:cNvGraphicFramePr/>
      </xdr:nvGraphicFramePr>
      <xdr:xfrm>
        <a:off x="8961120" y="13607415"/>
        <a:ext cx="42786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645160</xdr:colOff>
      <xdr:row>77</xdr:row>
      <xdr:rowOff>62865</xdr:rowOff>
    </xdr:from>
    <xdr:to>
      <xdr:col>16</xdr:col>
      <xdr:colOff>553720</xdr:colOff>
      <xdr:row>93</xdr:row>
      <xdr:rowOff>62865</xdr:rowOff>
    </xdr:to>
    <xdr:graphicFrame>
      <xdr:nvGraphicFramePr>
        <xdr:cNvPr id="2" name="图表 1"/>
        <xdr:cNvGraphicFramePr/>
      </xdr:nvGraphicFramePr>
      <xdr:xfrm>
        <a:off x="8977630" y="13264515"/>
        <a:ext cx="427863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259715</xdr:colOff>
      <xdr:row>85</xdr:row>
      <xdr:rowOff>151130</xdr:rowOff>
    </xdr:from>
    <xdr:to>
      <xdr:col>12</xdr:col>
      <xdr:colOff>574040</xdr:colOff>
      <xdr:row>101</xdr:row>
      <xdr:rowOff>151130</xdr:rowOff>
    </xdr:to>
    <xdr:graphicFrame>
      <xdr:nvGraphicFramePr>
        <xdr:cNvPr id="2" name="图表 1"/>
        <xdr:cNvGraphicFramePr/>
      </xdr:nvGraphicFramePr>
      <xdr:xfrm>
        <a:off x="6457950" y="14724380"/>
        <a:ext cx="43116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259715</xdr:colOff>
      <xdr:row>79</xdr:row>
      <xdr:rowOff>151130</xdr:rowOff>
    </xdr:from>
    <xdr:to>
      <xdr:col>12</xdr:col>
      <xdr:colOff>574040</xdr:colOff>
      <xdr:row>95</xdr:row>
      <xdr:rowOff>151130</xdr:rowOff>
    </xdr:to>
    <xdr:graphicFrame>
      <xdr:nvGraphicFramePr>
        <xdr:cNvPr id="3" name="图表 2"/>
        <xdr:cNvGraphicFramePr/>
      </xdr:nvGraphicFramePr>
      <xdr:xfrm>
        <a:off x="6203950" y="13695680"/>
        <a:ext cx="43116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259715</xdr:colOff>
      <xdr:row>77</xdr:row>
      <xdr:rowOff>151130</xdr:rowOff>
    </xdr:from>
    <xdr:to>
      <xdr:col>12</xdr:col>
      <xdr:colOff>574040</xdr:colOff>
      <xdr:row>93</xdr:row>
      <xdr:rowOff>151130</xdr:rowOff>
    </xdr:to>
    <xdr:graphicFrame>
      <xdr:nvGraphicFramePr>
        <xdr:cNvPr id="2" name="图表 1"/>
        <xdr:cNvGraphicFramePr/>
      </xdr:nvGraphicFramePr>
      <xdr:xfrm>
        <a:off x="5933440" y="13352780"/>
        <a:ext cx="43116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85</xdr:row>
      <xdr:rowOff>133350</xdr:rowOff>
    </xdr:from>
    <xdr:to>
      <xdr:col>11</xdr:col>
      <xdr:colOff>1270</xdr:colOff>
      <xdr:row>101</xdr:row>
      <xdr:rowOff>133350</xdr:rowOff>
    </xdr:to>
    <xdr:graphicFrame>
      <xdr:nvGraphicFramePr>
        <xdr:cNvPr id="2" name="图表 1"/>
        <xdr:cNvGraphicFramePr/>
      </xdr:nvGraphicFramePr>
      <xdr:xfrm>
        <a:off x="4558665" y="147066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84</xdr:row>
      <xdr:rowOff>133350</xdr:rowOff>
    </xdr:from>
    <xdr:to>
      <xdr:col>11</xdr:col>
      <xdr:colOff>1270</xdr:colOff>
      <xdr:row>100</xdr:row>
      <xdr:rowOff>133350</xdr:rowOff>
    </xdr:to>
    <xdr:graphicFrame>
      <xdr:nvGraphicFramePr>
        <xdr:cNvPr id="2" name="图表 1"/>
        <xdr:cNvGraphicFramePr/>
      </xdr:nvGraphicFramePr>
      <xdr:xfrm>
        <a:off x="4778375" y="145351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79</xdr:row>
      <xdr:rowOff>133350</xdr:rowOff>
    </xdr:from>
    <xdr:to>
      <xdr:col>11</xdr:col>
      <xdr:colOff>1270</xdr:colOff>
      <xdr:row>95</xdr:row>
      <xdr:rowOff>133350</xdr:rowOff>
    </xdr:to>
    <xdr:graphicFrame>
      <xdr:nvGraphicFramePr>
        <xdr:cNvPr id="2" name="图表 1"/>
        <xdr:cNvGraphicFramePr/>
      </xdr:nvGraphicFramePr>
      <xdr:xfrm>
        <a:off x="4286885" y="13677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77</xdr:row>
      <xdr:rowOff>133350</xdr:rowOff>
    </xdr:from>
    <xdr:to>
      <xdr:col>11</xdr:col>
      <xdr:colOff>1270</xdr:colOff>
      <xdr:row>93</xdr:row>
      <xdr:rowOff>133350</xdr:rowOff>
    </xdr:to>
    <xdr:graphicFrame>
      <xdr:nvGraphicFramePr>
        <xdr:cNvPr id="2" name="图表 1"/>
        <xdr:cNvGraphicFramePr/>
      </xdr:nvGraphicFramePr>
      <xdr:xfrm>
        <a:off x="4575175" y="13335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85</xdr:row>
      <xdr:rowOff>133350</xdr:rowOff>
    </xdr:from>
    <xdr:to>
      <xdr:col>11</xdr:col>
      <xdr:colOff>1270</xdr:colOff>
      <xdr:row>101</xdr:row>
      <xdr:rowOff>133350</xdr:rowOff>
    </xdr:to>
    <xdr:graphicFrame>
      <xdr:nvGraphicFramePr>
        <xdr:cNvPr id="2" name="图表 1"/>
        <xdr:cNvGraphicFramePr/>
      </xdr:nvGraphicFramePr>
      <xdr:xfrm>
        <a:off x="4540885" y="147066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84</xdr:row>
      <xdr:rowOff>133350</xdr:rowOff>
    </xdr:from>
    <xdr:to>
      <xdr:col>11</xdr:col>
      <xdr:colOff>1270</xdr:colOff>
      <xdr:row>100</xdr:row>
      <xdr:rowOff>133350</xdr:rowOff>
    </xdr:to>
    <xdr:graphicFrame>
      <xdr:nvGraphicFramePr>
        <xdr:cNvPr id="2" name="图表 1"/>
        <xdr:cNvGraphicFramePr/>
      </xdr:nvGraphicFramePr>
      <xdr:xfrm>
        <a:off x="4727575" y="145351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79</xdr:row>
      <xdr:rowOff>133350</xdr:rowOff>
    </xdr:from>
    <xdr:to>
      <xdr:col>11</xdr:col>
      <xdr:colOff>1270</xdr:colOff>
      <xdr:row>95</xdr:row>
      <xdr:rowOff>133350</xdr:rowOff>
    </xdr:to>
    <xdr:graphicFrame>
      <xdr:nvGraphicFramePr>
        <xdr:cNvPr id="2" name="图表 1"/>
        <xdr:cNvGraphicFramePr/>
      </xdr:nvGraphicFramePr>
      <xdr:xfrm>
        <a:off x="4727575" y="13677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77</xdr:row>
      <xdr:rowOff>133350</xdr:rowOff>
    </xdr:from>
    <xdr:to>
      <xdr:col>11</xdr:col>
      <xdr:colOff>1270</xdr:colOff>
      <xdr:row>93</xdr:row>
      <xdr:rowOff>133350</xdr:rowOff>
    </xdr:to>
    <xdr:graphicFrame>
      <xdr:nvGraphicFramePr>
        <xdr:cNvPr id="2" name="图表 1"/>
        <xdr:cNvGraphicFramePr/>
      </xdr:nvGraphicFramePr>
      <xdr:xfrm>
        <a:off x="4676775" y="13335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85</xdr:row>
      <xdr:rowOff>133350</xdr:rowOff>
    </xdr:from>
    <xdr:to>
      <xdr:col>11</xdr:col>
      <xdr:colOff>1270</xdr:colOff>
      <xdr:row>101</xdr:row>
      <xdr:rowOff>133350</xdr:rowOff>
    </xdr:to>
    <xdr:graphicFrame>
      <xdr:nvGraphicFramePr>
        <xdr:cNvPr id="2" name="图表 1"/>
        <xdr:cNvGraphicFramePr/>
      </xdr:nvGraphicFramePr>
      <xdr:xfrm>
        <a:off x="4845685" y="147066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84</xdr:row>
      <xdr:rowOff>133350</xdr:rowOff>
    </xdr:from>
    <xdr:to>
      <xdr:col>11</xdr:col>
      <xdr:colOff>1270</xdr:colOff>
      <xdr:row>100</xdr:row>
      <xdr:rowOff>133350</xdr:rowOff>
    </xdr:to>
    <xdr:graphicFrame>
      <xdr:nvGraphicFramePr>
        <xdr:cNvPr id="2" name="图表 1"/>
        <xdr:cNvGraphicFramePr/>
      </xdr:nvGraphicFramePr>
      <xdr:xfrm>
        <a:off x="4642485" y="145351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79</xdr:row>
      <xdr:rowOff>133350</xdr:rowOff>
    </xdr:from>
    <xdr:to>
      <xdr:col>11</xdr:col>
      <xdr:colOff>1270</xdr:colOff>
      <xdr:row>95</xdr:row>
      <xdr:rowOff>133350</xdr:rowOff>
    </xdr:to>
    <xdr:graphicFrame>
      <xdr:nvGraphicFramePr>
        <xdr:cNvPr id="2" name="图表 1"/>
        <xdr:cNvGraphicFramePr/>
      </xdr:nvGraphicFramePr>
      <xdr:xfrm>
        <a:off x="4794885" y="136779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104140</xdr:colOff>
      <xdr:row>77</xdr:row>
      <xdr:rowOff>133350</xdr:rowOff>
    </xdr:from>
    <xdr:to>
      <xdr:col>11</xdr:col>
      <xdr:colOff>1270</xdr:colOff>
      <xdr:row>93</xdr:row>
      <xdr:rowOff>133350</xdr:rowOff>
    </xdr:to>
    <xdr:graphicFrame>
      <xdr:nvGraphicFramePr>
        <xdr:cNvPr id="2" name="图表 1"/>
        <xdr:cNvGraphicFramePr/>
      </xdr:nvGraphicFramePr>
      <xdr:xfrm>
        <a:off x="5302885" y="13335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244475</xdr:colOff>
      <xdr:row>85</xdr:row>
      <xdr:rowOff>120650</xdr:rowOff>
    </xdr:from>
    <xdr:to>
      <xdr:col>12</xdr:col>
      <xdr:colOff>282575</xdr:colOff>
      <xdr:row>101</xdr:row>
      <xdr:rowOff>120650</xdr:rowOff>
    </xdr:to>
    <xdr:graphicFrame>
      <xdr:nvGraphicFramePr>
        <xdr:cNvPr id="4" name="图表 3"/>
        <xdr:cNvGraphicFramePr/>
      </xdr:nvGraphicFramePr>
      <xdr:xfrm>
        <a:off x="6189345" y="14693900"/>
        <a:ext cx="45745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244475</xdr:colOff>
      <xdr:row>77</xdr:row>
      <xdr:rowOff>120650</xdr:rowOff>
    </xdr:from>
    <xdr:to>
      <xdr:col>12</xdr:col>
      <xdr:colOff>282575</xdr:colOff>
      <xdr:row>93</xdr:row>
      <xdr:rowOff>120650</xdr:rowOff>
    </xdr:to>
    <xdr:graphicFrame>
      <xdr:nvGraphicFramePr>
        <xdr:cNvPr id="2" name="图表 1"/>
        <xdr:cNvGraphicFramePr/>
      </xdr:nvGraphicFramePr>
      <xdr:xfrm>
        <a:off x="6322695" y="13322300"/>
        <a:ext cx="40208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244475</xdr:colOff>
      <xdr:row>85</xdr:row>
      <xdr:rowOff>120650</xdr:rowOff>
    </xdr:from>
    <xdr:to>
      <xdr:col>12</xdr:col>
      <xdr:colOff>282575</xdr:colOff>
      <xdr:row>101</xdr:row>
      <xdr:rowOff>120650</xdr:rowOff>
    </xdr:to>
    <xdr:graphicFrame>
      <xdr:nvGraphicFramePr>
        <xdr:cNvPr id="2" name="图表 1"/>
        <xdr:cNvGraphicFramePr/>
      </xdr:nvGraphicFramePr>
      <xdr:xfrm>
        <a:off x="6436995" y="14693900"/>
        <a:ext cx="34671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244475</xdr:colOff>
      <xdr:row>77</xdr:row>
      <xdr:rowOff>120650</xdr:rowOff>
    </xdr:from>
    <xdr:to>
      <xdr:col>12</xdr:col>
      <xdr:colOff>282575</xdr:colOff>
      <xdr:row>93</xdr:row>
      <xdr:rowOff>120650</xdr:rowOff>
    </xdr:to>
    <xdr:graphicFrame>
      <xdr:nvGraphicFramePr>
        <xdr:cNvPr id="2" name="图表 1"/>
        <xdr:cNvGraphicFramePr/>
      </xdr:nvGraphicFramePr>
      <xdr:xfrm>
        <a:off x="6436995" y="13322300"/>
        <a:ext cx="34671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244475</xdr:colOff>
      <xdr:row>85</xdr:row>
      <xdr:rowOff>120650</xdr:rowOff>
    </xdr:from>
    <xdr:to>
      <xdr:col>12</xdr:col>
      <xdr:colOff>282575</xdr:colOff>
      <xdr:row>101</xdr:row>
      <xdr:rowOff>120650</xdr:rowOff>
    </xdr:to>
    <xdr:graphicFrame>
      <xdr:nvGraphicFramePr>
        <xdr:cNvPr id="2" name="图表 1"/>
        <xdr:cNvGraphicFramePr/>
      </xdr:nvGraphicFramePr>
      <xdr:xfrm>
        <a:off x="6149975" y="14693900"/>
        <a:ext cx="34671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244475</xdr:colOff>
      <xdr:row>77</xdr:row>
      <xdr:rowOff>120650</xdr:rowOff>
    </xdr:from>
    <xdr:to>
      <xdr:col>12</xdr:col>
      <xdr:colOff>282575</xdr:colOff>
      <xdr:row>93</xdr:row>
      <xdr:rowOff>120650</xdr:rowOff>
    </xdr:to>
    <xdr:graphicFrame>
      <xdr:nvGraphicFramePr>
        <xdr:cNvPr id="2" name="图表 1"/>
        <xdr:cNvGraphicFramePr/>
      </xdr:nvGraphicFramePr>
      <xdr:xfrm>
        <a:off x="6284595" y="13322300"/>
        <a:ext cx="34671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130175</xdr:colOff>
      <xdr:row>85</xdr:row>
      <xdr:rowOff>101600</xdr:rowOff>
    </xdr:from>
    <xdr:to>
      <xdr:col>10</xdr:col>
      <xdr:colOff>720725</xdr:colOff>
      <xdr:row>101</xdr:row>
      <xdr:rowOff>101600</xdr:rowOff>
    </xdr:to>
    <xdr:graphicFrame>
      <xdr:nvGraphicFramePr>
        <xdr:cNvPr id="3" name="图表 2"/>
        <xdr:cNvGraphicFramePr/>
      </xdr:nvGraphicFramePr>
      <xdr:xfrm>
        <a:off x="4989195" y="14674850"/>
        <a:ext cx="45732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44450</xdr:colOff>
      <xdr:row>84</xdr:row>
      <xdr:rowOff>104775</xdr:rowOff>
    </xdr:from>
    <xdr:to>
      <xdr:col>11</xdr:col>
      <xdr:colOff>358775</xdr:colOff>
      <xdr:row>100</xdr:row>
      <xdr:rowOff>104775</xdr:rowOff>
    </xdr:to>
    <xdr:graphicFrame>
      <xdr:nvGraphicFramePr>
        <xdr:cNvPr id="3" name="图表 2"/>
        <xdr:cNvGraphicFramePr/>
      </xdr:nvGraphicFramePr>
      <xdr:xfrm>
        <a:off x="5208270" y="14506575"/>
        <a:ext cx="457390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63500</xdr:colOff>
      <xdr:row>79</xdr:row>
      <xdr:rowOff>139700</xdr:rowOff>
    </xdr:from>
    <xdr:to>
      <xdr:col>10</xdr:col>
      <xdr:colOff>930275</xdr:colOff>
      <xdr:row>95</xdr:row>
      <xdr:rowOff>139700</xdr:rowOff>
    </xdr:to>
    <xdr:graphicFrame>
      <xdr:nvGraphicFramePr>
        <xdr:cNvPr id="2" name="图表 1"/>
        <xdr:cNvGraphicFramePr/>
      </xdr:nvGraphicFramePr>
      <xdr:xfrm>
        <a:off x="4846320" y="13684250"/>
        <a:ext cx="457263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130175</xdr:colOff>
      <xdr:row>77</xdr:row>
      <xdr:rowOff>101600</xdr:rowOff>
    </xdr:from>
    <xdr:to>
      <xdr:col>10</xdr:col>
      <xdr:colOff>720725</xdr:colOff>
      <xdr:row>93</xdr:row>
      <xdr:rowOff>101600</xdr:rowOff>
    </xdr:to>
    <xdr:graphicFrame>
      <xdr:nvGraphicFramePr>
        <xdr:cNvPr id="2" name="图表 1"/>
        <xdr:cNvGraphicFramePr/>
      </xdr:nvGraphicFramePr>
      <xdr:xfrm>
        <a:off x="5903595" y="13303250"/>
        <a:ext cx="429641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787400</xdr:colOff>
      <xdr:row>86</xdr:row>
      <xdr:rowOff>57150</xdr:rowOff>
    </xdr:from>
    <xdr:to>
      <xdr:col>13</xdr:col>
      <xdr:colOff>549275</xdr:colOff>
      <xdr:row>102</xdr:row>
      <xdr:rowOff>57150</xdr:rowOff>
    </xdr:to>
    <xdr:graphicFrame>
      <xdr:nvGraphicFramePr>
        <xdr:cNvPr id="3" name="图表 2"/>
        <xdr:cNvGraphicFramePr/>
      </xdr:nvGraphicFramePr>
      <xdr:xfrm>
        <a:off x="7588250" y="14801850"/>
        <a:ext cx="45751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612140</xdr:colOff>
      <xdr:row>84</xdr:row>
      <xdr:rowOff>68580</xdr:rowOff>
    </xdr:from>
    <xdr:to>
      <xdr:col>12</xdr:col>
      <xdr:colOff>447040</xdr:colOff>
      <xdr:row>99</xdr:row>
      <xdr:rowOff>68580</xdr:rowOff>
    </xdr:to>
    <xdr:graphicFrame>
      <xdr:nvGraphicFramePr>
        <xdr:cNvPr id="2" name="图表 1"/>
        <xdr:cNvGraphicFramePr/>
      </xdr:nvGraphicFramePr>
      <xdr:xfrm>
        <a:off x="6289040" y="14470380"/>
        <a:ext cx="5096510" cy="257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307340</xdr:colOff>
      <xdr:row>79</xdr:row>
      <xdr:rowOff>180340</xdr:rowOff>
    </xdr:from>
    <xdr:to>
      <xdr:col>12</xdr:col>
      <xdr:colOff>63500</xdr:colOff>
      <xdr:row>94</xdr:row>
      <xdr:rowOff>180340</xdr:rowOff>
    </xdr:to>
    <xdr:graphicFrame>
      <xdr:nvGraphicFramePr>
        <xdr:cNvPr id="3" name="图表 2"/>
        <xdr:cNvGraphicFramePr/>
      </xdr:nvGraphicFramePr>
      <xdr:xfrm>
        <a:off x="5294630" y="13716000"/>
        <a:ext cx="5108575" cy="257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787400</xdr:colOff>
      <xdr:row>78</xdr:row>
      <xdr:rowOff>57150</xdr:rowOff>
    </xdr:from>
    <xdr:to>
      <xdr:col>13</xdr:col>
      <xdr:colOff>549275</xdr:colOff>
      <xdr:row>94</xdr:row>
      <xdr:rowOff>57150</xdr:rowOff>
    </xdr:to>
    <xdr:graphicFrame>
      <xdr:nvGraphicFramePr>
        <xdr:cNvPr id="2" name="图表 1"/>
        <xdr:cNvGraphicFramePr/>
      </xdr:nvGraphicFramePr>
      <xdr:xfrm>
        <a:off x="7756525" y="13430250"/>
        <a:ext cx="386905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787400</xdr:colOff>
      <xdr:row>86</xdr:row>
      <xdr:rowOff>57150</xdr:rowOff>
    </xdr:from>
    <xdr:to>
      <xdr:col>13</xdr:col>
      <xdr:colOff>549275</xdr:colOff>
      <xdr:row>102</xdr:row>
      <xdr:rowOff>57150</xdr:rowOff>
    </xdr:to>
    <xdr:graphicFrame>
      <xdr:nvGraphicFramePr>
        <xdr:cNvPr id="2" name="图表 1"/>
        <xdr:cNvGraphicFramePr/>
      </xdr:nvGraphicFramePr>
      <xdr:xfrm>
        <a:off x="8383905" y="14801850"/>
        <a:ext cx="325945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612140</xdr:colOff>
      <xdr:row>84</xdr:row>
      <xdr:rowOff>68580</xdr:rowOff>
    </xdr:from>
    <xdr:to>
      <xdr:col>12</xdr:col>
      <xdr:colOff>447040</xdr:colOff>
      <xdr:row>99</xdr:row>
      <xdr:rowOff>68580</xdr:rowOff>
    </xdr:to>
    <xdr:graphicFrame>
      <xdr:nvGraphicFramePr>
        <xdr:cNvPr id="2" name="图表 1"/>
        <xdr:cNvGraphicFramePr/>
      </xdr:nvGraphicFramePr>
      <xdr:xfrm>
        <a:off x="6404610" y="14470380"/>
        <a:ext cx="3900170" cy="257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612140</xdr:colOff>
      <xdr:row>79</xdr:row>
      <xdr:rowOff>68580</xdr:rowOff>
    </xdr:from>
    <xdr:to>
      <xdr:col>12</xdr:col>
      <xdr:colOff>447040</xdr:colOff>
      <xdr:row>94</xdr:row>
      <xdr:rowOff>68580</xdr:rowOff>
    </xdr:to>
    <xdr:graphicFrame>
      <xdr:nvGraphicFramePr>
        <xdr:cNvPr id="2" name="图表 1"/>
        <xdr:cNvGraphicFramePr/>
      </xdr:nvGraphicFramePr>
      <xdr:xfrm>
        <a:off x="5929630" y="13613130"/>
        <a:ext cx="4509770" cy="257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787400</xdr:colOff>
      <xdr:row>78</xdr:row>
      <xdr:rowOff>57150</xdr:rowOff>
    </xdr:from>
    <xdr:to>
      <xdr:col>13</xdr:col>
      <xdr:colOff>549275</xdr:colOff>
      <xdr:row>94</xdr:row>
      <xdr:rowOff>57150</xdr:rowOff>
    </xdr:to>
    <xdr:graphicFrame>
      <xdr:nvGraphicFramePr>
        <xdr:cNvPr id="2" name="图表 1"/>
        <xdr:cNvGraphicFramePr/>
      </xdr:nvGraphicFramePr>
      <xdr:xfrm>
        <a:off x="7520305" y="13430250"/>
        <a:ext cx="386905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787400</xdr:colOff>
      <xdr:row>86</xdr:row>
      <xdr:rowOff>57150</xdr:rowOff>
    </xdr:from>
    <xdr:to>
      <xdr:col>13</xdr:col>
      <xdr:colOff>549275</xdr:colOff>
      <xdr:row>102</xdr:row>
      <xdr:rowOff>57150</xdr:rowOff>
    </xdr:to>
    <xdr:graphicFrame>
      <xdr:nvGraphicFramePr>
        <xdr:cNvPr id="2" name="图表 1"/>
        <xdr:cNvGraphicFramePr/>
      </xdr:nvGraphicFramePr>
      <xdr:xfrm>
        <a:off x="7782560" y="14801850"/>
        <a:ext cx="46736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612140</xdr:colOff>
      <xdr:row>84</xdr:row>
      <xdr:rowOff>68580</xdr:rowOff>
    </xdr:from>
    <xdr:to>
      <xdr:col>12</xdr:col>
      <xdr:colOff>447040</xdr:colOff>
      <xdr:row>99</xdr:row>
      <xdr:rowOff>68580</xdr:rowOff>
    </xdr:to>
    <xdr:graphicFrame>
      <xdr:nvGraphicFramePr>
        <xdr:cNvPr id="2" name="图表 1"/>
        <xdr:cNvGraphicFramePr/>
      </xdr:nvGraphicFramePr>
      <xdr:xfrm>
        <a:off x="6471920" y="14470380"/>
        <a:ext cx="3900170" cy="257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612140</xdr:colOff>
      <xdr:row>79</xdr:row>
      <xdr:rowOff>68580</xdr:rowOff>
    </xdr:from>
    <xdr:to>
      <xdr:col>12</xdr:col>
      <xdr:colOff>447040</xdr:colOff>
      <xdr:row>94</xdr:row>
      <xdr:rowOff>68580</xdr:rowOff>
    </xdr:to>
    <xdr:graphicFrame>
      <xdr:nvGraphicFramePr>
        <xdr:cNvPr id="2" name="图表 1"/>
        <xdr:cNvGraphicFramePr/>
      </xdr:nvGraphicFramePr>
      <xdr:xfrm>
        <a:off x="6691630" y="13613130"/>
        <a:ext cx="4509770" cy="2571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787400</xdr:colOff>
      <xdr:row>78</xdr:row>
      <xdr:rowOff>57150</xdr:rowOff>
    </xdr:from>
    <xdr:to>
      <xdr:col>13</xdr:col>
      <xdr:colOff>549275</xdr:colOff>
      <xdr:row>94</xdr:row>
      <xdr:rowOff>57150</xdr:rowOff>
    </xdr:to>
    <xdr:graphicFrame>
      <xdr:nvGraphicFramePr>
        <xdr:cNvPr id="2" name="图表 1"/>
        <xdr:cNvGraphicFramePr/>
      </xdr:nvGraphicFramePr>
      <xdr:xfrm>
        <a:off x="8103870" y="13430250"/>
        <a:ext cx="46736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554990</xdr:colOff>
      <xdr:row>85</xdr:row>
      <xdr:rowOff>27305</xdr:rowOff>
    </xdr:from>
    <xdr:to>
      <xdr:col>17</xdr:col>
      <xdr:colOff>119380</xdr:colOff>
      <xdr:row>101</xdr:row>
      <xdr:rowOff>27305</xdr:rowOff>
    </xdr:to>
    <xdr:graphicFrame>
      <xdr:nvGraphicFramePr>
        <xdr:cNvPr id="2" name="图表 1"/>
        <xdr:cNvGraphicFramePr/>
      </xdr:nvGraphicFramePr>
      <xdr:xfrm>
        <a:off x="9377680" y="14600555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554990</xdr:colOff>
      <xdr:row>84</xdr:row>
      <xdr:rowOff>27305</xdr:rowOff>
    </xdr:from>
    <xdr:to>
      <xdr:col>17</xdr:col>
      <xdr:colOff>119380</xdr:colOff>
      <xdr:row>100</xdr:row>
      <xdr:rowOff>27305</xdr:rowOff>
    </xdr:to>
    <xdr:graphicFrame>
      <xdr:nvGraphicFramePr>
        <xdr:cNvPr id="2" name="图表 1"/>
        <xdr:cNvGraphicFramePr/>
      </xdr:nvGraphicFramePr>
      <xdr:xfrm>
        <a:off x="8815070" y="14429105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554990</xdr:colOff>
      <xdr:row>79</xdr:row>
      <xdr:rowOff>27305</xdr:rowOff>
    </xdr:from>
    <xdr:to>
      <xdr:col>17</xdr:col>
      <xdr:colOff>119380</xdr:colOff>
      <xdr:row>95</xdr:row>
      <xdr:rowOff>27305</xdr:rowOff>
    </xdr:to>
    <xdr:graphicFrame>
      <xdr:nvGraphicFramePr>
        <xdr:cNvPr id="2" name="图表 1"/>
        <xdr:cNvGraphicFramePr/>
      </xdr:nvGraphicFramePr>
      <xdr:xfrm>
        <a:off x="8794750" y="13571855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554990</xdr:colOff>
      <xdr:row>77</xdr:row>
      <xdr:rowOff>27305</xdr:rowOff>
    </xdr:from>
    <xdr:to>
      <xdr:col>17</xdr:col>
      <xdr:colOff>119380</xdr:colOff>
      <xdr:row>93</xdr:row>
      <xdr:rowOff>27305</xdr:rowOff>
    </xdr:to>
    <xdr:graphicFrame>
      <xdr:nvGraphicFramePr>
        <xdr:cNvPr id="2" name="图表 1"/>
        <xdr:cNvGraphicFramePr/>
      </xdr:nvGraphicFramePr>
      <xdr:xfrm>
        <a:off x="8718550" y="13228955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421640</xdr:colOff>
      <xdr:row>85</xdr:row>
      <xdr:rowOff>113030</xdr:rowOff>
    </xdr:from>
    <xdr:to>
      <xdr:col>14</xdr:col>
      <xdr:colOff>394970</xdr:colOff>
      <xdr:row>101</xdr:row>
      <xdr:rowOff>113030</xdr:rowOff>
    </xdr:to>
    <xdr:graphicFrame>
      <xdr:nvGraphicFramePr>
        <xdr:cNvPr id="2" name="图表 1"/>
        <xdr:cNvGraphicFramePr/>
      </xdr:nvGraphicFramePr>
      <xdr:xfrm>
        <a:off x="7786370" y="14686280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421640</xdr:colOff>
      <xdr:row>84</xdr:row>
      <xdr:rowOff>113030</xdr:rowOff>
    </xdr:from>
    <xdr:to>
      <xdr:col>14</xdr:col>
      <xdr:colOff>394970</xdr:colOff>
      <xdr:row>100</xdr:row>
      <xdr:rowOff>113030</xdr:rowOff>
    </xdr:to>
    <xdr:graphicFrame>
      <xdr:nvGraphicFramePr>
        <xdr:cNvPr id="2" name="图表 1"/>
        <xdr:cNvGraphicFramePr/>
      </xdr:nvGraphicFramePr>
      <xdr:xfrm>
        <a:off x="6957060" y="14514830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421640</xdr:colOff>
      <xdr:row>79</xdr:row>
      <xdr:rowOff>113030</xdr:rowOff>
    </xdr:from>
    <xdr:to>
      <xdr:col>14</xdr:col>
      <xdr:colOff>394970</xdr:colOff>
      <xdr:row>95</xdr:row>
      <xdr:rowOff>113030</xdr:rowOff>
    </xdr:to>
    <xdr:graphicFrame>
      <xdr:nvGraphicFramePr>
        <xdr:cNvPr id="2" name="图表 1"/>
        <xdr:cNvGraphicFramePr/>
      </xdr:nvGraphicFramePr>
      <xdr:xfrm>
        <a:off x="7089140" y="13657580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421640</xdr:colOff>
      <xdr:row>77</xdr:row>
      <xdr:rowOff>113030</xdr:rowOff>
    </xdr:from>
    <xdr:to>
      <xdr:col>14</xdr:col>
      <xdr:colOff>394970</xdr:colOff>
      <xdr:row>93</xdr:row>
      <xdr:rowOff>113030</xdr:rowOff>
    </xdr:to>
    <xdr:graphicFrame>
      <xdr:nvGraphicFramePr>
        <xdr:cNvPr id="2" name="图表 1"/>
        <xdr:cNvGraphicFramePr/>
      </xdr:nvGraphicFramePr>
      <xdr:xfrm>
        <a:off x="7432040" y="13314680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421640</xdr:colOff>
      <xdr:row>86</xdr:row>
      <xdr:rowOff>46355</xdr:rowOff>
    </xdr:from>
    <xdr:to>
      <xdr:col>14</xdr:col>
      <xdr:colOff>394970</xdr:colOff>
      <xdr:row>102</xdr:row>
      <xdr:rowOff>46355</xdr:rowOff>
    </xdr:to>
    <xdr:graphicFrame>
      <xdr:nvGraphicFramePr>
        <xdr:cNvPr id="2" name="图表 1"/>
        <xdr:cNvGraphicFramePr/>
      </xdr:nvGraphicFramePr>
      <xdr:xfrm>
        <a:off x="7880350" y="14791055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421640</xdr:colOff>
      <xdr:row>85</xdr:row>
      <xdr:rowOff>46355</xdr:rowOff>
    </xdr:from>
    <xdr:to>
      <xdr:col>14</xdr:col>
      <xdr:colOff>394970</xdr:colOff>
      <xdr:row>101</xdr:row>
      <xdr:rowOff>46355</xdr:rowOff>
    </xdr:to>
    <xdr:graphicFrame>
      <xdr:nvGraphicFramePr>
        <xdr:cNvPr id="2" name="图表 1"/>
        <xdr:cNvGraphicFramePr/>
      </xdr:nvGraphicFramePr>
      <xdr:xfrm>
        <a:off x="6995160" y="14619605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421640</xdr:colOff>
      <xdr:row>80</xdr:row>
      <xdr:rowOff>46355</xdr:rowOff>
    </xdr:from>
    <xdr:to>
      <xdr:col>14</xdr:col>
      <xdr:colOff>394970</xdr:colOff>
      <xdr:row>96</xdr:row>
      <xdr:rowOff>46355</xdr:rowOff>
    </xdr:to>
    <xdr:graphicFrame>
      <xdr:nvGraphicFramePr>
        <xdr:cNvPr id="2" name="图表 1"/>
        <xdr:cNvGraphicFramePr/>
      </xdr:nvGraphicFramePr>
      <xdr:xfrm>
        <a:off x="7241540" y="13762355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421640</xdr:colOff>
      <xdr:row>78</xdr:row>
      <xdr:rowOff>46355</xdr:rowOff>
    </xdr:from>
    <xdr:to>
      <xdr:col>14</xdr:col>
      <xdr:colOff>394970</xdr:colOff>
      <xdr:row>94</xdr:row>
      <xdr:rowOff>46355</xdr:rowOff>
    </xdr:to>
    <xdr:graphicFrame>
      <xdr:nvGraphicFramePr>
        <xdr:cNvPr id="2" name="图表 1"/>
        <xdr:cNvGraphicFramePr/>
      </xdr:nvGraphicFramePr>
      <xdr:xfrm>
        <a:off x="7355840" y="13419455"/>
        <a:ext cx="4641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01"/>
  <sheetViews>
    <sheetView topLeftCell="A461" workbookViewId="0">
      <selection activeCell="B64" sqref="A1:N501"/>
    </sheetView>
  </sheetViews>
  <sheetFormatPr defaultColWidth="9" defaultRowHeight="13.5"/>
  <sheetData>
    <row r="1" spans="2:14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0</v>
      </c>
      <c r="B2">
        <v>0</v>
      </c>
      <c r="C2">
        <v>0.695299029350281</v>
      </c>
      <c r="D2">
        <v>0.062158465385437</v>
      </c>
      <c r="E2">
        <v>8</v>
      </c>
      <c r="F2">
        <v>7</v>
      </c>
      <c r="G2">
        <v>2</v>
      </c>
      <c r="H2">
        <v>3</v>
      </c>
      <c r="I2">
        <v>0.8</v>
      </c>
      <c r="J2">
        <v>0.533333333333333</v>
      </c>
      <c r="K2">
        <v>0.64</v>
      </c>
      <c r="L2">
        <v>0.7</v>
      </c>
      <c r="M2">
        <v>0.1</v>
      </c>
      <c r="N2">
        <v>0.55</v>
      </c>
    </row>
    <row r="3" spans="1:14">
      <c r="A3" s="8">
        <v>1</v>
      </c>
      <c r="B3">
        <v>1</v>
      </c>
      <c r="C3">
        <v>0.724003314971924</v>
      </c>
      <c r="D3">
        <v>0.0609499216079712</v>
      </c>
      <c r="E3">
        <v>7</v>
      </c>
      <c r="F3">
        <v>8</v>
      </c>
      <c r="G3">
        <v>3</v>
      </c>
      <c r="H3">
        <v>2</v>
      </c>
      <c r="I3">
        <v>0.7</v>
      </c>
      <c r="J3">
        <v>0.466666666666667</v>
      </c>
      <c r="K3">
        <v>0.56</v>
      </c>
      <c r="L3">
        <v>0.8</v>
      </c>
      <c r="M3">
        <v>-0.1</v>
      </c>
      <c r="N3">
        <v>0.45</v>
      </c>
    </row>
    <row r="4" spans="1:14">
      <c r="A4" s="8">
        <v>2</v>
      </c>
      <c r="B4">
        <v>2</v>
      </c>
      <c r="C4">
        <v>0.621734499931335</v>
      </c>
      <c r="D4">
        <v>0.000980615615844727</v>
      </c>
      <c r="E4">
        <v>9</v>
      </c>
      <c r="F4">
        <v>4</v>
      </c>
      <c r="G4">
        <v>1</v>
      </c>
      <c r="H4">
        <v>6</v>
      </c>
      <c r="I4">
        <v>0.9</v>
      </c>
      <c r="J4">
        <v>0.692307692307692</v>
      </c>
      <c r="K4">
        <v>0.782608695652174</v>
      </c>
      <c r="L4">
        <v>0.4</v>
      </c>
      <c r="M4">
        <v>0.5</v>
      </c>
      <c r="N4">
        <v>0.75</v>
      </c>
    </row>
    <row r="5" spans="1:14">
      <c r="A5" s="8">
        <v>3</v>
      </c>
      <c r="B5">
        <v>3</v>
      </c>
      <c r="C5">
        <v>0.534832954406738</v>
      </c>
      <c r="D5">
        <v>0.0511319637298584</v>
      </c>
      <c r="E5">
        <v>10</v>
      </c>
      <c r="F5">
        <v>8</v>
      </c>
      <c r="G5">
        <v>0</v>
      </c>
      <c r="H5">
        <v>2</v>
      </c>
      <c r="I5">
        <v>1</v>
      </c>
      <c r="J5">
        <v>0.555555555555556</v>
      </c>
      <c r="K5">
        <v>0.714285714285714</v>
      </c>
      <c r="L5">
        <v>0.8</v>
      </c>
      <c r="M5">
        <v>0.2</v>
      </c>
      <c r="N5">
        <v>0.6</v>
      </c>
    </row>
    <row r="6" spans="1:14">
      <c r="A6" s="8">
        <v>4</v>
      </c>
      <c r="B6">
        <v>4</v>
      </c>
      <c r="C6">
        <v>0.627549648284912</v>
      </c>
      <c r="D6">
        <v>0.0245206356048584</v>
      </c>
      <c r="E6">
        <v>9</v>
      </c>
      <c r="F6">
        <v>9</v>
      </c>
      <c r="G6">
        <v>1</v>
      </c>
      <c r="H6">
        <v>1</v>
      </c>
      <c r="I6">
        <v>0.9</v>
      </c>
      <c r="J6">
        <v>0.5</v>
      </c>
      <c r="K6">
        <v>0.642857142857143</v>
      </c>
      <c r="L6">
        <v>0.9</v>
      </c>
      <c r="M6">
        <v>0</v>
      </c>
      <c r="N6">
        <v>0.5</v>
      </c>
    </row>
    <row r="7" spans="1:14">
      <c r="A7" s="8">
        <v>5</v>
      </c>
      <c r="B7">
        <v>5</v>
      </c>
      <c r="C7">
        <v>0.629554629325867</v>
      </c>
      <c r="D7">
        <v>0.0277773141860962</v>
      </c>
      <c r="E7">
        <v>8</v>
      </c>
      <c r="F7">
        <v>5</v>
      </c>
      <c r="G7">
        <v>2</v>
      </c>
      <c r="H7">
        <v>5</v>
      </c>
      <c r="I7">
        <v>0.8</v>
      </c>
      <c r="J7">
        <v>0.615384615384615</v>
      </c>
      <c r="K7">
        <v>0.695652173913043</v>
      </c>
      <c r="L7">
        <v>0.5</v>
      </c>
      <c r="M7">
        <v>0.3</v>
      </c>
      <c r="N7">
        <v>0.65</v>
      </c>
    </row>
    <row r="8" spans="1:14">
      <c r="A8" s="8">
        <v>6</v>
      </c>
      <c r="B8">
        <v>6</v>
      </c>
      <c r="C8">
        <v>0.523792743682861</v>
      </c>
      <c r="D8">
        <v>0.0228317975997925</v>
      </c>
      <c r="E8">
        <v>9</v>
      </c>
      <c r="F8">
        <v>5</v>
      </c>
      <c r="G8">
        <v>1</v>
      </c>
      <c r="H8">
        <v>5</v>
      </c>
      <c r="I8">
        <v>0.9</v>
      </c>
      <c r="J8">
        <v>0.642857142857143</v>
      </c>
      <c r="K8">
        <v>0.75</v>
      </c>
      <c r="L8">
        <v>0.5</v>
      </c>
      <c r="M8">
        <v>0.4</v>
      </c>
      <c r="N8">
        <v>0.7</v>
      </c>
    </row>
    <row r="9" spans="1:14">
      <c r="A9" s="8">
        <v>7</v>
      </c>
      <c r="B9">
        <v>7</v>
      </c>
      <c r="C9">
        <v>0.567395210266113</v>
      </c>
      <c r="D9">
        <v>0.0389201641082764</v>
      </c>
      <c r="E9">
        <v>10</v>
      </c>
      <c r="F9">
        <v>8</v>
      </c>
      <c r="G9">
        <v>0</v>
      </c>
      <c r="H9">
        <v>2</v>
      </c>
      <c r="I9">
        <v>1</v>
      </c>
      <c r="J9">
        <v>0.555555555555556</v>
      </c>
      <c r="K9">
        <v>0.714285714285714</v>
      </c>
      <c r="L9">
        <v>0.8</v>
      </c>
      <c r="M9">
        <v>0.2</v>
      </c>
      <c r="N9">
        <v>0.6</v>
      </c>
    </row>
    <row r="10" spans="1:14">
      <c r="A10" s="8">
        <v>8</v>
      </c>
      <c r="B10">
        <v>8</v>
      </c>
      <c r="C10">
        <v>0.792236685752869</v>
      </c>
      <c r="D10">
        <v>0.000946521759033203</v>
      </c>
      <c r="E10">
        <v>7</v>
      </c>
      <c r="F10">
        <v>8</v>
      </c>
      <c r="G10">
        <v>3</v>
      </c>
      <c r="H10">
        <v>2</v>
      </c>
      <c r="I10">
        <v>0.7</v>
      </c>
      <c r="J10">
        <v>0.466666666666667</v>
      </c>
      <c r="K10">
        <v>0.56</v>
      </c>
      <c r="L10">
        <v>0.8</v>
      </c>
      <c r="M10">
        <v>-0.1</v>
      </c>
      <c r="N10">
        <v>0.45</v>
      </c>
    </row>
    <row r="11" spans="1:14">
      <c r="A11" s="8">
        <v>9</v>
      </c>
      <c r="B11">
        <v>9</v>
      </c>
      <c r="C11">
        <v>0.677007555961609</v>
      </c>
      <c r="D11">
        <v>0.0383379459381104</v>
      </c>
      <c r="E11">
        <v>9</v>
      </c>
      <c r="F11">
        <v>9</v>
      </c>
      <c r="G11">
        <v>1</v>
      </c>
      <c r="H11">
        <v>1</v>
      </c>
      <c r="I11">
        <v>0.9</v>
      </c>
      <c r="J11">
        <v>0.5</v>
      </c>
      <c r="K11">
        <v>0.642857142857143</v>
      </c>
      <c r="L11">
        <v>0.9</v>
      </c>
      <c r="M11">
        <v>0</v>
      </c>
      <c r="N11">
        <v>0.5</v>
      </c>
    </row>
    <row r="12" spans="1:14">
      <c r="A12" s="8">
        <v>10</v>
      </c>
      <c r="B12">
        <v>10</v>
      </c>
      <c r="C12">
        <v>0.894938230514526</v>
      </c>
      <c r="D12">
        <v>0.0410025119781494</v>
      </c>
      <c r="E12">
        <v>9</v>
      </c>
      <c r="F12">
        <v>6</v>
      </c>
      <c r="G12">
        <v>1</v>
      </c>
      <c r="H12">
        <v>4</v>
      </c>
      <c r="I12">
        <v>0.9</v>
      </c>
      <c r="J12">
        <v>0.6</v>
      </c>
      <c r="K12">
        <v>0.72</v>
      </c>
      <c r="L12">
        <v>0.6</v>
      </c>
      <c r="M12">
        <v>0.3</v>
      </c>
      <c r="N12">
        <v>0.65</v>
      </c>
    </row>
    <row r="13" spans="1:14">
      <c r="A13" s="8">
        <v>11</v>
      </c>
      <c r="B13">
        <v>11</v>
      </c>
      <c r="C13">
        <v>0.731852769851685</v>
      </c>
      <c r="D13">
        <v>0.0606273412704468</v>
      </c>
      <c r="E13">
        <v>9</v>
      </c>
      <c r="F13">
        <v>5</v>
      </c>
      <c r="G13">
        <v>1</v>
      </c>
      <c r="H13">
        <v>5</v>
      </c>
      <c r="I13">
        <v>0.9</v>
      </c>
      <c r="J13">
        <v>0.642857142857143</v>
      </c>
      <c r="K13">
        <v>0.75</v>
      </c>
      <c r="L13">
        <v>0.5</v>
      </c>
      <c r="M13">
        <v>0.4</v>
      </c>
      <c r="N13">
        <v>0.7</v>
      </c>
    </row>
    <row r="14" spans="1:14">
      <c r="A14" s="8">
        <v>12</v>
      </c>
      <c r="B14">
        <v>12</v>
      </c>
      <c r="C14">
        <v>0.531450152397156</v>
      </c>
      <c r="D14">
        <v>0.0931936502456665</v>
      </c>
      <c r="E14">
        <v>7</v>
      </c>
      <c r="F14">
        <v>4</v>
      </c>
      <c r="G14">
        <v>3</v>
      </c>
      <c r="H14">
        <v>6</v>
      </c>
      <c r="I14">
        <v>0.7</v>
      </c>
      <c r="J14">
        <v>0.636363636363636</v>
      </c>
      <c r="K14">
        <v>0.666666666666667</v>
      </c>
      <c r="L14">
        <v>0.4</v>
      </c>
      <c r="M14">
        <v>0.3</v>
      </c>
      <c r="N14">
        <v>0.65</v>
      </c>
    </row>
    <row r="15" spans="1:14">
      <c r="A15" s="8">
        <v>13</v>
      </c>
      <c r="B15">
        <v>13</v>
      </c>
      <c r="C15">
        <v>0.737797617912292</v>
      </c>
      <c r="D15">
        <v>0.0830581188201904</v>
      </c>
      <c r="E15">
        <v>9</v>
      </c>
      <c r="F15">
        <v>7</v>
      </c>
      <c r="G15">
        <v>1</v>
      </c>
      <c r="H15">
        <v>3</v>
      </c>
      <c r="I15">
        <v>0.9</v>
      </c>
      <c r="J15">
        <v>0.5625</v>
      </c>
      <c r="K15">
        <v>0.692307692307692</v>
      </c>
      <c r="L15">
        <v>0.7</v>
      </c>
      <c r="M15">
        <v>0.2</v>
      </c>
      <c r="N15">
        <v>0.6</v>
      </c>
    </row>
    <row r="16" spans="1:14">
      <c r="A16" s="8">
        <v>14</v>
      </c>
      <c r="B16">
        <v>14</v>
      </c>
      <c r="C16">
        <v>0.73849093914032</v>
      </c>
      <c r="D16">
        <v>0.159450173377991</v>
      </c>
      <c r="E16">
        <v>10</v>
      </c>
      <c r="F16">
        <v>9</v>
      </c>
      <c r="G16">
        <v>0</v>
      </c>
      <c r="H16">
        <v>1</v>
      </c>
      <c r="I16">
        <v>1</v>
      </c>
      <c r="J16">
        <v>0.526315789473684</v>
      </c>
      <c r="K16">
        <v>0.689655172413793</v>
      </c>
      <c r="L16">
        <v>0.9</v>
      </c>
      <c r="M16">
        <v>0.1</v>
      </c>
      <c r="N16">
        <v>0.55</v>
      </c>
    </row>
    <row r="17" spans="1:14">
      <c r="A17" s="8">
        <v>15</v>
      </c>
      <c r="B17">
        <v>15</v>
      </c>
      <c r="C17">
        <v>0.587990760803223</v>
      </c>
      <c r="D17">
        <v>0.04355788230896</v>
      </c>
      <c r="E17">
        <v>9</v>
      </c>
      <c r="F17">
        <v>8</v>
      </c>
      <c r="G17">
        <v>1</v>
      </c>
      <c r="H17">
        <v>2</v>
      </c>
      <c r="I17">
        <v>0.9</v>
      </c>
      <c r="J17">
        <v>0.529411764705882</v>
      </c>
      <c r="K17">
        <v>0.666666666666667</v>
      </c>
      <c r="L17">
        <v>0.8</v>
      </c>
      <c r="M17">
        <v>0.1</v>
      </c>
      <c r="N17">
        <v>0.55</v>
      </c>
    </row>
    <row r="18" spans="1:14">
      <c r="A18" s="8">
        <v>16</v>
      </c>
      <c r="B18">
        <v>16</v>
      </c>
      <c r="C18">
        <v>0.65543270111084</v>
      </c>
      <c r="D18">
        <v>0.0444580316543579</v>
      </c>
      <c r="E18">
        <v>10</v>
      </c>
      <c r="F18">
        <v>8</v>
      </c>
      <c r="G18">
        <v>0</v>
      </c>
      <c r="H18">
        <v>2</v>
      </c>
      <c r="I18">
        <v>1</v>
      </c>
      <c r="J18">
        <v>0.555555555555556</v>
      </c>
      <c r="K18">
        <v>0.714285714285714</v>
      </c>
      <c r="L18">
        <v>0.8</v>
      </c>
      <c r="M18">
        <v>0.2</v>
      </c>
      <c r="N18">
        <v>0.6</v>
      </c>
    </row>
    <row r="19" spans="1:14">
      <c r="A19" s="8">
        <v>17</v>
      </c>
      <c r="B19">
        <v>17</v>
      </c>
      <c r="C19">
        <v>0.528415083885193</v>
      </c>
      <c r="D19">
        <v>0.0964980125427246</v>
      </c>
      <c r="E19">
        <v>10</v>
      </c>
      <c r="F19">
        <v>6</v>
      </c>
      <c r="G19">
        <v>0</v>
      </c>
      <c r="H19">
        <v>4</v>
      </c>
      <c r="I19">
        <v>1</v>
      </c>
      <c r="J19">
        <v>0.625</v>
      </c>
      <c r="K19">
        <v>0.769230769230769</v>
      </c>
      <c r="L19">
        <v>0.6</v>
      </c>
      <c r="M19">
        <v>0.4</v>
      </c>
      <c r="N19">
        <v>0.7</v>
      </c>
    </row>
    <row r="20" spans="1:14">
      <c r="A20" s="8">
        <v>18</v>
      </c>
      <c r="B20">
        <v>18</v>
      </c>
      <c r="C20">
        <v>0.69927442073822</v>
      </c>
      <c r="D20">
        <v>0.0535966157913208</v>
      </c>
      <c r="E20">
        <v>8</v>
      </c>
      <c r="F20">
        <v>6</v>
      </c>
      <c r="G20">
        <v>2</v>
      </c>
      <c r="H20">
        <v>4</v>
      </c>
      <c r="I20">
        <v>0.8</v>
      </c>
      <c r="J20">
        <v>0.571428571428572</v>
      </c>
      <c r="K20">
        <v>0.666666666666667</v>
      </c>
      <c r="L20">
        <v>0.6</v>
      </c>
      <c r="M20">
        <v>0.2</v>
      </c>
      <c r="N20">
        <v>0.6</v>
      </c>
    </row>
    <row r="21" spans="1:14">
      <c r="A21" s="8">
        <v>19</v>
      </c>
      <c r="B21">
        <v>19</v>
      </c>
      <c r="C21">
        <v>0.89960515499115</v>
      </c>
      <c r="D21">
        <v>0.166372656822205</v>
      </c>
      <c r="E21">
        <v>9</v>
      </c>
      <c r="F21">
        <v>8</v>
      </c>
      <c r="G21">
        <v>1</v>
      </c>
      <c r="H21">
        <v>2</v>
      </c>
      <c r="I21">
        <v>0.9</v>
      </c>
      <c r="J21">
        <v>0.529411764705882</v>
      </c>
      <c r="K21">
        <v>0.666666666666667</v>
      </c>
      <c r="L21">
        <v>0.8</v>
      </c>
      <c r="M21">
        <v>0.1</v>
      </c>
      <c r="N21">
        <v>0.55</v>
      </c>
    </row>
    <row r="22" spans="1:14">
      <c r="A22" s="8">
        <v>20</v>
      </c>
      <c r="B22">
        <v>20</v>
      </c>
      <c r="C22">
        <v>0.574290752410889</v>
      </c>
      <c r="D22">
        <v>0.0846385955810547</v>
      </c>
      <c r="E22">
        <v>10</v>
      </c>
      <c r="F22">
        <v>6</v>
      </c>
      <c r="G22">
        <v>0</v>
      </c>
      <c r="H22">
        <v>4</v>
      </c>
      <c r="I22">
        <v>1</v>
      </c>
      <c r="J22">
        <v>0.625</v>
      </c>
      <c r="K22">
        <v>0.769230769230769</v>
      </c>
      <c r="L22">
        <v>0.6</v>
      </c>
      <c r="M22">
        <v>0.4</v>
      </c>
      <c r="N22">
        <v>0.7</v>
      </c>
    </row>
    <row r="23" spans="1:14">
      <c r="A23" s="8">
        <v>21</v>
      </c>
      <c r="B23">
        <v>21</v>
      </c>
      <c r="C23">
        <v>0.547029495239258</v>
      </c>
      <c r="D23">
        <v>0.0139931440353394</v>
      </c>
      <c r="E23">
        <v>7</v>
      </c>
      <c r="F23">
        <v>7</v>
      </c>
      <c r="G23">
        <v>3</v>
      </c>
      <c r="H23">
        <v>3</v>
      </c>
      <c r="I23">
        <v>0.7</v>
      </c>
      <c r="J23">
        <v>0.5</v>
      </c>
      <c r="K23">
        <v>0.583333333333333</v>
      </c>
      <c r="L23">
        <v>0.7</v>
      </c>
      <c r="M23">
        <v>0</v>
      </c>
      <c r="N23">
        <v>0.5</v>
      </c>
    </row>
    <row r="24" spans="1:14">
      <c r="A24" s="8">
        <v>22</v>
      </c>
      <c r="B24">
        <v>22</v>
      </c>
      <c r="C24">
        <v>0.792670369148254</v>
      </c>
      <c r="D24">
        <v>0.00942361354827881</v>
      </c>
      <c r="E24">
        <v>9</v>
      </c>
      <c r="F24">
        <v>8</v>
      </c>
      <c r="G24">
        <v>1</v>
      </c>
      <c r="H24">
        <v>2</v>
      </c>
      <c r="I24">
        <v>0.9</v>
      </c>
      <c r="J24">
        <v>0.529411764705882</v>
      </c>
      <c r="K24">
        <v>0.666666666666667</v>
      </c>
      <c r="L24">
        <v>0.8</v>
      </c>
      <c r="M24">
        <v>0.1</v>
      </c>
      <c r="N24">
        <v>0.55</v>
      </c>
    </row>
    <row r="25" spans="1:14">
      <c r="A25" s="8">
        <v>23</v>
      </c>
      <c r="B25">
        <v>23</v>
      </c>
      <c r="C25">
        <v>0.505290150642395</v>
      </c>
      <c r="D25">
        <v>0.0290367603302002</v>
      </c>
      <c r="E25">
        <v>9</v>
      </c>
      <c r="F25">
        <v>8</v>
      </c>
      <c r="G25">
        <v>1</v>
      </c>
      <c r="H25">
        <v>2</v>
      </c>
      <c r="I25">
        <v>0.9</v>
      </c>
      <c r="J25">
        <v>0.529411764705882</v>
      </c>
      <c r="K25">
        <v>0.666666666666667</v>
      </c>
      <c r="L25">
        <v>0.8</v>
      </c>
      <c r="M25">
        <v>0.1</v>
      </c>
      <c r="N25">
        <v>0.55</v>
      </c>
    </row>
    <row r="26" spans="1:14">
      <c r="A26" s="8">
        <v>24</v>
      </c>
      <c r="B26">
        <v>24</v>
      </c>
      <c r="C26">
        <v>0.790312647819519</v>
      </c>
      <c r="D26">
        <v>0.0681979656219482</v>
      </c>
      <c r="E26">
        <v>8</v>
      </c>
      <c r="F26">
        <v>7</v>
      </c>
      <c r="G26">
        <v>2</v>
      </c>
      <c r="H26">
        <v>3</v>
      </c>
      <c r="I26">
        <v>0.8</v>
      </c>
      <c r="J26">
        <v>0.533333333333333</v>
      </c>
      <c r="K26">
        <v>0.64</v>
      </c>
      <c r="L26">
        <v>0.7</v>
      </c>
      <c r="M26">
        <v>0.1</v>
      </c>
      <c r="N26">
        <v>0.55</v>
      </c>
    </row>
    <row r="27" spans="1:14">
      <c r="A27" s="8">
        <v>25</v>
      </c>
      <c r="B27">
        <v>25</v>
      </c>
      <c r="C27">
        <v>0.646048903465271</v>
      </c>
      <c r="D27">
        <v>0.0530301332473755</v>
      </c>
      <c r="E27">
        <v>9</v>
      </c>
      <c r="F27">
        <v>6</v>
      </c>
      <c r="G27">
        <v>1</v>
      </c>
      <c r="H27">
        <v>4</v>
      </c>
      <c r="I27">
        <v>0.9</v>
      </c>
      <c r="J27">
        <v>0.6</v>
      </c>
      <c r="K27">
        <v>0.72</v>
      </c>
      <c r="L27">
        <v>0.6</v>
      </c>
      <c r="M27">
        <v>0.3</v>
      </c>
      <c r="N27">
        <v>0.65</v>
      </c>
    </row>
    <row r="28" spans="1:14">
      <c r="A28" s="8">
        <v>26</v>
      </c>
      <c r="B28">
        <v>26</v>
      </c>
      <c r="C28">
        <v>0.696692824363708</v>
      </c>
      <c r="D28">
        <v>0.0210152864456177</v>
      </c>
      <c r="E28">
        <v>10</v>
      </c>
      <c r="F28">
        <v>7</v>
      </c>
      <c r="G28">
        <v>0</v>
      </c>
      <c r="H28">
        <v>3</v>
      </c>
      <c r="I28">
        <v>1</v>
      </c>
      <c r="J28">
        <v>0.588235294117647</v>
      </c>
      <c r="K28">
        <v>0.740740740740741</v>
      </c>
      <c r="L28">
        <v>0.7</v>
      </c>
      <c r="M28">
        <v>0.3</v>
      </c>
      <c r="N28">
        <v>0.65</v>
      </c>
    </row>
    <row r="29" spans="1:14">
      <c r="A29" s="8">
        <v>27</v>
      </c>
      <c r="B29">
        <v>27</v>
      </c>
      <c r="C29">
        <v>0.62513256072998</v>
      </c>
      <c r="D29">
        <v>0.0202144384384155</v>
      </c>
      <c r="E29">
        <v>9</v>
      </c>
      <c r="F29">
        <v>9</v>
      </c>
      <c r="G29">
        <v>1</v>
      </c>
      <c r="H29">
        <v>1</v>
      </c>
      <c r="I29">
        <v>0.9</v>
      </c>
      <c r="J29">
        <v>0.5</v>
      </c>
      <c r="K29">
        <v>0.642857142857143</v>
      </c>
      <c r="L29">
        <v>0.9</v>
      </c>
      <c r="M29">
        <v>0</v>
      </c>
      <c r="N29">
        <v>0.5</v>
      </c>
    </row>
    <row r="30" spans="1:14">
      <c r="A30" s="8">
        <v>28</v>
      </c>
      <c r="B30">
        <v>28</v>
      </c>
      <c r="C30">
        <v>0.664024829864502</v>
      </c>
      <c r="D30">
        <v>0.176245927810669</v>
      </c>
      <c r="E30">
        <v>9</v>
      </c>
      <c r="F30">
        <v>4</v>
      </c>
      <c r="G30">
        <v>1</v>
      </c>
      <c r="H30">
        <v>6</v>
      </c>
      <c r="I30">
        <v>0.9</v>
      </c>
      <c r="J30">
        <v>0.692307692307692</v>
      </c>
      <c r="K30">
        <v>0.782608695652174</v>
      </c>
      <c r="L30">
        <v>0.4</v>
      </c>
      <c r="M30">
        <v>0.5</v>
      </c>
      <c r="N30">
        <v>0.75</v>
      </c>
    </row>
    <row r="31" spans="1:14">
      <c r="A31" s="8">
        <v>29</v>
      </c>
      <c r="B31">
        <v>29</v>
      </c>
      <c r="C31">
        <v>0.712644577026367</v>
      </c>
      <c r="D31">
        <v>0.111910700798035</v>
      </c>
      <c r="E31">
        <v>9</v>
      </c>
      <c r="F31">
        <v>8</v>
      </c>
      <c r="G31">
        <v>1</v>
      </c>
      <c r="H31">
        <v>2</v>
      </c>
      <c r="I31">
        <v>0.9</v>
      </c>
      <c r="J31">
        <v>0.529411764705882</v>
      </c>
      <c r="K31">
        <v>0.666666666666667</v>
      </c>
      <c r="L31">
        <v>0.8</v>
      </c>
      <c r="M31">
        <v>0.1</v>
      </c>
      <c r="N31">
        <v>0.55</v>
      </c>
    </row>
    <row r="32" spans="1:14">
      <c r="A32" s="8">
        <v>30</v>
      </c>
      <c r="B32">
        <v>30</v>
      </c>
      <c r="C32">
        <v>0.861119389533997</v>
      </c>
      <c r="D32">
        <v>0.250669717788696</v>
      </c>
      <c r="E32">
        <v>8</v>
      </c>
      <c r="F32">
        <v>7</v>
      </c>
      <c r="G32">
        <v>2</v>
      </c>
      <c r="H32">
        <v>3</v>
      </c>
      <c r="I32">
        <v>0.8</v>
      </c>
      <c r="J32">
        <v>0.533333333333333</v>
      </c>
      <c r="K32">
        <v>0.64</v>
      </c>
      <c r="L32">
        <v>0.7</v>
      </c>
      <c r="M32">
        <v>0.1</v>
      </c>
      <c r="N32">
        <v>0.55</v>
      </c>
    </row>
    <row r="33" spans="1:14">
      <c r="A33" s="8">
        <v>31</v>
      </c>
      <c r="B33">
        <v>31</v>
      </c>
      <c r="C33">
        <v>0.586976408958435</v>
      </c>
      <c r="D33">
        <v>0.0469629764556885</v>
      </c>
      <c r="E33">
        <v>8</v>
      </c>
      <c r="F33">
        <v>7</v>
      </c>
      <c r="G33">
        <v>2</v>
      </c>
      <c r="H33">
        <v>3</v>
      </c>
      <c r="I33">
        <v>0.8</v>
      </c>
      <c r="J33">
        <v>0.533333333333333</v>
      </c>
      <c r="K33">
        <v>0.64</v>
      </c>
      <c r="L33">
        <v>0.7</v>
      </c>
      <c r="M33">
        <v>0.1</v>
      </c>
      <c r="N33">
        <v>0.55</v>
      </c>
    </row>
    <row r="34" spans="1:14">
      <c r="A34" s="8">
        <v>32</v>
      </c>
      <c r="B34">
        <v>32</v>
      </c>
      <c r="C34">
        <v>0.589939475059509</v>
      </c>
      <c r="D34">
        <v>0.0418322086334229</v>
      </c>
      <c r="E34">
        <v>8</v>
      </c>
      <c r="F34">
        <v>7</v>
      </c>
      <c r="G34">
        <v>2</v>
      </c>
      <c r="H34">
        <v>3</v>
      </c>
      <c r="I34">
        <v>0.8</v>
      </c>
      <c r="J34">
        <v>0.533333333333333</v>
      </c>
      <c r="K34">
        <v>0.64</v>
      </c>
      <c r="L34">
        <v>0.7</v>
      </c>
      <c r="M34">
        <v>0.1</v>
      </c>
      <c r="N34">
        <v>0.55</v>
      </c>
    </row>
    <row r="35" spans="1:14">
      <c r="A35" s="8">
        <v>33</v>
      </c>
      <c r="B35">
        <v>33</v>
      </c>
      <c r="C35">
        <v>0.59718656539917</v>
      </c>
      <c r="D35">
        <v>0.132335543632507</v>
      </c>
      <c r="E35">
        <v>9</v>
      </c>
      <c r="F35">
        <v>8</v>
      </c>
      <c r="G35">
        <v>1</v>
      </c>
      <c r="H35">
        <v>2</v>
      </c>
      <c r="I35">
        <v>0.9</v>
      </c>
      <c r="J35">
        <v>0.529411764705882</v>
      </c>
      <c r="K35">
        <v>0.666666666666667</v>
      </c>
      <c r="L35">
        <v>0.8</v>
      </c>
      <c r="M35">
        <v>0.1</v>
      </c>
      <c r="N35">
        <v>0.55</v>
      </c>
    </row>
    <row r="36" spans="1:14">
      <c r="A36" s="8">
        <v>34</v>
      </c>
      <c r="B36">
        <v>34</v>
      </c>
      <c r="C36">
        <v>0.648584723472595</v>
      </c>
      <c r="D36">
        <v>0.0333425998687744</v>
      </c>
      <c r="E36">
        <v>10</v>
      </c>
      <c r="F36">
        <v>5</v>
      </c>
      <c r="G36">
        <v>0</v>
      </c>
      <c r="H36">
        <v>5</v>
      </c>
      <c r="I36">
        <v>1</v>
      </c>
      <c r="J36">
        <v>0.666666666666667</v>
      </c>
      <c r="K36">
        <v>0.8</v>
      </c>
      <c r="L36">
        <v>0.5</v>
      </c>
      <c r="M36">
        <v>0.5</v>
      </c>
      <c r="N36">
        <v>0.75</v>
      </c>
    </row>
    <row r="37" spans="1:14">
      <c r="A37" s="8">
        <v>35</v>
      </c>
      <c r="B37">
        <v>35</v>
      </c>
      <c r="C37">
        <v>0.772181630134583</v>
      </c>
      <c r="D37">
        <v>0.0937321186065674</v>
      </c>
      <c r="E37">
        <v>9</v>
      </c>
      <c r="F37">
        <v>7</v>
      </c>
      <c r="G37">
        <v>1</v>
      </c>
      <c r="H37">
        <v>3</v>
      </c>
      <c r="I37">
        <v>0.9</v>
      </c>
      <c r="J37">
        <v>0.5625</v>
      </c>
      <c r="K37">
        <v>0.692307692307692</v>
      </c>
      <c r="L37">
        <v>0.7</v>
      </c>
      <c r="M37">
        <v>0.2</v>
      </c>
      <c r="N37">
        <v>0.6</v>
      </c>
    </row>
    <row r="38" spans="1:14">
      <c r="A38" s="8">
        <v>36</v>
      </c>
      <c r="B38">
        <v>36</v>
      </c>
      <c r="C38">
        <v>0.588944435119629</v>
      </c>
      <c r="D38">
        <v>0.175347805023193</v>
      </c>
      <c r="E38">
        <v>7</v>
      </c>
      <c r="F38">
        <v>8</v>
      </c>
      <c r="G38">
        <v>3</v>
      </c>
      <c r="H38">
        <v>2</v>
      </c>
      <c r="I38">
        <v>0.7</v>
      </c>
      <c r="J38">
        <v>0.466666666666667</v>
      </c>
      <c r="K38">
        <v>0.56</v>
      </c>
      <c r="L38">
        <v>0.8</v>
      </c>
      <c r="M38">
        <v>-0.1</v>
      </c>
      <c r="N38">
        <v>0.45</v>
      </c>
    </row>
    <row r="39" spans="1:14">
      <c r="A39" s="8">
        <v>37</v>
      </c>
      <c r="B39">
        <v>37</v>
      </c>
      <c r="C39">
        <v>0.604530811309814</v>
      </c>
      <c r="D39">
        <v>0.0686867237091064</v>
      </c>
      <c r="E39">
        <v>9</v>
      </c>
      <c r="F39">
        <v>6</v>
      </c>
      <c r="G39">
        <v>1</v>
      </c>
      <c r="H39">
        <v>4</v>
      </c>
      <c r="I39">
        <v>0.9</v>
      </c>
      <c r="J39">
        <v>0.6</v>
      </c>
      <c r="K39">
        <v>0.72</v>
      </c>
      <c r="L39">
        <v>0.6</v>
      </c>
      <c r="M39">
        <v>0.3</v>
      </c>
      <c r="N39">
        <v>0.65</v>
      </c>
    </row>
    <row r="40" spans="1:14">
      <c r="A40" s="8">
        <v>38</v>
      </c>
      <c r="B40">
        <v>38</v>
      </c>
      <c r="C40">
        <v>0.714796662330627</v>
      </c>
      <c r="D40">
        <v>0.0990233421325684</v>
      </c>
      <c r="E40">
        <v>9</v>
      </c>
      <c r="F40">
        <v>6</v>
      </c>
      <c r="G40">
        <v>1</v>
      </c>
      <c r="H40">
        <v>4</v>
      </c>
      <c r="I40">
        <v>0.9</v>
      </c>
      <c r="J40">
        <v>0.6</v>
      </c>
      <c r="K40">
        <v>0.72</v>
      </c>
      <c r="L40">
        <v>0.6</v>
      </c>
      <c r="M40">
        <v>0.3</v>
      </c>
      <c r="N40">
        <v>0.65</v>
      </c>
    </row>
    <row r="41" spans="1:14">
      <c r="A41" s="8">
        <v>39</v>
      </c>
      <c r="B41">
        <v>39</v>
      </c>
      <c r="C41">
        <v>0.432618618011475</v>
      </c>
      <c r="D41">
        <v>0.114086151123047</v>
      </c>
      <c r="E41">
        <v>9</v>
      </c>
      <c r="F41">
        <v>7</v>
      </c>
      <c r="G41">
        <v>1</v>
      </c>
      <c r="H41">
        <v>3</v>
      </c>
      <c r="I41">
        <v>0.9</v>
      </c>
      <c r="J41">
        <v>0.5625</v>
      </c>
      <c r="K41">
        <v>0.692307692307692</v>
      </c>
      <c r="L41">
        <v>0.7</v>
      </c>
      <c r="M41">
        <v>0.2</v>
      </c>
      <c r="N41">
        <v>0.6</v>
      </c>
    </row>
    <row r="42" spans="1:14">
      <c r="A42" s="8">
        <v>40</v>
      </c>
      <c r="B42">
        <v>40</v>
      </c>
      <c r="C42">
        <v>0.702210426330566</v>
      </c>
      <c r="D42">
        <v>0.0116062164306641</v>
      </c>
      <c r="E42">
        <v>10</v>
      </c>
      <c r="F42">
        <v>7</v>
      </c>
      <c r="G42">
        <v>0</v>
      </c>
      <c r="H42">
        <v>3</v>
      </c>
      <c r="I42">
        <v>1</v>
      </c>
      <c r="J42">
        <v>0.588235294117647</v>
      </c>
      <c r="K42">
        <v>0.740740740740741</v>
      </c>
      <c r="L42">
        <v>0.7</v>
      </c>
      <c r="M42">
        <v>0.3</v>
      </c>
      <c r="N42">
        <v>0.65</v>
      </c>
    </row>
    <row r="43" spans="1:14">
      <c r="A43" s="8">
        <v>41</v>
      </c>
      <c r="B43">
        <v>41</v>
      </c>
      <c r="C43">
        <v>0.633098483085632</v>
      </c>
      <c r="D43">
        <v>0.109957218170166</v>
      </c>
      <c r="E43">
        <v>8</v>
      </c>
      <c r="F43">
        <v>6</v>
      </c>
      <c r="G43">
        <v>2</v>
      </c>
      <c r="H43">
        <v>4</v>
      </c>
      <c r="I43">
        <v>0.8</v>
      </c>
      <c r="J43">
        <v>0.571428571428572</v>
      </c>
      <c r="K43">
        <v>0.666666666666667</v>
      </c>
      <c r="L43">
        <v>0.6</v>
      </c>
      <c r="M43">
        <v>0.2</v>
      </c>
      <c r="N43">
        <v>0.6</v>
      </c>
    </row>
    <row r="44" spans="1:14">
      <c r="A44" s="8">
        <v>42</v>
      </c>
      <c r="B44">
        <v>42</v>
      </c>
      <c r="C44">
        <v>0.576701641082764</v>
      </c>
      <c r="D44">
        <v>0.0510609149932861</v>
      </c>
      <c r="E44">
        <v>10</v>
      </c>
      <c r="F44">
        <v>7</v>
      </c>
      <c r="G44">
        <v>0</v>
      </c>
      <c r="H44">
        <v>3</v>
      </c>
      <c r="I44">
        <v>1</v>
      </c>
      <c r="J44">
        <v>0.588235294117647</v>
      </c>
      <c r="K44">
        <v>0.740740740740741</v>
      </c>
      <c r="L44">
        <v>0.7</v>
      </c>
      <c r="M44">
        <v>0.3</v>
      </c>
      <c r="N44">
        <v>0.65</v>
      </c>
    </row>
    <row r="45" spans="1:14">
      <c r="A45" s="8">
        <v>43</v>
      </c>
      <c r="B45">
        <v>43</v>
      </c>
      <c r="C45">
        <v>0.571359634399414</v>
      </c>
      <c r="D45">
        <v>0.128782153129578</v>
      </c>
      <c r="E45">
        <v>8</v>
      </c>
      <c r="F45">
        <v>7</v>
      </c>
      <c r="G45">
        <v>2</v>
      </c>
      <c r="H45">
        <v>3</v>
      </c>
      <c r="I45">
        <v>0.8</v>
      </c>
      <c r="J45">
        <v>0.533333333333333</v>
      </c>
      <c r="K45">
        <v>0.64</v>
      </c>
      <c r="L45">
        <v>0.7</v>
      </c>
      <c r="M45">
        <v>0.1</v>
      </c>
      <c r="N45">
        <v>0.55</v>
      </c>
    </row>
    <row r="46" spans="1:14">
      <c r="A46" s="8">
        <v>44</v>
      </c>
      <c r="B46">
        <v>44</v>
      </c>
      <c r="C46">
        <v>0.544759035110474</v>
      </c>
      <c r="D46">
        <v>0.0347504615783691</v>
      </c>
      <c r="E46">
        <v>9</v>
      </c>
      <c r="F46">
        <v>8</v>
      </c>
      <c r="G46">
        <v>1</v>
      </c>
      <c r="H46">
        <v>2</v>
      </c>
      <c r="I46">
        <v>0.9</v>
      </c>
      <c r="J46">
        <v>0.529411764705882</v>
      </c>
      <c r="K46">
        <v>0.666666666666667</v>
      </c>
      <c r="L46">
        <v>0.8</v>
      </c>
      <c r="M46">
        <v>0.1</v>
      </c>
      <c r="N46">
        <v>0.55</v>
      </c>
    </row>
    <row r="47" spans="1:14">
      <c r="A47" s="8">
        <v>45</v>
      </c>
      <c r="B47">
        <v>45</v>
      </c>
      <c r="C47">
        <v>0.688808560371399</v>
      </c>
      <c r="D47">
        <v>0.0715937614440918</v>
      </c>
      <c r="E47">
        <v>9</v>
      </c>
      <c r="F47">
        <v>7</v>
      </c>
      <c r="G47">
        <v>1</v>
      </c>
      <c r="H47">
        <v>3</v>
      </c>
      <c r="I47">
        <v>0.9</v>
      </c>
      <c r="J47">
        <v>0.5625</v>
      </c>
      <c r="K47">
        <v>0.692307692307692</v>
      </c>
      <c r="L47">
        <v>0.7</v>
      </c>
      <c r="M47">
        <v>0.2</v>
      </c>
      <c r="N47">
        <v>0.6</v>
      </c>
    </row>
    <row r="48" spans="1:14">
      <c r="A48" s="8">
        <v>46</v>
      </c>
      <c r="B48">
        <v>46</v>
      </c>
      <c r="C48">
        <v>0.523954391479492</v>
      </c>
      <c r="D48">
        <v>0.00152599811553955</v>
      </c>
      <c r="E48">
        <v>9</v>
      </c>
      <c r="F48">
        <v>6</v>
      </c>
      <c r="G48">
        <v>1</v>
      </c>
      <c r="H48">
        <v>4</v>
      </c>
      <c r="I48">
        <v>0.9</v>
      </c>
      <c r="J48">
        <v>0.6</v>
      </c>
      <c r="K48">
        <v>0.72</v>
      </c>
      <c r="L48">
        <v>0.6</v>
      </c>
      <c r="M48">
        <v>0.3</v>
      </c>
      <c r="N48">
        <v>0.65</v>
      </c>
    </row>
    <row r="49" spans="1:14">
      <c r="A49" s="8">
        <v>47</v>
      </c>
      <c r="B49">
        <v>47</v>
      </c>
      <c r="C49">
        <v>0.751170635223389</v>
      </c>
      <c r="D49">
        <v>0.082000732421875</v>
      </c>
      <c r="E49">
        <v>8</v>
      </c>
      <c r="F49">
        <v>7</v>
      </c>
      <c r="G49">
        <v>2</v>
      </c>
      <c r="H49">
        <v>3</v>
      </c>
      <c r="I49">
        <v>0.8</v>
      </c>
      <c r="J49">
        <v>0.533333333333333</v>
      </c>
      <c r="K49">
        <v>0.64</v>
      </c>
      <c r="L49">
        <v>0.7</v>
      </c>
      <c r="M49">
        <v>0.1</v>
      </c>
      <c r="N49">
        <v>0.55</v>
      </c>
    </row>
    <row r="50" spans="1:14">
      <c r="A50" s="8">
        <v>48</v>
      </c>
      <c r="B50">
        <v>48</v>
      </c>
      <c r="C50">
        <v>0.735119223594666</v>
      </c>
      <c r="D50">
        <v>0.0424820184707642</v>
      </c>
      <c r="E50">
        <v>9</v>
      </c>
      <c r="F50">
        <v>9</v>
      </c>
      <c r="G50">
        <v>1</v>
      </c>
      <c r="H50">
        <v>1</v>
      </c>
      <c r="I50">
        <v>0.9</v>
      </c>
      <c r="J50">
        <v>0.5</v>
      </c>
      <c r="K50">
        <v>0.642857142857143</v>
      </c>
      <c r="L50">
        <v>0.9</v>
      </c>
      <c r="M50">
        <v>0</v>
      </c>
      <c r="N50">
        <v>0.5</v>
      </c>
    </row>
    <row r="51" spans="1:14">
      <c r="A51" s="8">
        <v>49</v>
      </c>
      <c r="B51">
        <v>49</v>
      </c>
      <c r="C51">
        <v>0.530404806137085</v>
      </c>
      <c r="D51">
        <v>0.0390689373016357</v>
      </c>
      <c r="E51">
        <v>9</v>
      </c>
      <c r="F51">
        <v>7</v>
      </c>
      <c r="G51">
        <v>1</v>
      </c>
      <c r="H51">
        <v>3</v>
      </c>
      <c r="I51">
        <v>0.9</v>
      </c>
      <c r="J51">
        <v>0.5625</v>
      </c>
      <c r="K51">
        <v>0.692307692307692</v>
      </c>
      <c r="L51">
        <v>0.7</v>
      </c>
      <c r="M51">
        <v>0.2</v>
      </c>
      <c r="N51">
        <v>0.6</v>
      </c>
    </row>
    <row r="52" spans="1:14">
      <c r="A52" s="8">
        <v>50</v>
      </c>
      <c r="B52">
        <v>50</v>
      </c>
      <c r="C52">
        <v>0.527089238166809</v>
      </c>
      <c r="D52">
        <v>0.0420119762420654</v>
      </c>
      <c r="E52">
        <v>8</v>
      </c>
      <c r="F52">
        <v>6</v>
      </c>
      <c r="G52">
        <v>2</v>
      </c>
      <c r="H52">
        <v>4</v>
      </c>
      <c r="I52">
        <v>0.8</v>
      </c>
      <c r="J52">
        <v>0.571428571428572</v>
      </c>
      <c r="K52">
        <v>0.666666666666667</v>
      </c>
      <c r="L52">
        <v>0.6</v>
      </c>
      <c r="M52">
        <v>0.2</v>
      </c>
      <c r="N52">
        <v>0.6</v>
      </c>
    </row>
    <row r="53" spans="1:14">
      <c r="A53" s="8">
        <v>51</v>
      </c>
      <c r="B53">
        <v>51</v>
      </c>
      <c r="C53">
        <v>0.567926406860352</v>
      </c>
      <c r="D53">
        <v>0.115323781967163</v>
      </c>
      <c r="E53">
        <v>8</v>
      </c>
      <c r="F53">
        <v>8</v>
      </c>
      <c r="G53">
        <v>2</v>
      </c>
      <c r="H53">
        <v>2</v>
      </c>
      <c r="I53">
        <v>0.8</v>
      </c>
      <c r="J53">
        <v>0.5</v>
      </c>
      <c r="K53">
        <v>0.615384615384615</v>
      </c>
      <c r="L53">
        <v>0.8</v>
      </c>
      <c r="M53">
        <v>0</v>
      </c>
      <c r="N53">
        <v>0.5</v>
      </c>
    </row>
    <row r="54" spans="1:14">
      <c r="A54" s="8">
        <v>52</v>
      </c>
      <c r="B54">
        <v>52</v>
      </c>
      <c r="C54">
        <v>0.777238965034485</v>
      </c>
      <c r="D54">
        <v>0.115252614021301</v>
      </c>
      <c r="E54">
        <v>8</v>
      </c>
      <c r="F54">
        <v>5</v>
      </c>
      <c r="G54">
        <v>2</v>
      </c>
      <c r="H54">
        <v>5</v>
      </c>
      <c r="I54">
        <v>0.8</v>
      </c>
      <c r="J54">
        <v>0.615384615384615</v>
      </c>
      <c r="K54">
        <v>0.695652173913043</v>
      </c>
      <c r="L54">
        <v>0.5</v>
      </c>
      <c r="M54">
        <v>0.3</v>
      </c>
      <c r="N54">
        <v>0.65</v>
      </c>
    </row>
    <row r="55" spans="1:14">
      <c r="A55" s="8">
        <v>53</v>
      </c>
      <c r="B55">
        <v>53</v>
      </c>
      <c r="C55">
        <v>0.600767612457275</v>
      </c>
      <c r="D55">
        <v>0.0297636985778809</v>
      </c>
      <c r="E55">
        <v>10</v>
      </c>
      <c r="F55">
        <v>8</v>
      </c>
      <c r="G55">
        <v>0</v>
      </c>
      <c r="H55">
        <v>2</v>
      </c>
      <c r="I55">
        <v>1</v>
      </c>
      <c r="J55">
        <v>0.555555555555556</v>
      </c>
      <c r="K55">
        <v>0.714285714285714</v>
      </c>
      <c r="L55">
        <v>0.8</v>
      </c>
      <c r="M55">
        <v>0.2</v>
      </c>
      <c r="N55">
        <v>0.6</v>
      </c>
    </row>
    <row r="56" spans="1:14">
      <c r="A56" s="8">
        <v>54</v>
      </c>
      <c r="B56">
        <v>54</v>
      </c>
      <c r="C56">
        <v>0.629478931427002</v>
      </c>
      <c r="D56">
        <v>0.0051422119140625</v>
      </c>
      <c r="E56">
        <v>10</v>
      </c>
      <c r="F56">
        <v>9</v>
      </c>
      <c r="G56">
        <v>0</v>
      </c>
      <c r="H56">
        <v>1</v>
      </c>
      <c r="I56">
        <v>1</v>
      </c>
      <c r="J56">
        <v>0.526315789473684</v>
      </c>
      <c r="K56">
        <v>0.689655172413793</v>
      </c>
      <c r="L56">
        <v>0.9</v>
      </c>
      <c r="M56">
        <v>0.1</v>
      </c>
      <c r="N56">
        <v>0.55</v>
      </c>
    </row>
    <row r="57" spans="1:14">
      <c r="A57" s="8">
        <v>55</v>
      </c>
      <c r="B57">
        <v>55</v>
      </c>
      <c r="C57">
        <v>0.467564344406128</v>
      </c>
      <c r="D57">
        <v>0.00640463829040527</v>
      </c>
      <c r="E57">
        <v>8</v>
      </c>
      <c r="F57">
        <v>8</v>
      </c>
      <c r="G57">
        <v>2</v>
      </c>
      <c r="H57">
        <v>2</v>
      </c>
      <c r="I57">
        <v>0.8</v>
      </c>
      <c r="J57">
        <v>0.5</v>
      </c>
      <c r="K57">
        <v>0.615384615384615</v>
      </c>
      <c r="L57">
        <v>0.8</v>
      </c>
      <c r="M57">
        <v>0</v>
      </c>
      <c r="N57">
        <v>0.5</v>
      </c>
    </row>
    <row r="58" spans="1:14">
      <c r="A58" s="8">
        <v>56</v>
      </c>
      <c r="B58">
        <v>56</v>
      </c>
      <c r="C58">
        <v>0.729743480682373</v>
      </c>
      <c r="D58">
        <v>0.087149977684021</v>
      </c>
      <c r="E58">
        <v>10</v>
      </c>
      <c r="F58">
        <v>9</v>
      </c>
      <c r="G58">
        <v>0</v>
      </c>
      <c r="H58">
        <v>1</v>
      </c>
      <c r="I58">
        <v>1</v>
      </c>
      <c r="J58">
        <v>0.526315789473684</v>
      </c>
      <c r="K58">
        <v>0.689655172413793</v>
      </c>
      <c r="L58">
        <v>0.9</v>
      </c>
      <c r="M58">
        <v>0.1</v>
      </c>
      <c r="N58">
        <v>0.55</v>
      </c>
    </row>
    <row r="59" spans="1:14">
      <c r="A59" s="8">
        <v>57</v>
      </c>
      <c r="B59">
        <v>57</v>
      </c>
      <c r="C59">
        <v>0.605223536491394</v>
      </c>
      <c r="D59">
        <v>0.031017541885376</v>
      </c>
      <c r="E59">
        <v>8</v>
      </c>
      <c r="F59">
        <v>8</v>
      </c>
      <c r="G59">
        <v>2</v>
      </c>
      <c r="H59">
        <v>2</v>
      </c>
      <c r="I59">
        <v>0.8</v>
      </c>
      <c r="J59">
        <v>0.5</v>
      </c>
      <c r="K59">
        <v>0.615384615384615</v>
      </c>
      <c r="L59">
        <v>0.8</v>
      </c>
      <c r="M59">
        <v>0</v>
      </c>
      <c r="N59">
        <v>0.5</v>
      </c>
    </row>
    <row r="60" spans="1:14">
      <c r="A60" s="8">
        <v>58</v>
      </c>
      <c r="B60">
        <v>58</v>
      </c>
      <c r="C60">
        <v>0.378358840942383</v>
      </c>
      <c r="D60">
        <v>0.0974429845809937</v>
      </c>
      <c r="E60">
        <v>7</v>
      </c>
      <c r="F60">
        <v>6</v>
      </c>
      <c r="G60">
        <v>3</v>
      </c>
      <c r="H60">
        <v>4</v>
      </c>
      <c r="I60">
        <v>0.7</v>
      </c>
      <c r="J60">
        <v>0.538461538461539</v>
      </c>
      <c r="K60">
        <v>0.608695652173913</v>
      </c>
      <c r="L60">
        <v>0.6</v>
      </c>
      <c r="M60">
        <v>0.1</v>
      </c>
      <c r="N60">
        <v>0.55</v>
      </c>
    </row>
    <row r="61" spans="1:14">
      <c r="A61" s="8">
        <v>59</v>
      </c>
      <c r="B61">
        <v>59</v>
      </c>
      <c r="C61">
        <v>0.676947593688965</v>
      </c>
      <c r="D61">
        <v>0.0693099498748779</v>
      </c>
      <c r="E61">
        <v>9</v>
      </c>
      <c r="F61">
        <v>5</v>
      </c>
      <c r="G61">
        <v>1</v>
      </c>
      <c r="H61">
        <v>5</v>
      </c>
      <c r="I61">
        <v>0.9</v>
      </c>
      <c r="J61">
        <v>0.642857142857143</v>
      </c>
      <c r="K61">
        <v>0.75</v>
      </c>
      <c r="L61">
        <v>0.5</v>
      </c>
      <c r="M61">
        <v>0.4</v>
      </c>
      <c r="N61">
        <v>0.7</v>
      </c>
    </row>
    <row r="62" spans="1:14">
      <c r="A62" s="8">
        <v>60</v>
      </c>
      <c r="B62">
        <v>60</v>
      </c>
      <c r="C62">
        <v>0.587718605995178</v>
      </c>
      <c r="D62">
        <v>0.0641170740127563</v>
      </c>
      <c r="E62">
        <v>8</v>
      </c>
      <c r="F62">
        <v>10</v>
      </c>
      <c r="G62">
        <v>2</v>
      </c>
      <c r="H62">
        <v>0</v>
      </c>
      <c r="I62">
        <v>0.8</v>
      </c>
      <c r="J62">
        <v>0.444444444444444</v>
      </c>
      <c r="K62">
        <v>0.571428571428572</v>
      </c>
      <c r="L62">
        <v>1</v>
      </c>
      <c r="M62">
        <v>-0.2</v>
      </c>
      <c r="N62">
        <v>0.4</v>
      </c>
    </row>
    <row r="63" spans="1:14">
      <c r="A63" s="8">
        <v>61</v>
      </c>
      <c r="B63">
        <v>61</v>
      </c>
      <c r="C63">
        <v>0.567415475845337</v>
      </c>
      <c r="D63">
        <v>0.0208377838134766</v>
      </c>
      <c r="E63">
        <v>10</v>
      </c>
      <c r="F63">
        <v>7</v>
      </c>
      <c r="G63">
        <v>0</v>
      </c>
      <c r="H63">
        <v>3</v>
      </c>
      <c r="I63">
        <v>1</v>
      </c>
      <c r="J63">
        <v>0.588235294117647</v>
      </c>
      <c r="K63">
        <v>0.740740740740741</v>
      </c>
      <c r="L63">
        <v>0.7</v>
      </c>
      <c r="M63">
        <v>0.3</v>
      </c>
      <c r="N63">
        <v>0.65</v>
      </c>
    </row>
    <row r="64" spans="1:14">
      <c r="A64" s="8">
        <v>62</v>
      </c>
      <c r="B64">
        <v>62</v>
      </c>
      <c r="C64">
        <v>0.580966949462891</v>
      </c>
      <c r="D64">
        <v>0.0316213369369507</v>
      </c>
      <c r="E64">
        <v>9</v>
      </c>
      <c r="F64">
        <v>7</v>
      </c>
      <c r="G64">
        <v>1</v>
      </c>
      <c r="H64">
        <v>3</v>
      </c>
      <c r="I64">
        <v>0.9</v>
      </c>
      <c r="J64">
        <v>0.5625</v>
      </c>
      <c r="K64">
        <v>0.692307692307692</v>
      </c>
      <c r="L64">
        <v>0.7</v>
      </c>
      <c r="M64">
        <v>0.2</v>
      </c>
      <c r="N64">
        <v>0.6</v>
      </c>
    </row>
    <row r="65" spans="1:14">
      <c r="A65" s="8">
        <v>63</v>
      </c>
      <c r="B65">
        <v>63</v>
      </c>
      <c r="C65">
        <v>0.91111147403717</v>
      </c>
      <c r="D65">
        <v>0.0442389249801636</v>
      </c>
      <c r="E65">
        <v>10</v>
      </c>
      <c r="F65">
        <v>7</v>
      </c>
      <c r="G65">
        <v>0</v>
      </c>
      <c r="H65">
        <v>3</v>
      </c>
      <c r="I65">
        <v>1</v>
      </c>
      <c r="J65">
        <v>0.588235294117647</v>
      </c>
      <c r="K65">
        <v>0.740740740740741</v>
      </c>
      <c r="L65">
        <v>0.7</v>
      </c>
      <c r="M65">
        <v>0.3</v>
      </c>
      <c r="N65">
        <v>0.65</v>
      </c>
    </row>
    <row r="66" spans="1:14">
      <c r="A66" s="8">
        <v>64</v>
      </c>
      <c r="B66">
        <v>64</v>
      </c>
      <c r="C66">
        <v>0.862770557403564</v>
      </c>
      <c r="D66">
        <v>0.0667507648468018</v>
      </c>
      <c r="E66">
        <v>9</v>
      </c>
      <c r="F66">
        <v>8</v>
      </c>
      <c r="G66">
        <v>1</v>
      </c>
      <c r="H66">
        <v>2</v>
      </c>
      <c r="I66">
        <v>0.9</v>
      </c>
      <c r="J66">
        <v>0.529411764705882</v>
      </c>
      <c r="K66">
        <v>0.666666666666667</v>
      </c>
      <c r="L66">
        <v>0.8</v>
      </c>
      <c r="M66">
        <v>0.1</v>
      </c>
      <c r="N66">
        <v>0.55</v>
      </c>
    </row>
    <row r="67" spans="1:14">
      <c r="A67" s="8">
        <v>65</v>
      </c>
      <c r="B67">
        <v>65</v>
      </c>
      <c r="C67">
        <v>0.770633220672607</v>
      </c>
      <c r="D67">
        <v>0.0158760547637939</v>
      </c>
      <c r="E67">
        <v>10</v>
      </c>
      <c r="F67">
        <v>6</v>
      </c>
      <c r="G67">
        <v>0</v>
      </c>
      <c r="H67">
        <v>4</v>
      </c>
      <c r="I67">
        <v>1</v>
      </c>
      <c r="J67">
        <v>0.625</v>
      </c>
      <c r="K67">
        <v>0.769230769230769</v>
      </c>
      <c r="L67">
        <v>0.6</v>
      </c>
      <c r="M67">
        <v>0.4</v>
      </c>
      <c r="N67">
        <v>0.7</v>
      </c>
    </row>
    <row r="68" spans="1:14">
      <c r="A68" s="8">
        <v>66</v>
      </c>
      <c r="B68">
        <v>66</v>
      </c>
      <c r="C68">
        <v>0.483274459838867</v>
      </c>
      <c r="D68">
        <v>0.0397875308990479</v>
      </c>
      <c r="E68">
        <v>9</v>
      </c>
      <c r="F68">
        <v>8</v>
      </c>
      <c r="G68">
        <v>1</v>
      </c>
      <c r="H68">
        <v>2</v>
      </c>
      <c r="I68">
        <v>0.9</v>
      </c>
      <c r="J68">
        <v>0.529411764705882</v>
      </c>
      <c r="K68">
        <v>0.666666666666667</v>
      </c>
      <c r="L68">
        <v>0.8</v>
      </c>
      <c r="M68">
        <v>0.1</v>
      </c>
      <c r="N68">
        <v>0.55</v>
      </c>
    </row>
    <row r="69" spans="1:14">
      <c r="A69" s="8">
        <v>67</v>
      </c>
      <c r="B69">
        <v>67</v>
      </c>
      <c r="C69">
        <v>0.452506303787231</v>
      </c>
      <c r="D69">
        <v>0.0691452026367187</v>
      </c>
      <c r="E69">
        <v>8</v>
      </c>
      <c r="F69">
        <v>8</v>
      </c>
      <c r="G69">
        <v>2</v>
      </c>
      <c r="H69">
        <v>2</v>
      </c>
      <c r="I69">
        <v>0.8</v>
      </c>
      <c r="J69">
        <v>0.5</v>
      </c>
      <c r="K69">
        <v>0.615384615384615</v>
      </c>
      <c r="L69">
        <v>0.8</v>
      </c>
      <c r="M69">
        <v>0</v>
      </c>
      <c r="N69">
        <v>0.5</v>
      </c>
    </row>
    <row r="70" spans="1:14">
      <c r="A70" s="8">
        <v>68</v>
      </c>
      <c r="B70">
        <v>68</v>
      </c>
      <c r="C70">
        <v>0.536260604858398</v>
      </c>
      <c r="D70">
        <v>0.117271304130554</v>
      </c>
      <c r="E70">
        <v>9</v>
      </c>
      <c r="F70">
        <v>9</v>
      </c>
      <c r="G70">
        <v>1</v>
      </c>
      <c r="H70">
        <v>1</v>
      </c>
      <c r="I70">
        <v>0.9</v>
      </c>
      <c r="J70">
        <v>0.5</v>
      </c>
      <c r="K70">
        <v>0.642857142857143</v>
      </c>
      <c r="L70">
        <v>0.9</v>
      </c>
      <c r="M70">
        <v>0</v>
      </c>
      <c r="N70">
        <v>0.5</v>
      </c>
    </row>
    <row r="71" spans="1:14">
      <c r="A71" s="8">
        <v>69</v>
      </c>
      <c r="B71">
        <v>69</v>
      </c>
      <c r="C71">
        <v>0.542114853858948</v>
      </c>
      <c r="D71">
        <v>0.0620517730712891</v>
      </c>
      <c r="E71">
        <v>10</v>
      </c>
      <c r="F71">
        <v>9</v>
      </c>
      <c r="G71">
        <v>0</v>
      </c>
      <c r="H71">
        <v>1</v>
      </c>
      <c r="I71">
        <v>1</v>
      </c>
      <c r="J71">
        <v>0.526315789473684</v>
      </c>
      <c r="K71">
        <v>0.689655172413793</v>
      </c>
      <c r="L71">
        <v>0.9</v>
      </c>
      <c r="M71">
        <v>0.1</v>
      </c>
      <c r="N71">
        <v>0.55</v>
      </c>
    </row>
    <row r="72" spans="1:14">
      <c r="A72" s="8">
        <v>70</v>
      </c>
      <c r="B72">
        <v>70</v>
      </c>
      <c r="C72">
        <v>0.402514219284058</v>
      </c>
      <c r="D72">
        <v>0.0249971151351929</v>
      </c>
      <c r="E72">
        <v>9</v>
      </c>
      <c r="F72">
        <v>3</v>
      </c>
      <c r="G72">
        <v>1</v>
      </c>
      <c r="H72">
        <v>7</v>
      </c>
      <c r="I72">
        <v>0.9</v>
      </c>
      <c r="J72">
        <v>0.75</v>
      </c>
      <c r="K72">
        <v>0.818181818181818</v>
      </c>
      <c r="L72">
        <v>0.3</v>
      </c>
      <c r="M72">
        <v>0.6</v>
      </c>
      <c r="N72">
        <v>0.8</v>
      </c>
    </row>
    <row r="73" spans="1:14">
      <c r="A73" s="8">
        <v>71</v>
      </c>
      <c r="B73">
        <v>71</v>
      </c>
      <c r="C73">
        <v>0.593673706054687</v>
      </c>
      <c r="D73">
        <v>0.0213378667831421</v>
      </c>
      <c r="E73">
        <v>9</v>
      </c>
      <c r="F73">
        <v>8</v>
      </c>
      <c r="G73">
        <v>1</v>
      </c>
      <c r="H73">
        <v>2</v>
      </c>
      <c r="I73">
        <v>0.9</v>
      </c>
      <c r="J73">
        <v>0.529411764705882</v>
      </c>
      <c r="K73">
        <v>0.666666666666667</v>
      </c>
      <c r="L73">
        <v>0.8</v>
      </c>
      <c r="M73">
        <v>0.1</v>
      </c>
      <c r="N73">
        <v>0.55</v>
      </c>
    </row>
    <row r="74" spans="1:14">
      <c r="A74" s="8">
        <v>72</v>
      </c>
      <c r="B74">
        <v>72</v>
      </c>
      <c r="C74">
        <v>0.529927730560303</v>
      </c>
      <c r="D74">
        <v>0.11436116695404</v>
      </c>
      <c r="E74">
        <v>9</v>
      </c>
      <c r="F74">
        <v>7</v>
      </c>
      <c r="G74">
        <v>1</v>
      </c>
      <c r="H74">
        <v>3</v>
      </c>
      <c r="I74">
        <v>0.9</v>
      </c>
      <c r="J74">
        <v>0.5625</v>
      </c>
      <c r="K74">
        <v>0.692307692307692</v>
      </c>
      <c r="L74">
        <v>0.7</v>
      </c>
      <c r="M74">
        <v>0.2</v>
      </c>
      <c r="N74">
        <v>0.6</v>
      </c>
    </row>
    <row r="75" spans="1:14">
      <c r="A75" s="8">
        <v>73</v>
      </c>
      <c r="B75">
        <v>73</v>
      </c>
      <c r="C75">
        <v>0.841520309448242</v>
      </c>
      <c r="D75">
        <v>0.0993181467056274</v>
      </c>
      <c r="E75">
        <v>10</v>
      </c>
      <c r="F75">
        <v>9</v>
      </c>
      <c r="G75">
        <v>0</v>
      </c>
      <c r="H75">
        <v>1</v>
      </c>
      <c r="I75">
        <v>1</v>
      </c>
      <c r="J75">
        <v>0.526315789473684</v>
      </c>
      <c r="K75">
        <v>0.689655172413793</v>
      </c>
      <c r="L75">
        <v>0.9</v>
      </c>
      <c r="M75">
        <v>0.1</v>
      </c>
      <c r="N75">
        <v>0.55</v>
      </c>
    </row>
    <row r="76" spans="1:14">
      <c r="A76" s="8">
        <v>74</v>
      </c>
      <c r="B76">
        <v>74</v>
      </c>
      <c r="C76">
        <v>0.440886259078979</v>
      </c>
      <c r="D76">
        <v>0.00444221496582031</v>
      </c>
      <c r="E76">
        <v>8</v>
      </c>
      <c r="F76">
        <v>10</v>
      </c>
      <c r="G76">
        <v>2</v>
      </c>
      <c r="H76">
        <v>0</v>
      </c>
      <c r="I76">
        <v>0.8</v>
      </c>
      <c r="J76">
        <v>0.444444444444444</v>
      </c>
      <c r="K76">
        <v>0.571428571428572</v>
      </c>
      <c r="L76">
        <v>1</v>
      </c>
      <c r="M76">
        <v>-0.2</v>
      </c>
      <c r="N76">
        <v>0.4</v>
      </c>
    </row>
    <row r="77" spans="1:14">
      <c r="A77" s="8">
        <v>75</v>
      </c>
      <c r="B77">
        <v>75</v>
      </c>
      <c r="C77">
        <v>0.770099759101868</v>
      </c>
      <c r="D77">
        <v>0.0259023904800415</v>
      </c>
      <c r="E77">
        <v>10</v>
      </c>
      <c r="F77">
        <v>8</v>
      </c>
      <c r="G77">
        <v>0</v>
      </c>
      <c r="H77">
        <v>2</v>
      </c>
      <c r="I77">
        <v>1</v>
      </c>
      <c r="J77">
        <v>0.555555555555556</v>
      </c>
      <c r="K77">
        <v>0.714285714285714</v>
      </c>
      <c r="L77">
        <v>0.8</v>
      </c>
      <c r="M77">
        <v>0.2</v>
      </c>
      <c r="N77">
        <v>0.6</v>
      </c>
    </row>
    <row r="78" spans="1:14">
      <c r="A78" s="8">
        <v>76</v>
      </c>
      <c r="B78">
        <v>76</v>
      </c>
      <c r="C78">
        <v>0.70630407333374</v>
      </c>
      <c r="D78">
        <v>0.148064017295837</v>
      </c>
      <c r="E78">
        <v>8</v>
      </c>
      <c r="F78">
        <v>9</v>
      </c>
      <c r="G78">
        <v>2</v>
      </c>
      <c r="H78">
        <v>1</v>
      </c>
      <c r="I78">
        <v>0.8</v>
      </c>
      <c r="J78">
        <v>0.470588235294118</v>
      </c>
      <c r="K78">
        <v>0.592592592592593</v>
      </c>
      <c r="L78">
        <v>0.9</v>
      </c>
      <c r="M78">
        <v>-0.1</v>
      </c>
      <c r="N78">
        <v>0.45</v>
      </c>
    </row>
    <row r="79" spans="1:14">
      <c r="A79" s="8">
        <v>77</v>
      </c>
      <c r="B79">
        <v>77</v>
      </c>
      <c r="C79">
        <v>0.417457103729248</v>
      </c>
      <c r="D79">
        <v>0.00121867656707764</v>
      </c>
      <c r="E79">
        <v>9</v>
      </c>
      <c r="F79">
        <v>7</v>
      </c>
      <c r="G79">
        <v>1</v>
      </c>
      <c r="H79">
        <v>3</v>
      </c>
      <c r="I79">
        <v>0.9</v>
      </c>
      <c r="J79">
        <v>0.5625</v>
      </c>
      <c r="K79">
        <v>0.692307692307692</v>
      </c>
      <c r="L79">
        <v>0.7</v>
      </c>
      <c r="M79">
        <v>0.2</v>
      </c>
      <c r="N79">
        <v>0.6</v>
      </c>
    </row>
    <row r="80" spans="1:14">
      <c r="A80" s="8">
        <v>78</v>
      </c>
      <c r="B80">
        <v>78</v>
      </c>
      <c r="C80">
        <v>0.525001525878906</v>
      </c>
      <c r="D80">
        <v>0.0815575122833252</v>
      </c>
      <c r="E80">
        <v>9</v>
      </c>
      <c r="F80">
        <v>5</v>
      </c>
      <c r="G80">
        <v>1</v>
      </c>
      <c r="H80">
        <v>5</v>
      </c>
      <c r="I80">
        <v>0.9</v>
      </c>
      <c r="J80">
        <v>0.642857142857143</v>
      </c>
      <c r="K80">
        <v>0.75</v>
      </c>
      <c r="L80">
        <v>0.5</v>
      </c>
      <c r="M80">
        <v>0.4</v>
      </c>
      <c r="N80">
        <v>0.7</v>
      </c>
    </row>
    <row r="81" spans="1:14">
      <c r="A81" s="8">
        <v>79</v>
      </c>
      <c r="B81">
        <v>79</v>
      </c>
      <c r="C81">
        <v>0.769178748130798</v>
      </c>
      <c r="D81">
        <v>0.114864349365234</v>
      </c>
      <c r="E81">
        <v>9</v>
      </c>
      <c r="F81">
        <v>8</v>
      </c>
      <c r="G81">
        <v>1</v>
      </c>
      <c r="H81">
        <v>2</v>
      </c>
      <c r="I81">
        <v>0.9</v>
      </c>
      <c r="J81">
        <v>0.529411764705882</v>
      </c>
      <c r="K81">
        <v>0.666666666666667</v>
      </c>
      <c r="L81">
        <v>0.8</v>
      </c>
      <c r="M81">
        <v>0.1</v>
      </c>
      <c r="N81">
        <v>0.55</v>
      </c>
    </row>
    <row r="82" spans="1:14">
      <c r="A82" s="8">
        <v>80</v>
      </c>
      <c r="B82">
        <v>80</v>
      </c>
      <c r="C82">
        <v>0.659652709960937</v>
      </c>
      <c r="D82">
        <v>0.102849960327148</v>
      </c>
      <c r="E82">
        <v>10</v>
      </c>
      <c r="F82">
        <v>6</v>
      </c>
      <c r="G82">
        <v>0</v>
      </c>
      <c r="H82">
        <v>4</v>
      </c>
      <c r="I82">
        <v>1</v>
      </c>
      <c r="J82">
        <v>0.625</v>
      </c>
      <c r="K82">
        <v>0.769230769230769</v>
      </c>
      <c r="L82">
        <v>0.6</v>
      </c>
      <c r="M82">
        <v>0.4</v>
      </c>
      <c r="N82">
        <v>0.7</v>
      </c>
    </row>
    <row r="83" spans="1:14">
      <c r="A83" s="8">
        <v>81</v>
      </c>
      <c r="B83">
        <v>81</v>
      </c>
      <c r="C83">
        <v>0.557541489601135</v>
      </c>
      <c r="D83">
        <v>0.0415501594543457</v>
      </c>
      <c r="E83">
        <v>10</v>
      </c>
      <c r="F83">
        <v>7</v>
      </c>
      <c r="G83">
        <v>0</v>
      </c>
      <c r="H83">
        <v>3</v>
      </c>
      <c r="I83">
        <v>1</v>
      </c>
      <c r="J83">
        <v>0.588235294117647</v>
      </c>
      <c r="K83">
        <v>0.740740740740741</v>
      </c>
      <c r="L83">
        <v>0.7</v>
      </c>
      <c r="M83">
        <v>0.3</v>
      </c>
      <c r="N83">
        <v>0.65</v>
      </c>
    </row>
    <row r="84" spans="1:14">
      <c r="A84" s="8">
        <v>82</v>
      </c>
      <c r="B84">
        <v>82</v>
      </c>
      <c r="C84">
        <v>0.789119720458984</v>
      </c>
      <c r="D84">
        <v>0.221872568130493</v>
      </c>
      <c r="E84">
        <v>8</v>
      </c>
      <c r="F84">
        <v>8</v>
      </c>
      <c r="G84">
        <v>2</v>
      </c>
      <c r="H84">
        <v>2</v>
      </c>
      <c r="I84">
        <v>0.8</v>
      </c>
      <c r="J84">
        <v>0.5</v>
      </c>
      <c r="K84">
        <v>0.615384615384615</v>
      </c>
      <c r="L84">
        <v>0.8</v>
      </c>
      <c r="M84">
        <v>0</v>
      </c>
      <c r="N84">
        <v>0.5</v>
      </c>
    </row>
    <row r="85" spans="1:14">
      <c r="A85" s="8">
        <v>83</v>
      </c>
      <c r="B85">
        <v>83</v>
      </c>
      <c r="C85">
        <v>0.729466319084167</v>
      </c>
      <c r="D85">
        <v>0.119478106498718</v>
      </c>
      <c r="E85">
        <v>9</v>
      </c>
      <c r="F85">
        <v>7</v>
      </c>
      <c r="G85">
        <v>1</v>
      </c>
      <c r="H85">
        <v>3</v>
      </c>
      <c r="I85">
        <v>0.9</v>
      </c>
      <c r="J85">
        <v>0.5625</v>
      </c>
      <c r="K85">
        <v>0.692307692307692</v>
      </c>
      <c r="L85">
        <v>0.7</v>
      </c>
      <c r="M85">
        <v>0.2</v>
      </c>
      <c r="N85">
        <v>0.6</v>
      </c>
    </row>
    <row r="86" spans="1:14">
      <c r="A86" s="8">
        <v>84</v>
      </c>
      <c r="B86">
        <v>84</v>
      </c>
      <c r="C86">
        <v>0.613902568817139</v>
      </c>
      <c r="D86">
        <v>0.055094838142395</v>
      </c>
      <c r="E86">
        <v>10</v>
      </c>
      <c r="F86">
        <v>6</v>
      </c>
      <c r="G86">
        <v>0</v>
      </c>
      <c r="H86">
        <v>4</v>
      </c>
      <c r="I86">
        <v>1</v>
      </c>
      <c r="J86">
        <v>0.625</v>
      </c>
      <c r="K86">
        <v>0.769230769230769</v>
      </c>
      <c r="L86">
        <v>0.6</v>
      </c>
      <c r="M86">
        <v>0.4</v>
      </c>
      <c r="N86">
        <v>0.7</v>
      </c>
    </row>
    <row r="87" spans="1:14">
      <c r="A87" s="8">
        <v>85</v>
      </c>
      <c r="B87">
        <v>85</v>
      </c>
      <c r="C87">
        <v>0.6731196641922</v>
      </c>
      <c r="D87">
        <v>0.199320435523987</v>
      </c>
      <c r="E87">
        <v>9</v>
      </c>
      <c r="F87">
        <v>5</v>
      </c>
      <c r="G87">
        <v>1</v>
      </c>
      <c r="H87">
        <v>5</v>
      </c>
      <c r="I87">
        <v>0.9</v>
      </c>
      <c r="J87">
        <v>0.642857142857143</v>
      </c>
      <c r="K87">
        <v>0.75</v>
      </c>
      <c r="L87">
        <v>0.5</v>
      </c>
      <c r="M87">
        <v>0.4</v>
      </c>
      <c r="N87">
        <v>0.7</v>
      </c>
    </row>
    <row r="88" spans="1:14">
      <c r="A88" s="8">
        <v>86</v>
      </c>
      <c r="B88">
        <v>86</v>
      </c>
      <c r="C88">
        <v>0.8199782371521</v>
      </c>
      <c r="D88">
        <v>0.0331791639328003</v>
      </c>
      <c r="E88">
        <v>9</v>
      </c>
      <c r="F88">
        <v>8</v>
      </c>
      <c r="G88">
        <v>1</v>
      </c>
      <c r="H88">
        <v>2</v>
      </c>
      <c r="I88">
        <v>0.9</v>
      </c>
      <c r="J88">
        <v>0.529411764705882</v>
      </c>
      <c r="K88">
        <v>0.666666666666667</v>
      </c>
      <c r="L88">
        <v>0.8</v>
      </c>
      <c r="M88">
        <v>0.1</v>
      </c>
      <c r="N88">
        <v>0.55</v>
      </c>
    </row>
    <row r="89" spans="1:14">
      <c r="A89" s="8">
        <v>87</v>
      </c>
      <c r="B89">
        <v>87</v>
      </c>
      <c r="C89">
        <v>0.905320048332214</v>
      </c>
      <c r="D89">
        <v>0.0473051071166992</v>
      </c>
      <c r="E89">
        <v>8</v>
      </c>
      <c r="F89">
        <v>9</v>
      </c>
      <c r="G89">
        <v>2</v>
      </c>
      <c r="H89">
        <v>1</v>
      </c>
      <c r="I89">
        <v>0.8</v>
      </c>
      <c r="J89">
        <v>0.470588235294118</v>
      </c>
      <c r="K89">
        <v>0.592592592592593</v>
      </c>
      <c r="L89">
        <v>0.9</v>
      </c>
      <c r="M89">
        <v>-0.1</v>
      </c>
      <c r="N89">
        <v>0.45</v>
      </c>
    </row>
    <row r="90" spans="1:14">
      <c r="A90" s="8">
        <v>88</v>
      </c>
      <c r="B90">
        <v>88</v>
      </c>
      <c r="C90">
        <v>0.63013482093811</v>
      </c>
      <c r="D90">
        <v>0.111610770225525</v>
      </c>
      <c r="E90">
        <v>8</v>
      </c>
      <c r="F90">
        <v>10</v>
      </c>
      <c r="G90">
        <v>2</v>
      </c>
      <c r="H90">
        <v>0</v>
      </c>
      <c r="I90">
        <v>0.8</v>
      </c>
      <c r="J90">
        <v>0.444444444444444</v>
      </c>
      <c r="K90">
        <v>0.571428571428572</v>
      </c>
      <c r="L90">
        <v>1</v>
      </c>
      <c r="M90">
        <v>-0.2</v>
      </c>
      <c r="N90">
        <v>0.4</v>
      </c>
    </row>
    <row r="91" spans="1:14">
      <c r="A91" s="8">
        <v>89</v>
      </c>
      <c r="B91">
        <v>89</v>
      </c>
      <c r="C91">
        <v>0.659916758537292</v>
      </c>
      <c r="D91">
        <v>0.0139707326889038</v>
      </c>
      <c r="E91">
        <v>9</v>
      </c>
      <c r="F91">
        <v>7</v>
      </c>
      <c r="G91">
        <v>1</v>
      </c>
      <c r="H91">
        <v>3</v>
      </c>
      <c r="I91">
        <v>0.9</v>
      </c>
      <c r="J91">
        <v>0.5625</v>
      </c>
      <c r="K91">
        <v>0.692307692307692</v>
      </c>
      <c r="L91">
        <v>0.7</v>
      </c>
      <c r="M91">
        <v>0.2</v>
      </c>
      <c r="N91">
        <v>0.6</v>
      </c>
    </row>
    <row r="92" spans="1:14">
      <c r="A92" s="8">
        <v>90</v>
      </c>
      <c r="B92">
        <v>90</v>
      </c>
      <c r="C92">
        <v>0.69391131401062</v>
      </c>
      <c r="D92">
        <v>0.0361627340316773</v>
      </c>
      <c r="E92">
        <v>9</v>
      </c>
      <c r="F92">
        <v>5</v>
      </c>
      <c r="G92">
        <v>1</v>
      </c>
      <c r="H92">
        <v>5</v>
      </c>
      <c r="I92">
        <v>0.9</v>
      </c>
      <c r="J92">
        <v>0.642857142857143</v>
      </c>
      <c r="K92">
        <v>0.75</v>
      </c>
      <c r="L92">
        <v>0.5</v>
      </c>
      <c r="M92">
        <v>0.4</v>
      </c>
      <c r="N92">
        <v>0.7</v>
      </c>
    </row>
    <row r="93" spans="1:14">
      <c r="A93" s="8">
        <v>91</v>
      </c>
      <c r="B93">
        <v>91</v>
      </c>
      <c r="C93">
        <v>0.390519857406616</v>
      </c>
      <c r="D93">
        <v>0.042629599571228</v>
      </c>
      <c r="E93">
        <v>9</v>
      </c>
      <c r="F93">
        <v>5</v>
      </c>
      <c r="G93">
        <v>1</v>
      </c>
      <c r="H93">
        <v>5</v>
      </c>
      <c r="I93">
        <v>0.9</v>
      </c>
      <c r="J93">
        <v>0.642857142857143</v>
      </c>
      <c r="K93">
        <v>0.75</v>
      </c>
      <c r="L93">
        <v>0.5</v>
      </c>
      <c r="M93">
        <v>0.4</v>
      </c>
      <c r="N93">
        <v>0.7</v>
      </c>
    </row>
    <row r="94" spans="1:14">
      <c r="A94" s="8">
        <v>92</v>
      </c>
      <c r="B94">
        <v>92</v>
      </c>
      <c r="C94">
        <v>0.590191960334778</v>
      </c>
      <c r="D94">
        <v>0.0902374982833862</v>
      </c>
      <c r="E94">
        <v>7</v>
      </c>
      <c r="F94">
        <v>10</v>
      </c>
      <c r="G94">
        <v>3</v>
      </c>
      <c r="H94">
        <v>0</v>
      </c>
      <c r="I94">
        <v>0.7</v>
      </c>
      <c r="J94">
        <v>0.411764705882353</v>
      </c>
      <c r="K94">
        <v>0.518518518518518</v>
      </c>
      <c r="L94">
        <v>1</v>
      </c>
      <c r="M94">
        <v>-0.3</v>
      </c>
      <c r="N94">
        <v>0.35</v>
      </c>
    </row>
    <row r="95" spans="1:14">
      <c r="A95" s="8">
        <v>93</v>
      </c>
      <c r="B95">
        <v>93</v>
      </c>
      <c r="C95">
        <v>0.571714162826538</v>
      </c>
      <c r="D95">
        <v>0.0245965719223022</v>
      </c>
      <c r="E95">
        <v>9</v>
      </c>
      <c r="F95">
        <v>7</v>
      </c>
      <c r="G95">
        <v>1</v>
      </c>
      <c r="H95">
        <v>3</v>
      </c>
      <c r="I95">
        <v>0.9</v>
      </c>
      <c r="J95">
        <v>0.5625</v>
      </c>
      <c r="K95">
        <v>0.692307692307692</v>
      </c>
      <c r="L95">
        <v>0.7</v>
      </c>
      <c r="M95">
        <v>0.2</v>
      </c>
      <c r="N95">
        <v>0.6</v>
      </c>
    </row>
    <row r="96" spans="1:14">
      <c r="A96" s="8">
        <v>94</v>
      </c>
      <c r="B96">
        <v>94</v>
      </c>
      <c r="C96">
        <v>0.619412779808044</v>
      </c>
      <c r="D96">
        <v>0.036719799041748</v>
      </c>
      <c r="E96">
        <v>10</v>
      </c>
      <c r="F96">
        <v>9</v>
      </c>
      <c r="G96">
        <v>0</v>
      </c>
      <c r="H96">
        <v>1</v>
      </c>
      <c r="I96">
        <v>1</v>
      </c>
      <c r="J96">
        <v>0.526315789473684</v>
      </c>
      <c r="K96">
        <v>0.689655172413793</v>
      </c>
      <c r="L96">
        <v>0.9</v>
      </c>
      <c r="M96">
        <v>0.1</v>
      </c>
      <c r="N96">
        <v>0.55</v>
      </c>
    </row>
    <row r="97" spans="1:14">
      <c r="A97" s="8">
        <v>95</v>
      </c>
      <c r="B97">
        <v>95</v>
      </c>
      <c r="C97">
        <v>0.718604207038879</v>
      </c>
      <c r="D97">
        <v>0.000424385070800781</v>
      </c>
      <c r="E97">
        <v>8</v>
      </c>
      <c r="F97">
        <v>7</v>
      </c>
      <c r="G97">
        <v>2</v>
      </c>
      <c r="H97">
        <v>3</v>
      </c>
      <c r="I97">
        <v>0.8</v>
      </c>
      <c r="J97">
        <v>0.533333333333333</v>
      </c>
      <c r="K97">
        <v>0.64</v>
      </c>
      <c r="L97">
        <v>0.7</v>
      </c>
      <c r="M97">
        <v>0.1</v>
      </c>
      <c r="N97">
        <v>0.55</v>
      </c>
    </row>
    <row r="98" spans="1:14">
      <c r="A98" s="8">
        <v>96</v>
      </c>
      <c r="B98">
        <v>96</v>
      </c>
      <c r="C98">
        <v>0.843329429626465</v>
      </c>
      <c r="D98">
        <v>0.269051551818848</v>
      </c>
      <c r="E98">
        <v>9</v>
      </c>
      <c r="F98">
        <v>3</v>
      </c>
      <c r="G98">
        <v>1</v>
      </c>
      <c r="H98">
        <v>7</v>
      </c>
      <c r="I98">
        <v>0.9</v>
      </c>
      <c r="J98">
        <v>0.75</v>
      </c>
      <c r="K98">
        <v>0.818181818181818</v>
      </c>
      <c r="L98">
        <v>0.3</v>
      </c>
      <c r="M98">
        <v>0.6</v>
      </c>
      <c r="N98">
        <v>0.8</v>
      </c>
    </row>
    <row r="99" spans="1:14">
      <c r="A99" s="8">
        <v>97</v>
      </c>
      <c r="B99">
        <v>97</v>
      </c>
      <c r="C99">
        <v>0.551364421844482</v>
      </c>
      <c r="D99">
        <v>0.0240031480789185</v>
      </c>
      <c r="E99">
        <v>8</v>
      </c>
      <c r="F99">
        <v>8</v>
      </c>
      <c r="G99">
        <v>2</v>
      </c>
      <c r="H99">
        <v>2</v>
      </c>
      <c r="I99">
        <v>0.8</v>
      </c>
      <c r="J99">
        <v>0.5</v>
      </c>
      <c r="K99">
        <v>0.615384615384615</v>
      </c>
      <c r="L99">
        <v>0.8</v>
      </c>
      <c r="M99">
        <v>0</v>
      </c>
      <c r="N99">
        <v>0.5</v>
      </c>
    </row>
    <row r="100" spans="1:14">
      <c r="A100" s="8">
        <v>98</v>
      </c>
      <c r="B100">
        <v>98</v>
      </c>
      <c r="C100">
        <v>0.634501576423645</v>
      </c>
      <c r="D100">
        <v>0.0768029689788818</v>
      </c>
      <c r="E100">
        <v>8</v>
      </c>
      <c r="F100">
        <v>8</v>
      </c>
      <c r="G100">
        <v>2</v>
      </c>
      <c r="H100">
        <v>2</v>
      </c>
      <c r="I100">
        <v>0.8</v>
      </c>
      <c r="J100">
        <v>0.5</v>
      </c>
      <c r="K100">
        <v>0.615384615384615</v>
      </c>
      <c r="L100">
        <v>0.8</v>
      </c>
      <c r="M100">
        <v>0</v>
      </c>
      <c r="N100">
        <v>0.5</v>
      </c>
    </row>
    <row r="101" spans="1:14">
      <c r="A101" s="8">
        <v>99</v>
      </c>
      <c r="B101">
        <v>99</v>
      </c>
      <c r="C101">
        <v>0.629253506660461</v>
      </c>
      <c r="D101">
        <v>0.0805251598358154</v>
      </c>
      <c r="E101">
        <v>9</v>
      </c>
      <c r="F101">
        <v>8</v>
      </c>
      <c r="G101">
        <v>1</v>
      </c>
      <c r="H101">
        <v>2</v>
      </c>
      <c r="I101">
        <v>0.9</v>
      </c>
      <c r="J101">
        <v>0.529411764705882</v>
      </c>
      <c r="K101">
        <v>0.666666666666667</v>
      </c>
      <c r="L101">
        <v>0.8</v>
      </c>
      <c r="M101">
        <v>0.1</v>
      </c>
      <c r="N101">
        <v>0.55</v>
      </c>
    </row>
    <row r="102" spans="1:14">
      <c r="A102" s="8">
        <v>100</v>
      </c>
      <c r="B102">
        <v>100</v>
      </c>
      <c r="C102">
        <v>0.604646682739258</v>
      </c>
      <c r="D102">
        <v>0.0354998111724854</v>
      </c>
      <c r="E102">
        <v>10</v>
      </c>
      <c r="F102">
        <v>8</v>
      </c>
      <c r="G102">
        <v>0</v>
      </c>
      <c r="H102">
        <v>2</v>
      </c>
      <c r="I102">
        <v>1</v>
      </c>
      <c r="J102">
        <v>0.555555555555556</v>
      </c>
      <c r="K102">
        <v>0.714285714285714</v>
      </c>
      <c r="L102">
        <v>0.8</v>
      </c>
      <c r="M102">
        <v>0.2</v>
      </c>
      <c r="N102">
        <v>0.6</v>
      </c>
    </row>
    <row r="103" spans="1:14">
      <c r="A103" s="8">
        <v>101</v>
      </c>
      <c r="B103">
        <v>101</v>
      </c>
      <c r="C103">
        <v>0.507646322250366</v>
      </c>
      <c r="D103">
        <v>0.0308245420455933</v>
      </c>
      <c r="E103">
        <v>10</v>
      </c>
      <c r="F103">
        <v>4</v>
      </c>
      <c r="G103">
        <v>0</v>
      </c>
      <c r="H103">
        <v>6</v>
      </c>
      <c r="I103">
        <v>1</v>
      </c>
      <c r="J103">
        <v>0.714285714285714</v>
      </c>
      <c r="K103">
        <v>0.833333333333333</v>
      </c>
      <c r="L103">
        <v>0.4</v>
      </c>
      <c r="M103">
        <v>0.6</v>
      </c>
      <c r="N103">
        <v>0.8</v>
      </c>
    </row>
    <row r="104" spans="1:14">
      <c r="A104" s="8">
        <v>102</v>
      </c>
      <c r="B104">
        <v>102</v>
      </c>
      <c r="C104">
        <v>0.550467371940613</v>
      </c>
      <c r="D104">
        <v>0.0293501615524292</v>
      </c>
      <c r="E104">
        <v>9</v>
      </c>
      <c r="F104">
        <v>8</v>
      </c>
      <c r="G104">
        <v>1</v>
      </c>
      <c r="H104">
        <v>2</v>
      </c>
      <c r="I104">
        <v>0.9</v>
      </c>
      <c r="J104">
        <v>0.529411764705882</v>
      </c>
      <c r="K104">
        <v>0.666666666666667</v>
      </c>
      <c r="L104">
        <v>0.8</v>
      </c>
      <c r="M104">
        <v>0.1</v>
      </c>
      <c r="N104">
        <v>0.55</v>
      </c>
    </row>
    <row r="105" spans="1:14">
      <c r="A105" s="8">
        <v>103</v>
      </c>
      <c r="B105">
        <v>103</v>
      </c>
      <c r="C105">
        <v>0.579185843467712</v>
      </c>
      <c r="D105">
        <v>0.0855180025100708</v>
      </c>
      <c r="E105">
        <v>10</v>
      </c>
      <c r="F105">
        <v>7</v>
      </c>
      <c r="G105">
        <v>0</v>
      </c>
      <c r="H105">
        <v>3</v>
      </c>
      <c r="I105">
        <v>1</v>
      </c>
      <c r="J105">
        <v>0.588235294117647</v>
      </c>
      <c r="K105">
        <v>0.740740740740741</v>
      </c>
      <c r="L105">
        <v>0.7</v>
      </c>
      <c r="M105">
        <v>0.3</v>
      </c>
      <c r="N105">
        <v>0.65</v>
      </c>
    </row>
    <row r="106" spans="1:14">
      <c r="A106" s="8">
        <v>104</v>
      </c>
      <c r="B106">
        <v>104</v>
      </c>
      <c r="C106">
        <v>0.557562589645386</v>
      </c>
      <c r="D106">
        <v>0.0708160400390625</v>
      </c>
      <c r="E106">
        <v>9</v>
      </c>
      <c r="F106">
        <v>9</v>
      </c>
      <c r="G106">
        <v>1</v>
      </c>
      <c r="H106">
        <v>1</v>
      </c>
      <c r="I106">
        <v>0.9</v>
      </c>
      <c r="J106">
        <v>0.5</v>
      </c>
      <c r="K106">
        <v>0.642857142857143</v>
      </c>
      <c r="L106">
        <v>0.9</v>
      </c>
      <c r="M106">
        <v>0</v>
      </c>
      <c r="N106">
        <v>0.5</v>
      </c>
    </row>
    <row r="107" spans="1:14">
      <c r="A107" s="8">
        <v>105</v>
      </c>
      <c r="B107">
        <v>105</v>
      </c>
      <c r="C107">
        <v>0.654307246208191</v>
      </c>
      <c r="D107">
        <v>0.148639559745789</v>
      </c>
      <c r="E107">
        <v>9</v>
      </c>
      <c r="F107">
        <v>8</v>
      </c>
      <c r="G107">
        <v>1</v>
      </c>
      <c r="H107">
        <v>2</v>
      </c>
      <c r="I107">
        <v>0.9</v>
      </c>
      <c r="J107">
        <v>0.529411764705882</v>
      </c>
      <c r="K107">
        <v>0.666666666666667</v>
      </c>
      <c r="L107">
        <v>0.8</v>
      </c>
      <c r="M107">
        <v>0.1</v>
      </c>
      <c r="N107">
        <v>0.55</v>
      </c>
    </row>
    <row r="108" spans="1:14">
      <c r="A108" s="8">
        <v>106</v>
      </c>
      <c r="B108">
        <v>106</v>
      </c>
      <c r="C108">
        <v>0.690101981163025</v>
      </c>
      <c r="D108">
        <v>0.0384869575500488</v>
      </c>
      <c r="E108">
        <v>9</v>
      </c>
      <c r="F108">
        <v>5</v>
      </c>
      <c r="G108">
        <v>1</v>
      </c>
      <c r="H108">
        <v>5</v>
      </c>
      <c r="I108">
        <v>0.9</v>
      </c>
      <c r="J108">
        <v>0.642857142857143</v>
      </c>
      <c r="K108">
        <v>0.75</v>
      </c>
      <c r="L108">
        <v>0.5</v>
      </c>
      <c r="M108">
        <v>0.4</v>
      </c>
      <c r="N108">
        <v>0.7</v>
      </c>
    </row>
    <row r="109" spans="1:14">
      <c r="A109" s="8">
        <v>107</v>
      </c>
      <c r="B109">
        <v>107</v>
      </c>
      <c r="C109">
        <v>0.644734978675842</v>
      </c>
      <c r="D109">
        <v>0.0254045724868774</v>
      </c>
      <c r="E109">
        <v>10</v>
      </c>
      <c r="F109">
        <v>7</v>
      </c>
      <c r="G109">
        <v>0</v>
      </c>
      <c r="H109">
        <v>3</v>
      </c>
      <c r="I109">
        <v>1</v>
      </c>
      <c r="J109">
        <v>0.588235294117647</v>
      </c>
      <c r="K109">
        <v>0.740740740740741</v>
      </c>
      <c r="L109">
        <v>0.7</v>
      </c>
      <c r="M109">
        <v>0.3</v>
      </c>
      <c r="N109">
        <v>0.65</v>
      </c>
    </row>
    <row r="110" spans="1:14">
      <c r="A110" s="8">
        <v>108</v>
      </c>
      <c r="B110">
        <v>108</v>
      </c>
      <c r="C110">
        <v>0.699525833129883</v>
      </c>
      <c r="D110">
        <v>0.117718815803528</v>
      </c>
      <c r="E110">
        <v>9</v>
      </c>
      <c r="F110">
        <v>9</v>
      </c>
      <c r="G110">
        <v>1</v>
      </c>
      <c r="H110">
        <v>1</v>
      </c>
      <c r="I110">
        <v>0.9</v>
      </c>
      <c r="J110">
        <v>0.5</v>
      </c>
      <c r="K110">
        <v>0.642857142857143</v>
      </c>
      <c r="L110">
        <v>0.9</v>
      </c>
      <c r="M110">
        <v>0</v>
      </c>
      <c r="N110">
        <v>0.5</v>
      </c>
    </row>
    <row r="111" spans="1:14">
      <c r="A111" s="8">
        <v>109</v>
      </c>
      <c r="B111">
        <v>109</v>
      </c>
      <c r="C111">
        <v>0.623142123222351</v>
      </c>
      <c r="D111">
        <v>0.060535192489624</v>
      </c>
      <c r="E111">
        <v>10</v>
      </c>
      <c r="F111">
        <v>8</v>
      </c>
      <c r="G111">
        <v>0</v>
      </c>
      <c r="H111">
        <v>2</v>
      </c>
      <c r="I111">
        <v>1</v>
      </c>
      <c r="J111">
        <v>0.555555555555556</v>
      </c>
      <c r="K111">
        <v>0.714285714285714</v>
      </c>
      <c r="L111">
        <v>0.8</v>
      </c>
      <c r="M111">
        <v>0.2</v>
      </c>
      <c r="N111">
        <v>0.6</v>
      </c>
    </row>
    <row r="112" spans="1:14">
      <c r="A112" s="8">
        <v>110</v>
      </c>
      <c r="B112">
        <v>110</v>
      </c>
      <c r="C112">
        <v>0.882378220558167</v>
      </c>
      <c r="D112">
        <v>0.014157772064209</v>
      </c>
      <c r="E112">
        <v>10</v>
      </c>
      <c r="F112">
        <v>10</v>
      </c>
      <c r="G112">
        <v>0</v>
      </c>
      <c r="H112">
        <v>0</v>
      </c>
      <c r="I112">
        <v>1</v>
      </c>
      <c r="J112">
        <v>0.5</v>
      </c>
      <c r="K112">
        <v>0.666666666666667</v>
      </c>
      <c r="L112">
        <v>1</v>
      </c>
      <c r="M112">
        <v>0</v>
      </c>
      <c r="N112">
        <v>0.5</v>
      </c>
    </row>
    <row r="113" spans="1:14">
      <c r="A113" s="8">
        <v>111</v>
      </c>
      <c r="B113">
        <v>111</v>
      </c>
      <c r="C113">
        <v>0.524930238723755</v>
      </c>
      <c r="D113">
        <v>0.134762167930603</v>
      </c>
      <c r="E113">
        <v>9</v>
      </c>
      <c r="F113">
        <v>6</v>
      </c>
      <c r="G113">
        <v>1</v>
      </c>
      <c r="H113">
        <v>4</v>
      </c>
      <c r="I113">
        <v>0.9</v>
      </c>
      <c r="J113">
        <v>0.6</v>
      </c>
      <c r="K113">
        <v>0.72</v>
      </c>
      <c r="L113">
        <v>0.6</v>
      </c>
      <c r="M113">
        <v>0.3</v>
      </c>
      <c r="N113">
        <v>0.65</v>
      </c>
    </row>
    <row r="114" spans="1:14">
      <c r="A114" s="8">
        <v>112</v>
      </c>
      <c r="B114">
        <v>112</v>
      </c>
      <c r="C114">
        <v>0.741947174072266</v>
      </c>
      <c r="D114">
        <v>0.073692798614502</v>
      </c>
      <c r="E114">
        <v>9</v>
      </c>
      <c r="F114">
        <v>6</v>
      </c>
      <c r="G114">
        <v>1</v>
      </c>
      <c r="H114">
        <v>4</v>
      </c>
      <c r="I114">
        <v>0.9</v>
      </c>
      <c r="J114">
        <v>0.6</v>
      </c>
      <c r="K114">
        <v>0.72</v>
      </c>
      <c r="L114">
        <v>0.6</v>
      </c>
      <c r="M114">
        <v>0.3</v>
      </c>
      <c r="N114">
        <v>0.65</v>
      </c>
    </row>
    <row r="115" spans="1:14">
      <c r="A115" s="8">
        <v>113</v>
      </c>
      <c r="B115">
        <v>113</v>
      </c>
      <c r="C115">
        <v>0.48065447807312</v>
      </c>
      <c r="D115">
        <v>0.154976487159729</v>
      </c>
      <c r="E115">
        <v>7</v>
      </c>
      <c r="F115">
        <v>9</v>
      </c>
      <c r="G115">
        <v>3</v>
      </c>
      <c r="H115">
        <v>1</v>
      </c>
      <c r="I115">
        <v>0.7</v>
      </c>
      <c r="J115">
        <v>0.4375</v>
      </c>
      <c r="K115">
        <v>0.538461538461538</v>
      </c>
      <c r="L115">
        <v>0.9</v>
      </c>
      <c r="M115">
        <v>-0.2</v>
      </c>
      <c r="N115">
        <v>0.4</v>
      </c>
    </row>
    <row r="116" spans="1:14">
      <c r="A116" s="8">
        <v>114</v>
      </c>
      <c r="B116">
        <v>114</v>
      </c>
      <c r="C116">
        <v>0.500288486480713</v>
      </c>
      <c r="D116">
        <v>0.00420570373535156</v>
      </c>
      <c r="E116">
        <v>10</v>
      </c>
      <c r="F116">
        <v>9</v>
      </c>
      <c r="G116">
        <v>0</v>
      </c>
      <c r="H116">
        <v>1</v>
      </c>
      <c r="I116">
        <v>1</v>
      </c>
      <c r="J116">
        <v>0.526315789473684</v>
      </c>
      <c r="K116">
        <v>0.689655172413793</v>
      </c>
      <c r="L116">
        <v>0.9</v>
      </c>
      <c r="M116">
        <v>0.1</v>
      </c>
      <c r="N116">
        <v>0.55</v>
      </c>
    </row>
    <row r="117" spans="1:14">
      <c r="A117" s="8">
        <v>115</v>
      </c>
      <c r="B117">
        <v>115</v>
      </c>
      <c r="C117">
        <v>0.63276743888855</v>
      </c>
      <c r="D117">
        <v>0.101884365081787</v>
      </c>
      <c r="E117">
        <v>8</v>
      </c>
      <c r="F117">
        <v>6</v>
      </c>
      <c r="G117">
        <v>2</v>
      </c>
      <c r="H117">
        <v>4</v>
      </c>
      <c r="I117">
        <v>0.8</v>
      </c>
      <c r="J117">
        <v>0.571428571428572</v>
      </c>
      <c r="K117">
        <v>0.666666666666667</v>
      </c>
      <c r="L117">
        <v>0.6</v>
      </c>
      <c r="M117">
        <v>0.2</v>
      </c>
      <c r="N117">
        <v>0.6</v>
      </c>
    </row>
    <row r="118" spans="1:14">
      <c r="A118" s="8">
        <v>116</v>
      </c>
      <c r="B118">
        <v>116</v>
      </c>
      <c r="C118">
        <v>0.630280375480652</v>
      </c>
      <c r="D118">
        <v>0.000827312469482422</v>
      </c>
      <c r="E118">
        <v>8</v>
      </c>
      <c r="F118">
        <v>6</v>
      </c>
      <c r="G118">
        <v>2</v>
      </c>
      <c r="H118">
        <v>4</v>
      </c>
      <c r="I118">
        <v>0.8</v>
      </c>
      <c r="J118">
        <v>0.571428571428572</v>
      </c>
      <c r="K118">
        <v>0.666666666666667</v>
      </c>
      <c r="L118">
        <v>0.6</v>
      </c>
      <c r="M118">
        <v>0.2</v>
      </c>
      <c r="N118">
        <v>0.6</v>
      </c>
    </row>
    <row r="119" spans="1:14">
      <c r="A119" s="8">
        <v>117</v>
      </c>
      <c r="B119">
        <v>117</v>
      </c>
      <c r="C119">
        <v>0.507088422775269</v>
      </c>
      <c r="D119">
        <v>0.0587853193283081</v>
      </c>
      <c r="E119">
        <v>9</v>
      </c>
      <c r="F119">
        <v>6</v>
      </c>
      <c r="G119">
        <v>1</v>
      </c>
      <c r="H119">
        <v>4</v>
      </c>
      <c r="I119">
        <v>0.9</v>
      </c>
      <c r="J119">
        <v>0.6</v>
      </c>
      <c r="K119">
        <v>0.72</v>
      </c>
      <c r="L119">
        <v>0.6</v>
      </c>
      <c r="M119">
        <v>0.3</v>
      </c>
      <c r="N119">
        <v>0.65</v>
      </c>
    </row>
    <row r="120" spans="1:14">
      <c r="A120" s="8">
        <v>118</v>
      </c>
      <c r="B120">
        <v>118</v>
      </c>
      <c r="C120">
        <v>0.695274114608765</v>
      </c>
      <c r="D120">
        <v>0.156257748603821</v>
      </c>
      <c r="E120">
        <v>10</v>
      </c>
      <c r="F120">
        <v>6</v>
      </c>
      <c r="G120">
        <v>0</v>
      </c>
      <c r="H120">
        <v>4</v>
      </c>
      <c r="I120">
        <v>1</v>
      </c>
      <c r="J120">
        <v>0.625</v>
      </c>
      <c r="K120">
        <v>0.769230769230769</v>
      </c>
      <c r="L120">
        <v>0.6</v>
      </c>
      <c r="M120">
        <v>0.4</v>
      </c>
      <c r="N120">
        <v>0.7</v>
      </c>
    </row>
    <row r="121" spans="1:14">
      <c r="A121" s="8">
        <v>119</v>
      </c>
      <c r="B121">
        <v>119</v>
      </c>
      <c r="C121">
        <v>0.585662484169006</v>
      </c>
      <c r="D121">
        <v>0.0275150537490845</v>
      </c>
      <c r="E121">
        <v>10</v>
      </c>
      <c r="F121">
        <v>7</v>
      </c>
      <c r="G121">
        <v>0</v>
      </c>
      <c r="H121">
        <v>3</v>
      </c>
      <c r="I121">
        <v>1</v>
      </c>
      <c r="J121">
        <v>0.588235294117647</v>
      </c>
      <c r="K121">
        <v>0.740740740740741</v>
      </c>
      <c r="L121">
        <v>0.7</v>
      </c>
      <c r="M121">
        <v>0.3</v>
      </c>
      <c r="N121">
        <v>0.65</v>
      </c>
    </row>
    <row r="122" spans="1:14">
      <c r="A122" s="8">
        <v>120</v>
      </c>
      <c r="B122">
        <v>120</v>
      </c>
      <c r="C122">
        <v>0.625615119934082</v>
      </c>
      <c r="D122">
        <v>0.0199213027954102</v>
      </c>
      <c r="E122">
        <v>10</v>
      </c>
      <c r="F122">
        <v>7</v>
      </c>
      <c r="G122">
        <v>0</v>
      </c>
      <c r="H122">
        <v>3</v>
      </c>
      <c r="I122">
        <v>1</v>
      </c>
      <c r="J122">
        <v>0.588235294117647</v>
      </c>
      <c r="K122">
        <v>0.740740740740741</v>
      </c>
      <c r="L122">
        <v>0.7</v>
      </c>
      <c r="M122">
        <v>0.3</v>
      </c>
      <c r="N122">
        <v>0.65</v>
      </c>
    </row>
    <row r="123" spans="1:14">
      <c r="A123" s="8">
        <v>121</v>
      </c>
      <c r="B123">
        <v>121</v>
      </c>
      <c r="C123">
        <v>0.577864170074463</v>
      </c>
      <c r="D123">
        <v>0.00414109230041504</v>
      </c>
      <c r="E123">
        <v>8</v>
      </c>
      <c r="F123">
        <v>7</v>
      </c>
      <c r="G123">
        <v>2</v>
      </c>
      <c r="H123">
        <v>3</v>
      </c>
      <c r="I123">
        <v>0.8</v>
      </c>
      <c r="J123">
        <v>0.533333333333333</v>
      </c>
      <c r="K123">
        <v>0.64</v>
      </c>
      <c r="L123">
        <v>0.7</v>
      </c>
      <c r="M123">
        <v>0.1</v>
      </c>
      <c r="N123">
        <v>0.55</v>
      </c>
    </row>
    <row r="124" spans="1:14">
      <c r="A124" s="8">
        <v>122</v>
      </c>
      <c r="B124">
        <v>122</v>
      </c>
      <c r="C124">
        <v>0.468716621398926</v>
      </c>
      <c r="D124">
        <v>0.0710915327072144</v>
      </c>
      <c r="E124">
        <v>9</v>
      </c>
      <c r="F124">
        <v>8</v>
      </c>
      <c r="G124">
        <v>1</v>
      </c>
      <c r="H124">
        <v>2</v>
      </c>
      <c r="I124">
        <v>0.9</v>
      </c>
      <c r="J124">
        <v>0.529411764705882</v>
      </c>
      <c r="K124">
        <v>0.666666666666667</v>
      </c>
      <c r="L124">
        <v>0.8</v>
      </c>
      <c r="M124">
        <v>0.1</v>
      </c>
      <c r="N124">
        <v>0.55</v>
      </c>
    </row>
    <row r="125" spans="1:14">
      <c r="A125" s="8">
        <v>123</v>
      </c>
      <c r="B125">
        <v>123</v>
      </c>
      <c r="C125">
        <v>0.781936645507812</v>
      </c>
      <c r="D125">
        <v>0.049551248550415</v>
      </c>
      <c r="E125">
        <v>9</v>
      </c>
      <c r="F125">
        <v>8</v>
      </c>
      <c r="G125">
        <v>1</v>
      </c>
      <c r="H125">
        <v>2</v>
      </c>
      <c r="I125">
        <v>0.9</v>
      </c>
      <c r="J125">
        <v>0.529411764705882</v>
      </c>
      <c r="K125">
        <v>0.666666666666667</v>
      </c>
      <c r="L125">
        <v>0.8</v>
      </c>
      <c r="M125">
        <v>0.1</v>
      </c>
      <c r="N125">
        <v>0.55</v>
      </c>
    </row>
    <row r="126" spans="1:14">
      <c r="A126" s="8">
        <v>124</v>
      </c>
      <c r="B126">
        <v>124</v>
      </c>
      <c r="C126">
        <v>0.430761814117432</v>
      </c>
      <c r="D126">
        <v>0.0127527713775635</v>
      </c>
      <c r="E126">
        <v>10</v>
      </c>
      <c r="F126">
        <v>6</v>
      </c>
      <c r="G126">
        <v>0</v>
      </c>
      <c r="H126">
        <v>4</v>
      </c>
      <c r="I126">
        <v>1</v>
      </c>
      <c r="J126">
        <v>0.625</v>
      </c>
      <c r="K126">
        <v>0.769230769230769</v>
      </c>
      <c r="L126">
        <v>0.6</v>
      </c>
      <c r="M126">
        <v>0.4</v>
      </c>
      <c r="N126">
        <v>0.7</v>
      </c>
    </row>
    <row r="127" spans="1:14">
      <c r="A127" s="8">
        <v>125</v>
      </c>
      <c r="B127">
        <v>125</v>
      </c>
      <c r="C127">
        <v>0.578766107559204</v>
      </c>
      <c r="D127">
        <v>0.0878151655197144</v>
      </c>
      <c r="E127">
        <v>8</v>
      </c>
      <c r="F127">
        <v>7</v>
      </c>
      <c r="G127">
        <v>2</v>
      </c>
      <c r="H127">
        <v>3</v>
      </c>
      <c r="I127">
        <v>0.8</v>
      </c>
      <c r="J127">
        <v>0.533333333333333</v>
      </c>
      <c r="K127">
        <v>0.64</v>
      </c>
      <c r="L127">
        <v>0.7</v>
      </c>
      <c r="M127">
        <v>0.1</v>
      </c>
      <c r="N127">
        <v>0.55</v>
      </c>
    </row>
    <row r="128" spans="1:14">
      <c r="A128" s="8">
        <v>126</v>
      </c>
      <c r="B128">
        <v>126</v>
      </c>
      <c r="C128">
        <v>0.576522707939148</v>
      </c>
      <c r="D128">
        <v>0.0417832136154175</v>
      </c>
      <c r="E128">
        <v>8</v>
      </c>
      <c r="F128">
        <v>6</v>
      </c>
      <c r="G128">
        <v>2</v>
      </c>
      <c r="H128">
        <v>4</v>
      </c>
      <c r="I128">
        <v>0.8</v>
      </c>
      <c r="J128">
        <v>0.571428571428572</v>
      </c>
      <c r="K128">
        <v>0.666666666666667</v>
      </c>
      <c r="L128">
        <v>0.6</v>
      </c>
      <c r="M128">
        <v>0.2</v>
      </c>
      <c r="N128">
        <v>0.6</v>
      </c>
    </row>
    <row r="129" spans="1:14">
      <c r="A129" s="8">
        <v>127</v>
      </c>
      <c r="B129">
        <v>127</v>
      </c>
      <c r="C129">
        <v>0.661110758781433</v>
      </c>
      <c r="D129">
        <v>0.0166646242141724</v>
      </c>
      <c r="E129">
        <v>9</v>
      </c>
      <c r="F129">
        <v>6</v>
      </c>
      <c r="G129">
        <v>1</v>
      </c>
      <c r="H129">
        <v>4</v>
      </c>
      <c r="I129">
        <v>0.9</v>
      </c>
      <c r="J129">
        <v>0.6</v>
      </c>
      <c r="K129">
        <v>0.72</v>
      </c>
      <c r="L129">
        <v>0.6</v>
      </c>
      <c r="M129">
        <v>0.3</v>
      </c>
      <c r="N129">
        <v>0.65</v>
      </c>
    </row>
    <row r="130" spans="1:14">
      <c r="A130" s="8">
        <v>128</v>
      </c>
      <c r="B130">
        <v>128</v>
      </c>
      <c r="C130">
        <v>0.67039167881012</v>
      </c>
      <c r="D130">
        <v>0.0843555927276611</v>
      </c>
      <c r="E130">
        <v>9</v>
      </c>
      <c r="F130">
        <v>7</v>
      </c>
      <c r="G130">
        <v>1</v>
      </c>
      <c r="H130">
        <v>3</v>
      </c>
      <c r="I130">
        <v>0.9</v>
      </c>
      <c r="J130">
        <v>0.5625</v>
      </c>
      <c r="K130">
        <v>0.692307692307692</v>
      </c>
      <c r="L130">
        <v>0.7</v>
      </c>
      <c r="M130">
        <v>0.2</v>
      </c>
      <c r="N130">
        <v>0.6</v>
      </c>
    </row>
    <row r="131" spans="1:14">
      <c r="A131" s="8">
        <v>129</v>
      </c>
      <c r="B131">
        <v>129</v>
      </c>
      <c r="C131">
        <v>0.419413566589356</v>
      </c>
      <c r="D131">
        <v>0.000325918197631836</v>
      </c>
      <c r="E131">
        <v>9</v>
      </c>
      <c r="F131">
        <v>4</v>
      </c>
      <c r="G131">
        <v>1</v>
      </c>
      <c r="H131">
        <v>6</v>
      </c>
      <c r="I131">
        <v>0.9</v>
      </c>
      <c r="J131">
        <v>0.692307692307692</v>
      </c>
      <c r="K131">
        <v>0.782608695652174</v>
      </c>
      <c r="L131">
        <v>0.4</v>
      </c>
      <c r="M131">
        <v>0.5</v>
      </c>
      <c r="N131">
        <v>0.75</v>
      </c>
    </row>
    <row r="132" spans="1:14">
      <c r="A132" s="8">
        <v>130</v>
      </c>
      <c r="B132">
        <v>130</v>
      </c>
      <c r="C132">
        <v>0.804839730262756</v>
      </c>
      <c r="D132">
        <v>0.0534467697143555</v>
      </c>
      <c r="E132">
        <v>9</v>
      </c>
      <c r="F132">
        <v>9</v>
      </c>
      <c r="G132">
        <v>1</v>
      </c>
      <c r="H132">
        <v>1</v>
      </c>
      <c r="I132">
        <v>0.9</v>
      </c>
      <c r="J132">
        <v>0.5</v>
      </c>
      <c r="K132">
        <v>0.642857142857143</v>
      </c>
      <c r="L132">
        <v>0.9</v>
      </c>
      <c r="M132">
        <v>0</v>
      </c>
      <c r="N132">
        <v>0.5</v>
      </c>
    </row>
    <row r="133" spans="1:14">
      <c r="A133" s="8">
        <v>131</v>
      </c>
      <c r="B133">
        <v>131</v>
      </c>
      <c r="C133">
        <v>0.654778361320496</v>
      </c>
      <c r="D133">
        <v>0.114571809768677</v>
      </c>
      <c r="E133">
        <v>8</v>
      </c>
      <c r="F133">
        <v>8</v>
      </c>
      <c r="G133">
        <v>2</v>
      </c>
      <c r="H133">
        <v>2</v>
      </c>
      <c r="I133">
        <v>0.8</v>
      </c>
      <c r="J133">
        <v>0.5</v>
      </c>
      <c r="K133">
        <v>0.615384615384615</v>
      </c>
      <c r="L133">
        <v>0.8</v>
      </c>
      <c r="M133">
        <v>0</v>
      </c>
      <c r="N133">
        <v>0.5</v>
      </c>
    </row>
    <row r="134" spans="1:14">
      <c r="A134" s="8">
        <v>132</v>
      </c>
      <c r="B134">
        <v>132</v>
      </c>
      <c r="C134">
        <v>0.518872261047363</v>
      </c>
      <c r="D134">
        <v>0.0788161754608154</v>
      </c>
      <c r="E134">
        <v>9</v>
      </c>
      <c r="F134">
        <v>8</v>
      </c>
      <c r="G134">
        <v>1</v>
      </c>
      <c r="H134">
        <v>2</v>
      </c>
      <c r="I134">
        <v>0.9</v>
      </c>
      <c r="J134">
        <v>0.529411764705882</v>
      </c>
      <c r="K134">
        <v>0.666666666666667</v>
      </c>
      <c r="L134">
        <v>0.8</v>
      </c>
      <c r="M134">
        <v>0.1</v>
      </c>
      <c r="N134">
        <v>0.55</v>
      </c>
    </row>
    <row r="135" spans="1:14">
      <c r="A135" s="8">
        <v>133</v>
      </c>
      <c r="B135">
        <v>133</v>
      </c>
      <c r="C135">
        <v>0.597050428390503</v>
      </c>
      <c r="D135">
        <v>0.135079622268677</v>
      </c>
      <c r="E135">
        <v>9</v>
      </c>
      <c r="F135">
        <v>6</v>
      </c>
      <c r="G135">
        <v>1</v>
      </c>
      <c r="H135">
        <v>4</v>
      </c>
      <c r="I135">
        <v>0.9</v>
      </c>
      <c r="J135">
        <v>0.6</v>
      </c>
      <c r="K135">
        <v>0.72</v>
      </c>
      <c r="L135">
        <v>0.6</v>
      </c>
      <c r="M135">
        <v>0.3</v>
      </c>
      <c r="N135">
        <v>0.65</v>
      </c>
    </row>
    <row r="136" spans="1:14">
      <c r="A136" s="8">
        <v>134</v>
      </c>
      <c r="B136">
        <v>134</v>
      </c>
      <c r="C136">
        <v>0.822918891906738</v>
      </c>
      <c r="D136">
        <v>0.0971198081970215</v>
      </c>
      <c r="E136">
        <v>10</v>
      </c>
      <c r="F136">
        <v>7</v>
      </c>
      <c r="G136">
        <v>0</v>
      </c>
      <c r="H136">
        <v>3</v>
      </c>
      <c r="I136">
        <v>1</v>
      </c>
      <c r="J136">
        <v>0.588235294117647</v>
      </c>
      <c r="K136">
        <v>0.740740740740741</v>
      </c>
      <c r="L136">
        <v>0.7</v>
      </c>
      <c r="M136">
        <v>0.3</v>
      </c>
      <c r="N136">
        <v>0.65</v>
      </c>
    </row>
    <row r="137" spans="1:14">
      <c r="A137" s="8">
        <v>135</v>
      </c>
      <c r="B137">
        <v>135</v>
      </c>
      <c r="C137">
        <v>0.727081894874573</v>
      </c>
      <c r="D137">
        <v>0.148623704910278</v>
      </c>
      <c r="E137">
        <v>9</v>
      </c>
      <c r="F137">
        <v>8</v>
      </c>
      <c r="G137">
        <v>1</v>
      </c>
      <c r="H137">
        <v>2</v>
      </c>
      <c r="I137">
        <v>0.9</v>
      </c>
      <c r="J137">
        <v>0.529411764705882</v>
      </c>
      <c r="K137">
        <v>0.666666666666667</v>
      </c>
      <c r="L137">
        <v>0.8</v>
      </c>
      <c r="M137">
        <v>0.1</v>
      </c>
      <c r="N137">
        <v>0.55</v>
      </c>
    </row>
    <row r="138" spans="1:14">
      <c r="A138" s="8">
        <v>136</v>
      </c>
      <c r="B138">
        <v>136</v>
      </c>
      <c r="C138">
        <v>0.627938747406006</v>
      </c>
      <c r="D138">
        <v>0.0113358497619629</v>
      </c>
      <c r="E138">
        <v>9</v>
      </c>
      <c r="F138">
        <v>4</v>
      </c>
      <c r="G138">
        <v>1</v>
      </c>
      <c r="H138">
        <v>6</v>
      </c>
      <c r="I138">
        <v>0.9</v>
      </c>
      <c r="J138">
        <v>0.692307692307692</v>
      </c>
      <c r="K138">
        <v>0.782608695652174</v>
      </c>
      <c r="L138">
        <v>0.4</v>
      </c>
      <c r="M138">
        <v>0.5</v>
      </c>
      <c r="N138">
        <v>0.75</v>
      </c>
    </row>
    <row r="139" spans="1:14">
      <c r="A139" s="8">
        <v>137</v>
      </c>
      <c r="B139">
        <v>137</v>
      </c>
      <c r="C139">
        <v>0.42886209487915</v>
      </c>
      <c r="D139">
        <v>0.0321927070617676</v>
      </c>
      <c r="E139">
        <v>8</v>
      </c>
      <c r="F139">
        <v>8</v>
      </c>
      <c r="G139">
        <v>2</v>
      </c>
      <c r="H139">
        <v>2</v>
      </c>
      <c r="I139">
        <v>0.8</v>
      </c>
      <c r="J139">
        <v>0.5</v>
      </c>
      <c r="K139">
        <v>0.615384615384615</v>
      </c>
      <c r="L139">
        <v>0.8</v>
      </c>
      <c r="M139">
        <v>0</v>
      </c>
      <c r="N139">
        <v>0.5</v>
      </c>
    </row>
    <row r="140" spans="1:14">
      <c r="A140" s="8">
        <v>138</v>
      </c>
      <c r="B140">
        <v>138</v>
      </c>
      <c r="C140">
        <v>0.6426020860672</v>
      </c>
      <c r="D140">
        <v>0.130975008010864</v>
      </c>
      <c r="E140">
        <v>9</v>
      </c>
      <c r="F140">
        <v>10</v>
      </c>
      <c r="G140">
        <v>1</v>
      </c>
      <c r="H140">
        <v>0</v>
      </c>
      <c r="I140">
        <v>0.9</v>
      </c>
      <c r="J140">
        <v>0.473684210526316</v>
      </c>
      <c r="K140">
        <v>0.620689655172414</v>
      </c>
      <c r="L140">
        <v>1</v>
      </c>
      <c r="M140">
        <v>-0.1</v>
      </c>
      <c r="N140">
        <v>0.45</v>
      </c>
    </row>
    <row r="141" spans="1:14">
      <c r="A141" s="8">
        <v>139</v>
      </c>
      <c r="B141">
        <v>139</v>
      </c>
      <c r="C141">
        <v>0.688897848129272</v>
      </c>
      <c r="D141">
        <v>0.0485998392105102</v>
      </c>
      <c r="E141">
        <v>10</v>
      </c>
      <c r="F141">
        <v>6</v>
      </c>
      <c r="G141">
        <v>0</v>
      </c>
      <c r="H141">
        <v>4</v>
      </c>
      <c r="I141">
        <v>1</v>
      </c>
      <c r="J141">
        <v>0.625</v>
      </c>
      <c r="K141">
        <v>0.769230769230769</v>
      </c>
      <c r="L141">
        <v>0.6</v>
      </c>
      <c r="M141">
        <v>0.4</v>
      </c>
      <c r="N141">
        <v>0.7</v>
      </c>
    </row>
    <row r="142" spans="1:14">
      <c r="A142" s="8">
        <v>140</v>
      </c>
      <c r="B142">
        <v>140</v>
      </c>
      <c r="C142">
        <v>0.688493013381958</v>
      </c>
      <c r="D142">
        <v>0.146819114685059</v>
      </c>
      <c r="E142">
        <v>9</v>
      </c>
      <c r="F142">
        <v>7</v>
      </c>
      <c r="G142">
        <v>1</v>
      </c>
      <c r="H142">
        <v>3</v>
      </c>
      <c r="I142">
        <v>0.9</v>
      </c>
      <c r="J142">
        <v>0.5625</v>
      </c>
      <c r="K142">
        <v>0.692307692307692</v>
      </c>
      <c r="L142">
        <v>0.7</v>
      </c>
      <c r="M142">
        <v>0.2</v>
      </c>
      <c r="N142">
        <v>0.6</v>
      </c>
    </row>
    <row r="143" spans="1:14">
      <c r="A143" s="8">
        <v>141</v>
      </c>
      <c r="B143">
        <v>141</v>
      </c>
      <c r="C143">
        <v>0.445580959320068</v>
      </c>
      <c r="D143">
        <v>0.0417087078094482</v>
      </c>
      <c r="E143">
        <v>10</v>
      </c>
      <c r="F143">
        <v>8</v>
      </c>
      <c r="G143">
        <v>0</v>
      </c>
      <c r="H143">
        <v>2</v>
      </c>
      <c r="I143">
        <v>1</v>
      </c>
      <c r="J143">
        <v>0.555555555555556</v>
      </c>
      <c r="K143">
        <v>0.714285714285714</v>
      </c>
      <c r="L143">
        <v>0.8</v>
      </c>
      <c r="M143">
        <v>0.2</v>
      </c>
      <c r="N143">
        <v>0.6</v>
      </c>
    </row>
    <row r="144" spans="1:14">
      <c r="A144" s="8">
        <v>142</v>
      </c>
      <c r="B144">
        <v>142</v>
      </c>
      <c r="C144">
        <v>0.584742069244385</v>
      </c>
      <c r="D144">
        <v>0.0103622674942017</v>
      </c>
      <c r="E144">
        <v>10</v>
      </c>
      <c r="F144">
        <v>6</v>
      </c>
      <c r="G144">
        <v>0</v>
      </c>
      <c r="H144">
        <v>4</v>
      </c>
      <c r="I144">
        <v>1</v>
      </c>
      <c r="J144">
        <v>0.625</v>
      </c>
      <c r="K144">
        <v>0.769230769230769</v>
      </c>
      <c r="L144">
        <v>0.6</v>
      </c>
      <c r="M144">
        <v>0.4</v>
      </c>
      <c r="N144">
        <v>0.7</v>
      </c>
    </row>
    <row r="145" spans="1:14">
      <c r="A145" s="8">
        <v>143</v>
      </c>
      <c r="B145">
        <v>143</v>
      </c>
      <c r="C145">
        <v>0.534330725669861</v>
      </c>
      <c r="D145">
        <v>0.131121039390564</v>
      </c>
      <c r="E145">
        <v>7</v>
      </c>
      <c r="F145">
        <v>3</v>
      </c>
      <c r="G145">
        <v>3</v>
      </c>
      <c r="H145">
        <v>7</v>
      </c>
      <c r="I145">
        <v>0.7</v>
      </c>
      <c r="J145">
        <v>0.7</v>
      </c>
      <c r="K145">
        <v>0.7</v>
      </c>
      <c r="L145">
        <v>0.3</v>
      </c>
      <c r="M145">
        <v>0.4</v>
      </c>
      <c r="N145">
        <v>0.7</v>
      </c>
    </row>
    <row r="146" spans="1:14">
      <c r="A146" s="8">
        <v>144</v>
      </c>
      <c r="B146">
        <v>144</v>
      </c>
      <c r="C146">
        <v>0.890385270118713</v>
      </c>
      <c r="D146">
        <v>0.292407274246216</v>
      </c>
      <c r="E146">
        <v>9</v>
      </c>
      <c r="F146">
        <v>3</v>
      </c>
      <c r="G146">
        <v>1</v>
      </c>
      <c r="H146">
        <v>7</v>
      </c>
      <c r="I146">
        <v>0.9</v>
      </c>
      <c r="J146">
        <v>0.75</v>
      </c>
      <c r="K146">
        <v>0.818181818181818</v>
      </c>
      <c r="L146">
        <v>0.3</v>
      </c>
      <c r="M146">
        <v>0.6</v>
      </c>
      <c r="N146">
        <v>0.8</v>
      </c>
    </row>
    <row r="147" spans="1:14">
      <c r="A147" s="8">
        <v>145</v>
      </c>
      <c r="B147">
        <v>145</v>
      </c>
      <c r="C147">
        <v>0.550877332687378</v>
      </c>
      <c r="D147">
        <v>0.00531589984893799</v>
      </c>
      <c r="E147">
        <v>10</v>
      </c>
      <c r="F147">
        <v>8</v>
      </c>
      <c r="G147">
        <v>0</v>
      </c>
      <c r="H147">
        <v>2</v>
      </c>
      <c r="I147">
        <v>1</v>
      </c>
      <c r="J147">
        <v>0.555555555555556</v>
      </c>
      <c r="K147">
        <v>0.714285714285714</v>
      </c>
      <c r="L147">
        <v>0.8</v>
      </c>
      <c r="M147">
        <v>0.2</v>
      </c>
      <c r="N147">
        <v>0.6</v>
      </c>
    </row>
    <row r="148" spans="1:14">
      <c r="A148" s="8">
        <v>146</v>
      </c>
      <c r="B148">
        <v>146</v>
      </c>
      <c r="C148">
        <v>0.610994338989258</v>
      </c>
      <c r="D148">
        <v>0.0859041213989258</v>
      </c>
      <c r="E148">
        <v>9</v>
      </c>
      <c r="F148">
        <v>8</v>
      </c>
      <c r="G148">
        <v>1</v>
      </c>
      <c r="H148">
        <v>2</v>
      </c>
      <c r="I148">
        <v>0.9</v>
      </c>
      <c r="J148">
        <v>0.529411764705882</v>
      </c>
      <c r="K148">
        <v>0.666666666666667</v>
      </c>
      <c r="L148">
        <v>0.8</v>
      </c>
      <c r="M148">
        <v>0.1</v>
      </c>
      <c r="N148">
        <v>0.55</v>
      </c>
    </row>
    <row r="149" spans="1:14">
      <c r="A149" s="8">
        <v>147</v>
      </c>
      <c r="B149">
        <v>147</v>
      </c>
      <c r="C149">
        <v>0.56492280960083</v>
      </c>
      <c r="D149">
        <v>0.124079346656799</v>
      </c>
      <c r="E149">
        <v>7</v>
      </c>
      <c r="F149">
        <v>9</v>
      </c>
      <c r="G149">
        <v>3</v>
      </c>
      <c r="H149">
        <v>1</v>
      </c>
      <c r="I149">
        <v>0.7</v>
      </c>
      <c r="J149">
        <v>0.4375</v>
      </c>
      <c r="K149">
        <v>0.538461538461538</v>
      </c>
      <c r="L149">
        <v>0.9</v>
      </c>
      <c r="M149">
        <v>-0.2</v>
      </c>
      <c r="N149">
        <v>0.4</v>
      </c>
    </row>
    <row r="150" spans="1:14">
      <c r="A150" s="8">
        <v>148</v>
      </c>
      <c r="B150">
        <v>148</v>
      </c>
      <c r="C150">
        <v>0.709036827087402</v>
      </c>
      <c r="D150">
        <v>0.0437332391738892</v>
      </c>
      <c r="E150">
        <v>9</v>
      </c>
      <c r="F150">
        <v>7</v>
      </c>
      <c r="G150">
        <v>1</v>
      </c>
      <c r="H150">
        <v>3</v>
      </c>
      <c r="I150">
        <v>0.9</v>
      </c>
      <c r="J150">
        <v>0.5625</v>
      </c>
      <c r="K150">
        <v>0.692307692307692</v>
      </c>
      <c r="L150">
        <v>0.7</v>
      </c>
      <c r="M150">
        <v>0.2</v>
      </c>
      <c r="N150">
        <v>0.6</v>
      </c>
    </row>
    <row r="151" spans="1:14">
      <c r="A151" s="8">
        <v>149</v>
      </c>
      <c r="B151">
        <v>149</v>
      </c>
      <c r="C151">
        <v>0.554972887039185</v>
      </c>
      <c r="D151">
        <v>0.103257656097412</v>
      </c>
      <c r="E151">
        <v>9</v>
      </c>
      <c r="F151">
        <v>6</v>
      </c>
      <c r="G151">
        <v>1</v>
      </c>
      <c r="H151">
        <v>4</v>
      </c>
      <c r="I151">
        <v>0.9</v>
      </c>
      <c r="J151">
        <v>0.6</v>
      </c>
      <c r="K151">
        <v>0.72</v>
      </c>
      <c r="L151">
        <v>0.6</v>
      </c>
      <c r="M151">
        <v>0.3</v>
      </c>
      <c r="N151">
        <v>0.65</v>
      </c>
    </row>
    <row r="152" spans="1:14">
      <c r="A152" s="8">
        <v>150</v>
      </c>
      <c r="B152">
        <v>150</v>
      </c>
      <c r="C152">
        <v>0.76350724697113</v>
      </c>
      <c r="D152">
        <v>0.0893278121948242</v>
      </c>
      <c r="E152">
        <v>10</v>
      </c>
      <c r="F152">
        <v>9</v>
      </c>
      <c r="G152">
        <v>0</v>
      </c>
      <c r="H152">
        <v>1</v>
      </c>
      <c r="I152">
        <v>1</v>
      </c>
      <c r="J152">
        <v>0.526315789473684</v>
      </c>
      <c r="K152">
        <v>0.689655172413793</v>
      </c>
      <c r="L152">
        <v>0.9</v>
      </c>
      <c r="M152">
        <v>0.1</v>
      </c>
      <c r="N152">
        <v>0.55</v>
      </c>
    </row>
    <row r="153" spans="1:14">
      <c r="A153" s="8">
        <v>151</v>
      </c>
      <c r="B153">
        <v>151</v>
      </c>
      <c r="C153">
        <v>0.669161915779114</v>
      </c>
      <c r="D153">
        <v>0.103226184844971</v>
      </c>
      <c r="E153">
        <v>10</v>
      </c>
      <c r="F153">
        <v>8</v>
      </c>
      <c r="G153">
        <v>0</v>
      </c>
      <c r="H153">
        <v>2</v>
      </c>
      <c r="I153">
        <v>1</v>
      </c>
      <c r="J153">
        <v>0.555555555555556</v>
      </c>
      <c r="K153">
        <v>0.714285714285714</v>
      </c>
      <c r="L153">
        <v>0.8</v>
      </c>
      <c r="M153">
        <v>0.2</v>
      </c>
      <c r="N153">
        <v>0.6</v>
      </c>
    </row>
    <row r="154" spans="1:14">
      <c r="A154" s="8">
        <v>152</v>
      </c>
      <c r="B154">
        <v>152</v>
      </c>
      <c r="C154">
        <v>0.597879528999329</v>
      </c>
      <c r="D154">
        <v>0.064584493637085</v>
      </c>
      <c r="E154">
        <v>9</v>
      </c>
      <c r="F154">
        <v>7</v>
      </c>
      <c r="G154">
        <v>1</v>
      </c>
      <c r="H154">
        <v>3</v>
      </c>
      <c r="I154">
        <v>0.9</v>
      </c>
      <c r="J154">
        <v>0.5625</v>
      </c>
      <c r="K154">
        <v>0.692307692307692</v>
      </c>
      <c r="L154">
        <v>0.7</v>
      </c>
      <c r="M154">
        <v>0.2</v>
      </c>
      <c r="N154">
        <v>0.6</v>
      </c>
    </row>
    <row r="155" spans="1:14">
      <c r="A155" s="8">
        <v>153</v>
      </c>
      <c r="B155">
        <v>153</v>
      </c>
      <c r="C155">
        <v>0.790530443191528</v>
      </c>
      <c r="D155">
        <v>0.117846488952637</v>
      </c>
      <c r="E155">
        <v>10</v>
      </c>
      <c r="F155">
        <v>6</v>
      </c>
      <c r="G155">
        <v>0</v>
      </c>
      <c r="H155">
        <v>4</v>
      </c>
      <c r="I155">
        <v>1</v>
      </c>
      <c r="J155">
        <v>0.625</v>
      </c>
      <c r="K155">
        <v>0.769230769230769</v>
      </c>
      <c r="L155">
        <v>0.6</v>
      </c>
      <c r="M155">
        <v>0.4</v>
      </c>
      <c r="N155">
        <v>0.7</v>
      </c>
    </row>
    <row r="156" spans="1:14">
      <c r="A156" s="8">
        <v>154</v>
      </c>
      <c r="B156">
        <v>154</v>
      </c>
      <c r="C156">
        <v>0.514118075370789</v>
      </c>
      <c r="D156">
        <v>0.0761491060256958</v>
      </c>
      <c r="E156">
        <v>10</v>
      </c>
      <c r="F156">
        <v>6</v>
      </c>
      <c r="G156">
        <v>0</v>
      </c>
      <c r="H156">
        <v>4</v>
      </c>
      <c r="I156">
        <v>1</v>
      </c>
      <c r="J156">
        <v>0.625</v>
      </c>
      <c r="K156">
        <v>0.769230769230769</v>
      </c>
      <c r="L156">
        <v>0.6</v>
      </c>
      <c r="M156">
        <v>0.4</v>
      </c>
      <c r="N156">
        <v>0.7</v>
      </c>
    </row>
    <row r="157" spans="1:14">
      <c r="A157" s="8">
        <v>155</v>
      </c>
      <c r="B157">
        <v>155</v>
      </c>
      <c r="C157">
        <v>0.606492519378662</v>
      </c>
      <c r="D157">
        <v>0.0782451629638672</v>
      </c>
      <c r="E157">
        <v>9</v>
      </c>
      <c r="F157">
        <v>7</v>
      </c>
      <c r="G157">
        <v>1</v>
      </c>
      <c r="H157">
        <v>3</v>
      </c>
      <c r="I157">
        <v>0.9</v>
      </c>
      <c r="J157">
        <v>0.5625</v>
      </c>
      <c r="K157">
        <v>0.692307692307692</v>
      </c>
      <c r="L157">
        <v>0.7</v>
      </c>
      <c r="M157">
        <v>0.2</v>
      </c>
      <c r="N157">
        <v>0.6</v>
      </c>
    </row>
    <row r="158" spans="1:14">
      <c r="A158" s="8">
        <v>156</v>
      </c>
      <c r="B158">
        <v>156</v>
      </c>
      <c r="C158">
        <v>0.717787384986877</v>
      </c>
      <c r="D158">
        <v>0.186887502670288</v>
      </c>
      <c r="E158">
        <v>8</v>
      </c>
      <c r="F158">
        <v>6</v>
      </c>
      <c r="G158">
        <v>2</v>
      </c>
      <c r="H158">
        <v>4</v>
      </c>
      <c r="I158">
        <v>0.8</v>
      </c>
      <c r="J158">
        <v>0.571428571428572</v>
      </c>
      <c r="K158">
        <v>0.666666666666667</v>
      </c>
      <c r="L158">
        <v>0.6</v>
      </c>
      <c r="M158">
        <v>0.2</v>
      </c>
      <c r="N158">
        <v>0.6</v>
      </c>
    </row>
    <row r="159" spans="1:14">
      <c r="A159" s="8">
        <v>157</v>
      </c>
      <c r="B159">
        <v>157</v>
      </c>
      <c r="C159">
        <v>0.511327028274536</v>
      </c>
      <c r="D159">
        <v>0.097496509552002</v>
      </c>
      <c r="E159">
        <v>10</v>
      </c>
      <c r="F159">
        <v>4</v>
      </c>
      <c r="G159">
        <v>0</v>
      </c>
      <c r="H159">
        <v>6</v>
      </c>
      <c r="I159">
        <v>1</v>
      </c>
      <c r="J159">
        <v>0.714285714285714</v>
      </c>
      <c r="K159">
        <v>0.833333333333333</v>
      </c>
      <c r="L159">
        <v>0.4</v>
      </c>
      <c r="M159">
        <v>0.6</v>
      </c>
      <c r="N159">
        <v>0.8</v>
      </c>
    </row>
    <row r="160" spans="1:14">
      <c r="A160" s="8">
        <v>158</v>
      </c>
      <c r="B160">
        <v>158</v>
      </c>
      <c r="C160">
        <v>0.704049229621887</v>
      </c>
      <c r="D160">
        <v>0.0694003105163574</v>
      </c>
      <c r="E160">
        <v>8</v>
      </c>
      <c r="F160">
        <v>6</v>
      </c>
      <c r="G160">
        <v>2</v>
      </c>
      <c r="H160">
        <v>4</v>
      </c>
      <c r="I160">
        <v>0.8</v>
      </c>
      <c r="J160">
        <v>0.571428571428572</v>
      </c>
      <c r="K160">
        <v>0.666666666666667</v>
      </c>
      <c r="L160">
        <v>0.6</v>
      </c>
      <c r="M160">
        <v>0.2</v>
      </c>
      <c r="N160">
        <v>0.6</v>
      </c>
    </row>
    <row r="161" spans="1:14">
      <c r="A161" s="8">
        <v>159</v>
      </c>
      <c r="B161">
        <v>159</v>
      </c>
      <c r="C161">
        <v>0.829185247421265</v>
      </c>
      <c r="D161">
        <v>0.101831912994385</v>
      </c>
      <c r="E161">
        <v>8</v>
      </c>
      <c r="F161">
        <v>8</v>
      </c>
      <c r="G161">
        <v>2</v>
      </c>
      <c r="H161">
        <v>2</v>
      </c>
      <c r="I161">
        <v>0.8</v>
      </c>
      <c r="J161">
        <v>0.5</v>
      </c>
      <c r="K161">
        <v>0.615384615384615</v>
      </c>
      <c r="L161">
        <v>0.8</v>
      </c>
      <c r="M161">
        <v>0</v>
      </c>
      <c r="N161">
        <v>0.5</v>
      </c>
    </row>
    <row r="162" spans="1:14">
      <c r="A162" s="8">
        <v>160</v>
      </c>
      <c r="B162">
        <v>160</v>
      </c>
      <c r="C162">
        <v>0.625976920127869</v>
      </c>
      <c r="D162">
        <v>0.133077383041382</v>
      </c>
      <c r="E162">
        <v>9</v>
      </c>
      <c r="F162">
        <v>7</v>
      </c>
      <c r="G162">
        <v>1</v>
      </c>
      <c r="H162">
        <v>3</v>
      </c>
      <c r="I162">
        <v>0.9</v>
      </c>
      <c r="J162">
        <v>0.5625</v>
      </c>
      <c r="K162">
        <v>0.692307692307692</v>
      </c>
      <c r="L162">
        <v>0.7</v>
      </c>
      <c r="M162">
        <v>0.2</v>
      </c>
      <c r="N162">
        <v>0.6</v>
      </c>
    </row>
    <row r="163" spans="1:14">
      <c r="A163" s="8">
        <v>161</v>
      </c>
      <c r="B163">
        <v>161</v>
      </c>
      <c r="C163">
        <v>0.670008659362793</v>
      </c>
      <c r="D163">
        <v>0.0752478837966919</v>
      </c>
      <c r="E163">
        <v>9</v>
      </c>
      <c r="F163">
        <v>5</v>
      </c>
      <c r="G163">
        <v>1</v>
      </c>
      <c r="H163">
        <v>5</v>
      </c>
      <c r="I163">
        <v>0.9</v>
      </c>
      <c r="J163">
        <v>0.642857142857143</v>
      </c>
      <c r="K163">
        <v>0.75</v>
      </c>
      <c r="L163">
        <v>0.5</v>
      </c>
      <c r="M163">
        <v>0.4</v>
      </c>
      <c r="N163">
        <v>0.7</v>
      </c>
    </row>
    <row r="164" spans="1:14">
      <c r="A164" s="8">
        <v>162</v>
      </c>
      <c r="B164">
        <v>162</v>
      </c>
      <c r="C164">
        <v>0.595521926879883</v>
      </c>
      <c r="D164">
        <v>0.114232540130615</v>
      </c>
      <c r="E164">
        <v>8</v>
      </c>
      <c r="F164">
        <v>7</v>
      </c>
      <c r="G164">
        <v>2</v>
      </c>
      <c r="H164">
        <v>3</v>
      </c>
      <c r="I164">
        <v>0.8</v>
      </c>
      <c r="J164">
        <v>0.533333333333333</v>
      </c>
      <c r="K164">
        <v>0.64</v>
      </c>
      <c r="L164">
        <v>0.7</v>
      </c>
      <c r="M164">
        <v>0.1</v>
      </c>
      <c r="N164">
        <v>0.55</v>
      </c>
    </row>
    <row r="165" spans="1:14">
      <c r="A165" s="8">
        <v>163</v>
      </c>
      <c r="B165">
        <v>163</v>
      </c>
      <c r="C165">
        <v>0.470137119293213</v>
      </c>
      <c r="D165">
        <v>0.00216317176818848</v>
      </c>
      <c r="E165">
        <v>10</v>
      </c>
      <c r="F165">
        <v>7</v>
      </c>
      <c r="G165">
        <v>0</v>
      </c>
      <c r="H165">
        <v>3</v>
      </c>
      <c r="I165">
        <v>1</v>
      </c>
      <c r="J165">
        <v>0.588235294117647</v>
      </c>
      <c r="K165">
        <v>0.740740740740741</v>
      </c>
      <c r="L165">
        <v>0.7</v>
      </c>
      <c r="M165">
        <v>0.3</v>
      </c>
      <c r="N165">
        <v>0.65</v>
      </c>
    </row>
    <row r="166" spans="1:14">
      <c r="A166" s="8">
        <v>164</v>
      </c>
      <c r="B166">
        <v>164</v>
      </c>
      <c r="C166">
        <v>0.526402473449707</v>
      </c>
      <c r="D166">
        <v>0.0452498197555542</v>
      </c>
      <c r="E166">
        <v>9</v>
      </c>
      <c r="F166">
        <v>8</v>
      </c>
      <c r="G166">
        <v>1</v>
      </c>
      <c r="H166">
        <v>2</v>
      </c>
      <c r="I166">
        <v>0.9</v>
      </c>
      <c r="J166">
        <v>0.529411764705882</v>
      </c>
      <c r="K166">
        <v>0.666666666666667</v>
      </c>
      <c r="L166">
        <v>0.8</v>
      </c>
      <c r="M166">
        <v>0.1</v>
      </c>
      <c r="N166">
        <v>0.55</v>
      </c>
    </row>
    <row r="167" spans="1:14">
      <c r="A167" s="8">
        <v>165</v>
      </c>
      <c r="B167">
        <v>165</v>
      </c>
      <c r="C167">
        <v>0.596631169319153</v>
      </c>
      <c r="D167">
        <v>0.0831142663955688</v>
      </c>
      <c r="E167">
        <v>9</v>
      </c>
      <c r="F167">
        <v>7</v>
      </c>
      <c r="G167">
        <v>1</v>
      </c>
      <c r="H167">
        <v>3</v>
      </c>
      <c r="I167">
        <v>0.9</v>
      </c>
      <c r="J167">
        <v>0.5625</v>
      </c>
      <c r="K167">
        <v>0.692307692307692</v>
      </c>
      <c r="L167">
        <v>0.7</v>
      </c>
      <c r="M167">
        <v>0.2</v>
      </c>
      <c r="N167">
        <v>0.6</v>
      </c>
    </row>
    <row r="168" spans="1:14">
      <c r="A168" s="8">
        <v>166</v>
      </c>
      <c r="B168">
        <v>166</v>
      </c>
      <c r="C168">
        <v>0.779670238494873</v>
      </c>
      <c r="D168">
        <v>0.0862889289855957</v>
      </c>
      <c r="E168">
        <v>9</v>
      </c>
      <c r="F168">
        <v>6</v>
      </c>
      <c r="G168">
        <v>1</v>
      </c>
      <c r="H168">
        <v>4</v>
      </c>
      <c r="I168">
        <v>0.9</v>
      </c>
      <c r="J168">
        <v>0.6</v>
      </c>
      <c r="K168">
        <v>0.72</v>
      </c>
      <c r="L168">
        <v>0.6</v>
      </c>
      <c r="M168">
        <v>0.3</v>
      </c>
      <c r="N168">
        <v>0.65</v>
      </c>
    </row>
    <row r="169" spans="1:14">
      <c r="A169" s="8">
        <v>167</v>
      </c>
      <c r="B169">
        <v>167</v>
      </c>
      <c r="C169">
        <v>0.815348744392395</v>
      </c>
      <c r="D169">
        <v>0.00903403759002686</v>
      </c>
      <c r="E169">
        <v>9</v>
      </c>
      <c r="F169">
        <v>7</v>
      </c>
      <c r="G169">
        <v>1</v>
      </c>
      <c r="H169">
        <v>3</v>
      </c>
      <c r="I169">
        <v>0.9</v>
      </c>
      <c r="J169">
        <v>0.5625</v>
      </c>
      <c r="K169">
        <v>0.692307692307692</v>
      </c>
      <c r="L169">
        <v>0.7</v>
      </c>
      <c r="M169">
        <v>0.2</v>
      </c>
      <c r="N169">
        <v>0.6</v>
      </c>
    </row>
    <row r="170" spans="1:14">
      <c r="A170" s="8">
        <v>168</v>
      </c>
      <c r="B170">
        <v>168</v>
      </c>
      <c r="C170">
        <v>0.535652875900269</v>
      </c>
      <c r="D170">
        <v>0.0358923673629761</v>
      </c>
      <c r="E170">
        <v>10</v>
      </c>
      <c r="F170">
        <v>6</v>
      </c>
      <c r="G170">
        <v>0</v>
      </c>
      <c r="H170">
        <v>4</v>
      </c>
      <c r="I170">
        <v>1</v>
      </c>
      <c r="J170">
        <v>0.625</v>
      </c>
      <c r="K170">
        <v>0.769230769230769</v>
      </c>
      <c r="L170">
        <v>0.6</v>
      </c>
      <c r="M170">
        <v>0.4</v>
      </c>
      <c r="N170">
        <v>0.7</v>
      </c>
    </row>
    <row r="171" spans="1:14">
      <c r="A171" s="8">
        <v>169</v>
      </c>
      <c r="B171">
        <v>169</v>
      </c>
      <c r="C171">
        <v>0.889257192611694</v>
      </c>
      <c r="D171">
        <v>0.131466746330261</v>
      </c>
      <c r="E171">
        <v>9</v>
      </c>
      <c r="F171">
        <v>8</v>
      </c>
      <c r="G171">
        <v>1</v>
      </c>
      <c r="H171">
        <v>2</v>
      </c>
      <c r="I171">
        <v>0.9</v>
      </c>
      <c r="J171">
        <v>0.529411764705882</v>
      </c>
      <c r="K171">
        <v>0.666666666666667</v>
      </c>
      <c r="L171">
        <v>0.8</v>
      </c>
      <c r="M171">
        <v>0.1</v>
      </c>
      <c r="N171">
        <v>0.55</v>
      </c>
    </row>
    <row r="172" spans="1:14">
      <c r="A172" s="8">
        <v>170</v>
      </c>
      <c r="B172">
        <v>170</v>
      </c>
      <c r="C172">
        <v>0.517281055450439</v>
      </c>
      <c r="D172">
        <v>0.0913281440734863</v>
      </c>
      <c r="E172">
        <v>7</v>
      </c>
      <c r="F172">
        <v>7</v>
      </c>
      <c r="G172">
        <v>3</v>
      </c>
      <c r="H172">
        <v>3</v>
      </c>
      <c r="I172">
        <v>0.7</v>
      </c>
      <c r="J172">
        <v>0.5</v>
      </c>
      <c r="K172">
        <v>0.583333333333333</v>
      </c>
      <c r="L172">
        <v>0.7</v>
      </c>
      <c r="M172">
        <v>0</v>
      </c>
      <c r="N172">
        <v>0.5</v>
      </c>
    </row>
    <row r="173" spans="1:14">
      <c r="A173" s="8">
        <v>171</v>
      </c>
      <c r="B173">
        <v>171</v>
      </c>
      <c r="C173">
        <v>0.621196031570435</v>
      </c>
      <c r="D173">
        <v>0.0872279405593872</v>
      </c>
      <c r="E173">
        <v>9</v>
      </c>
      <c r="F173">
        <v>7</v>
      </c>
      <c r="G173">
        <v>1</v>
      </c>
      <c r="H173">
        <v>3</v>
      </c>
      <c r="I173">
        <v>0.9</v>
      </c>
      <c r="J173">
        <v>0.5625</v>
      </c>
      <c r="K173">
        <v>0.692307692307692</v>
      </c>
      <c r="L173">
        <v>0.7</v>
      </c>
      <c r="M173">
        <v>0.2</v>
      </c>
      <c r="N173">
        <v>0.6</v>
      </c>
    </row>
    <row r="174" spans="1:14">
      <c r="A174" s="8">
        <v>172</v>
      </c>
      <c r="B174">
        <v>172</v>
      </c>
      <c r="C174">
        <v>0.896461248397827</v>
      </c>
      <c r="D174">
        <v>0.0336966514587402</v>
      </c>
      <c r="E174">
        <v>10</v>
      </c>
      <c r="F174">
        <v>6</v>
      </c>
      <c r="G174">
        <v>0</v>
      </c>
      <c r="H174">
        <v>4</v>
      </c>
      <c r="I174">
        <v>1</v>
      </c>
      <c r="J174">
        <v>0.625</v>
      </c>
      <c r="K174">
        <v>0.769230769230769</v>
      </c>
      <c r="L174">
        <v>0.6</v>
      </c>
      <c r="M174">
        <v>0.4</v>
      </c>
      <c r="N174">
        <v>0.7</v>
      </c>
    </row>
    <row r="175" spans="1:14">
      <c r="A175" s="8">
        <v>173</v>
      </c>
      <c r="B175">
        <v>173</v>
      </c>
      <c r="C175">
        <v>0.680266976356506</v>
      </c>
      <c r="D175">
        <v>0.11992335319519</v>
      </c>
      <c r="E175">
        <v>10</v>
      </c>
      <c r="F175">
        <v>7</v>
      </c>
      <c r="G175">
        <v>0</v>
      </c>
      <c r="H175">
        <v>3</v>
      </c>
      <c r="I175">
        <v>1</v>
      </c>
      <c r="J175">
        <v>0.588235294117647</v>
      </c>
      <c r="K175">
        <v>0.740740740740741</v>
      </c>
      <c r="L175">
        <v>0.7</v>
      </c>
      <c r="M175">
        <v>0.3</v>
      </c>
      <c r="N175">
        <v>0.65</v>
      </c>
    </row>
    <row r="176" spans="1:14">
      <c r="A176" s="8">
        <v>174</v>
      </c>
      <c r="B176">
        <v>174</v>
      </c>
      <c r="C176">
        <v>0.595145583152771</v>
      </c>
      <c r="D176">
        <v>0.0400304794311523</v>
      </c>
      <c r="E176">
        <v>10</v>
      </c>
      <c r="F176">
        <v>8</v>
      </c>
      <c r="G176">
        <v>0</v>
      </c>
      <c r="H176">
        <v>2</v>
      </c>
      <c r="I176">
        <v>1</v>
      </c>
      <c r="J176">
        <v>0.555555555555556</v>
      </c>
      <c r="K176">
        <v>0.714285714285714</v>
      </c>
      <c r="L176">
        <v>0.8</v>
      </c>
      <c r="M176">
        <v>0.2</v>
      </c>
      <c r="N176">
        <v>0.6</v>
      </c>
    </row>
    <row r="177" spans="1:14">
      <c r="A177" s="8">
        <v>175</v>
      </c>
      <c r="B177">
        <v>175</v>
      </c>
      <c r="C177">
        <v>0.580980181694031</v>
      </c>
      <c r="D177">
        <v>0.101220607757568</v>
      </c>
      <c r="E177">
        <v>9</v>
      </c>
      <c r="F177">
        <v>2</v>
      </c>
      <c r="G177">
        <v>1</v>
      </c>
      <c r="H177">
        <v>8</v>
      </c>
      <c r="I177">
        <v>0.9</v>
      </c>
      <c r="J177">
        <v>0.818181818181818</v>
      </c>
      <c r="K177">
        <v>0.857142857142857</v>
      </c>
      <c r="L177">
        <v>0.2</v>
      </c>
      <c r="M177">
        <v>0.7</v>
      </c>
      <c r="N177">
        <v>0.85</v>
      </c>
    </row>
    <row r="178" spans="1:14">
      <c r="A178" s="8">
        <v>176</v>
      </c>
      <c r="B178">
        <v>176</v>
      </c>
      <c r="C178">
        <v>0.660414099693298</v>
      </c>
      <c r="D178">
        <v>0.0916085243225098</v>
      </c>
      <c r="E178">
        <v>10</v>
      </c>
      <c r="F178">
        <v>8</v>
      </c>
      <c r="G178">
        <v>0</v>
      </c>
      <c r="H178">
        <v>2</v>
      </c>
      <c r="I178">
        <v>1</v>
      </c>
      <c r="J178">
        <v>0.555555555555556</v>
      </c>
      <c r="K178">
        <v>0.714285714285714</v>
      </c>
      <c r="L178">
        <v>0.8</v>
      </c>
      <c r="M178">
        <v>0.2</v>
      </c>
      <c r="N178">
        <v>0.6</v>
      </c>
    </row>
    <row r="179" spans="1:14">
      <c r="A179" s="8">
        <v>177</v>
      </c>
      <c r="B179">
        <v>177</v>
      </c>
      <c r="C179">
        <v>0.582026481628418</v>
      </c>
      <c r="D179">
        <v>0.0592260360717773</v>
      </c>
      <c r="E179">
        <v>9</v>
      </c>
      <c r="F179">
        <v>4</v>
      </c>
      <c r="G179">
        <v>1</v>
      </c>
      <c r="H179">
        <v>6</v>
      </c>
      <c r="I179">
        <v>0.9</v>
      </c>
      <c r="J179">
        <v>0.692307692307692</v>
      </c>
      <c r="K179">
        <v>0.782608695652174</v>
      </c>
      <c r="L179">
        <v>0.4</v>
      </c>
      <c r="M179">
        <v>0.5</v>
      </c>
      <c r="N179">
        <v>0.75</v>
      </c>
    </row>
    <row r="180" spans="1:14">
      <c r="A180" s="8">
        <v>178</v>
      </c>
      <c r="B180">
        <v>178</v>
      </c>
      <c r="C180">
        <v>0.736749768257141</v>
      </c>
      <c r="D180">
        <v>0.15205705165863</v>
      </c>
      <c r="E180">
        <v>9</v>
      </c>
      <c r="F180">
        <v>7</v>
      </c>
      <c r="G180">
        <v>1</v>
      </c>
      <c r="H180">
        <v>3</v>
      </c>
      <c r="I180">
        <v>0.9</v>
      </c>
      <c r="J180">
        <v>0.5625</v>
      </c>
      <c r="K180">
        <v>0.692307692307692</v>
      </c>
      <c r="L180">
        <v>0.7</v>
      </c>
      <c r="M180">
        <v>0.2</v>
      </c>
      <c r="N180">
        <v>0.6</v>
      </c>
    </row>
    <row r="181" spans="1:14">
      <c r="A181" s="8">
        <v>179</v>
      </c>
      <c r="B181">
        <v>179</v>
      </c>
      <c r="C181">
        <v>0.785847425460815</v>
      </c>
      <c r="D181">
        <v>0.249114394187927</v>
      </c>
      <c r="E181">
        <v>7</v>
      </c>
      <c r="F181">
        <v>7</v>
      </c>
      <c r="G181">
        <v>3</v>
      </c>
      <c r="H181">
        <v>3</v>
      </c>
      <c r="I181">
        <v>0.7</v>
      </c>
      <c r="J181">
        <v>0.5</v>
      </c>
      <c r="K181">
        <v>0.583333333333333</v>
      </c>
      <c r="L181">
        <v>0.7</v>
      </c>
      <c r="M181">
        <v>0</v>
      </c>
      <c r="N181">
        <v>0.5</v>
      </c>
    </row>
    <row r="182" spans="1:14">
      <c r="A182" s="8">
        <v>180</v>
      </c>
      <c r="B182">
        <v>180</v>
      </c>
      <c r="C182">
        <v>0.476837873458862</v>
      </c>
      <c r="D182">
        <v>0.00614571571350098</v>
      </c>
      <c r="E182">
        <v>6</v>
      </c>
      <c r="F182">
        <v>8</v>
      </c>
      <c r="G182">
        <v>4</v>
      </c>
      <c r="H182">
        <v>2</v>
      </c>
      <c r="I182">
        <v>0.6</v>
      </c>
      <c r="J182">
        <v>0.428571428571429</v>
      </c>
      <c r="K182">
        <v>0.5</v>
      </c>
      <c r="L182">
        <v>0.8</v>
      </c>
      <c r="M182">
        <v>-0.2</v>
      </c>
      <c r="N182">
        <v>0.4</v>
      </c>
    </row>
    <row r="183" spans="1:14">
      <c r="A183" s="8">
        <v>181</v>
      </c>
      <c r="B183">
        <v>181</v>
      </c>
      <c r="C183">
        <v>0.663648009300232</v>
      </c>
      <c r="D183">
        <v>0.0730950832366943</v>
      </c>
      <c r="E183">
        <v>9</v>
      </c>
      <c r="F183">
        <v>4</v>
      </c>
      <c r="G183">
        <v>1</v>
      </c>
      <c r="H183">
        <v>6</v>
      </c>
      <c r="I183">
        <v>0.9</v>
      </c>
      <c r="J183">
        <v>0.692307692307692</v>
      </c>
      <c r="K183">
        <v>0.782608695652174</v>
      </c>
      <c r="L183">
        <v>0.4</v>
      </c>
      <c r="M183">
        <v>0.5</v>
      </c>
      <c r="N183">
        <v>0.75</v>
      </c>
    </row>
    <row r="184" spans="1:14">
      <c r="A184" s="8">
        <v>182</v>
      </c>
      <c r="B184">
        <v>182</v>
      </c>
      <c r="C184">
        <v>0.732479095458984</v>
      </c>
      <c r="D184">
        <v>0.0985790491104126</v>
      </c>
      <c r="E184">
        <v>9</v>
      </c>
      <c r="F184">
        <v>6</v>
      </c>
      <c r="G184">
        <v>1</v>
      </c>
      <c r="H184">
        <v>4</v>
      </c>
      <c r="I184">
        <v>0.9</v>
      </c>
      <c r="J184">
        <v>0.6</v>
      </c>
      <c r="K184">
        <v>0.72</v>
      </c>
      <c r="L184">
        <v>0.6</v>
      </c>
      <c r="M184">
        <v>0.3</v>
      </c>
      <c r="N184">
        <v>0.65</v>
      </c>
    </row>
    <row r="185" spans="1:14">
      <c r="A185" s="8">
        <v>183</v>
      </c>
      <c r="B185">
        <v>183</v>
      </c>
      <c r="C185">
        <v>0.516124486923218</v>
      </c>
      <c r="D185">
        <v>0.0304739475250244</v>
      </c>
      <c r="E185">
        <v>10</v>
      </c>
      <c r="F185">
        <v>8</v>
      </c>
      <c r="G185">
        <v>0</v>
      </c>
      <c r="H185">
        <v>2</v>
      </c>
      <c r="I185">
        <v>1</v>
      </c>
      <c r="J185">
        <v>0.555555555555556</v>
      </c>
      <c r="K185">
        <v>0.714285714285714</v>
      </c>
      <c r="L185">
        <v>0.8</v>
      </c>
      <c r="M185">
        <v>0.2</v>
      </c>
      <c r="N185">
        <v>0.6</v>
      </c>
    </row>
    <row r="186" spans="1:14">
      <c r="A186" s="8">
        <v>184</v>
      </c>
      <c r="B186">
        <v>184</v>
      </c>
      <c r="C186">
        <v>0.704670667648315</v>
      </c>
      <c r="D186">
        <v>0.0256813764572144</v>
      </c>
      <c r="E186">
        <v>8</v>
      </c>
      <c r="F186">
        <v>8</v>
      </c>
      <c r="G186">
        <v>2</v>
      </c>
      <c r="H186">
        <v>2</v>
      </c>
      <c r="I186">
        <v>0.8</v>
      </c>
      <c r="J186">
        <v>0.5</v>
      </c>
      <c r="K186">
        <v>0.615384615384615</v>
      </c>
      <c r="L186">
        <v>0.8</v>
      </c>
      <c r="M186">
        <v>0</v>
      </c>
      <c r="N186">
        <v>0.5</v>
      </c>
    </row>
    <row r="187" spans="1:14">
      <c r="A187" s="8">
        <v>185</v>
      </c>
      <c r="B187">
        <v>185</v>
      </c>
      <c r="C187">
        <v>0.54090142250061</v>
      </c>
      <c r="D187">
        <v>0.0594098567962646</v>
      </c>
      <c r="E187">
        <v>9</v>
      </c>
      <c r="F187">
        <v>8</v>
      </c>
      <c r="G187">
        <v>1</v>
      </c>
      <c r="H187">
        <v>2</v>
      </c>
      <c r="I187">
        <v>0.9</v>
      </c>
      <c r="J187">
        <v>0.529411764705882</v>
      </c>
      <c r="K187">
        <v>0.666666666666667</v>
      </c>
      <c r="L187">
        <v>0.8</v>
      </c>
      <c r="M187">
        <v>0.1</v>
      </c>
      <c r="N187">
        <v>0.55</v>
      </c>
    </row>
    <row r="188" spans="1:14">
      <c r="A188" s="8">
        <v>186</v>
      </c>
      <c r="B188">
        <v>186</v>
      </c>
      <c r="C188">
        <v>0.552615880966187</v>
      </c>
      <c r="D188">
        <v>0.034991979598999</v>
      </c>
      <c r="E188">
        <v>9</v>
      </c>
      <c r="F188">
        <v>6</v>
      </c>
      <c r="G188">
        <v>1</v>
      </c>
      <c r="H188">
        <v>4</v>
      </c>
      <c r="I188">
        <v>0.9</v>
      </c>
      <c r="J188">
        <v>0.6</v>
      </c>
      <c r="K188">
        <v>0.72</v>
      </c>
      <c r="L188">
        <v>0.6</v>
      </c>
      <c r="M188">
        <v>0.3</v>
      </c>
      <c r="N188">
        <v>0.65</v>
      </c>
    </row>
    <row r="189" spans="1:14">
      <c r="A189" s="8">
        <v>187</v>
      </c>
      <c r="B189">
        <v>187</v>
      </c>
      <c r="C189">
        <v>0.822651863098145</v>
      </c>
      <c r="D189">
        <v>0.15688693523407</v>
      </c>
      <c r="E189">
        <v>10</v>
      </c>
      <c r="F189">
        <v>7</v>
      </c>
      <c r="G189">
        <v>0</v>
      </c>
      <c r="H189">
        <v>3</v>
      </c>
      <c r="I189">
        <v>1</v>
      </c>
      <c r="J189">
        <v>0.588235294117647</v>
      </c>
      <c r="K189">
        <v>0.740740740740741</v>
      </c>
      <c r="L189">
        <v>0.7</v>
      </c>
      <c r="M189">
        <v>0.3</v>
      </c>
      <c r="N189">
        <v>0.65</v>
      </c>
    </row>
    <row r="190" spans="1:14">
      <c r="A190" s="8">
        <v>188</v>
      </c>
      <c r="B190">
        <v>188</v>
      </c>
      <c r="C190">
        <v>0.51293158531189</v>
      </c>
      <c r="D190">
        <v>0.0409480333328247</v>
      </c>
      <c r="E190">
        <v>9</v>
      </c>
      <c r="F190">
        <v>5</v>
      </c>
      <c r="G190">
        <v>1</v>
      </c>
      <c r="H190">
        <v>5</v>
      </c>
      <c r="I190">
        <v>0.9</v>
      </c>
      <c r="J190">
        <v>0.642857142857143</v>
      </c>
      <c r="K190">
        <v>0.75</v>
      </c>
      <c r="L190">
        <v>0.5</v>
      </c>
      <c r="M190">
        <v>0.4</v>
      </c>
      <c r="N190">
        <v>0.7</v>
      </c>
    </row>
    <row r="191" spans="1:14">
      <c r="A191" s="8">
        <v>189</v>
      </c>
      <c r="B191">
        <v>189</v>
      </c>
      <c r="C191">
        <v>0.811143755912781</v>
      </c>
      <c r="D191">
        <v>0.090301513671875</v>
      </c>
      <c r="E191">
        <v>8</v>
      </c>
      <c r="F191">
        <v>7</v>
      </c>
      <c r="G191">
        <v>2</v>
      </c>
      <c r="H191">
        <v>3</v>
      </c>
      <c r="I191">
        <v>0.8</v>
      </c>
      <c r="J191">
        <v>0.533333333333333</v>
      </c>
      <c r="K191">
        <v>0.64</v>
      </c>
      <c r="L191">
        <v>0.7</v>
      </c>
      <c r="M191">
        <v>0.1</v>
      </c>
      <c r="N191">
        <v>0.55</v>
      </c>
    </row>
    <row r="192" spans="1:14">
      <c r="A192" s="8">
        <v>190</v>
      </c>
      <c r="B192">
        <v>190</v>
      </c>
      <c r="C192">
        <v>0.749874949455261</v>
      </c>
      <c r="D192">
        <v>0.0491503477096558</v>
      </c>
      <c r="E192">
        <v>9</v>
      </c>
      <c r="F192">
        <v>7</v>
      </c>
      <c r="G192">
        <v>1</v>
      </c>
      <c r="H192">
        <v>3</v>
      </c>
      <c r="I192">
        <v>0.9</v>
      </c>
      <c r="J192">
        <v>0.5625</v>
      </c>
      <c r="K192">
        <v>0.692307692307692</v>
      </c>
      <c r="L192">
        <v>0.7</v>
      </c>
      <c r="M192">
        <v>0.2</v>
      </c>
      <c r="N192">
        <v>0.6</v>
      </c>
    </row>
    <row r="193" spans="1:14">
      <c r="A193" s="8">
        <v>191</v>
      </c>
      <c r="B193">
        <v>191</v>
      </c>
      <c r="C193">
        <v>0.707692980766296</v>
      </c>
      <c r="D193">
        <v>0.081139087677002</v>
      </c>
      <c r="E193">
        <v>10</v>
      </c>
      <c r="F193">
        <v>8</v>
      </c>
      <c r="G193">
        <v>0</v>
      </c>
      <c r="H193">
        <v>2</v>
      </c>
      <c r="I193">
        <v>1</v>
      </c>
      <c r="J193">
        <v>0.555555555555556</v>
      </c>
      <c r="K193">
        <v>0.714285714285714</v>
      </c>
      <c r="L193">
        <v>0.8</v>
      </c>
      <c r="M193">
        <v>0.2</v>
      </c>
      <c r="N193">
        <v>0.6</v>
      </c>
    </row>
    <row r="194" spans="1:14">
      <c r="A194" s="8">
        <v>192</v>
      </c>
      <c r="B194">
        <v>192</v>
      </c>
      <c r="C194">
        <v>0.592427253723145</v>
      </c>
      <c r="D194">
        <v>0.27315354347229</v>
      </c>
      <c r="E194">
        <v>9</v>
      </c>
      <c r="F194">
        <v>7</v>
      </c>
      <c r="G194">
        <v>1</v>
      </c>
      <c r="H194">
        <v>3</v>
      </c>
      <c r="I194">
        <v>0.9</v>
      </c>
      <c r="J194">
        <v>0.5625</v>
      </c>
      <c r="K194">
        <v>0.692307692307692</v>
      </c>
      <c r="L194">
        <v>0.7</v>
      </c>
      <c r="M194">
        <v>0.2</v>
      </c>
      <c r="N194">
        <v>0.6</v>
      </c>
    </row>
    <row r="195" spans="1:14">
      <c r="A195" s="8">
        <v>193</v>
      </c>
      <c r="B195">
        <v>193</v>
      </c>
      <c r="C195">
        <v>0.72842538356781</v>
      </c>
      <c r="D195">
        <v>0.0178406238555908</v>
      </c>
      <c r="E195">
        <v>10</v>
      </c>
      <c r="F195">
        <v>8</v>
      </c>
      <c r="G195">
        <v>0</v>
      </c>
      <c r="H195">
        <v>2</v>
      </c>
      <c r="I195">
        <v>1</v>
      </c>
      <c r="J195">
        <v>0.555555555555556</v>
      </c>
      <c r="K195">
        <v>0.714285714285714</v>
      </c>
      <c r="L195">
        <v>0.8</v>
      </c>
      <c r="M195">
        <v>0.2</v>
      </c>
      <c r="N195">
        <v>0.6</v>
      </c>
    </row>
    <row r="196" spans="1:14">
      <c r="A196" s="8">
        <v>194</v>
      </c>
      <c r="B196">
        <v>194</v>
      </c>
      <c r="C196">
        <v>0.614265203475952</v>
      </c>
      <c r="D196">
        <v>0.0895330905914307</v>
      </c>
      <c r="E196">
        <v>9</v>
      </c>
      <c r="F196">
        <v>6</v>
      </c>
      <c r="G196">
        <v>1</v>
      </c>
      <c r="H196">
        <v>4</v>
      </c>
      <c r="I196">
        <v>0.9</v>
      </c>
      <c r="J196">
        <v>0.6</v>
      </c>
      <c r="K196">
        <v>0.72</v>
      </c>
      <c r="L196">
        <v>0.6</v>
      </c>
      <c r="M196">
        <v>0.3</v>
      </c>
      <c r="N196">
        <v>0.65</v>
      </c>
    </row>
    <row r="197" spans="1:14">
      <c r="A197" s="8">
        <v>195</v>
      </c>
      <c r="B197">
        <v>195</v>
      </c>
      <c r="C197">
        <v>0.72566294670105</v>
      </c>
      <c r="D197">
        <v>0.111283540725708</v>
      </c>
      <c r="E197">
        <v>8</v>
      </c>
      <c r="F197">
        <v>9</v>
      </c>
      <c r="G197">
        <v>2</v>
      </c>
      <c r="H197">
        <v>1</v>
      </c>
      <c r="I197">
        <v>0.8</v>
      </c>
      <c r="J197">
        <v>0.470588235294118</v>
      </c>
      <c r="K197">
        <v>0.592592592592593</v>
      </c>
      <c r="L197">
        <v>0.9</v>
      </c>
      <c r="M197">
        <v>-0.1</v>
      </c>
      <c r="N197">
        <v>0.45</v>
      </c>
    </row>
    <row r="198" spans="1:14">
      <c r="A198" s="8">
        <v>196</v>
      </c>
      <c r="B198">
        <v>196</v>
      </c>
      <c r="C198">
        <v>0.874240398406982</v>
      </c>
      <c r="D198">
        <v>0.196797728538513</v>
      </c>
      <c r="E198">
        <v>9</v>
      </c>
      <c r="F198">
        <v>6</v>
      </c>
      <c r="G198">
        <v>1</v>
      </c>
      <c r="H198">
        <v>4</v>
      </c>
      <c r="I198">
        <v>0.9</v>
      </c>
      <c r="J198">
        <v>0.6</v>
      </c>
      <c r="K198">
        <v>0.72</v>
      </c>
      <c r="L198">
        <v>0.6</v>
      </c>
      <c r="M198">
        <v>0.3</v>
      </c>
      <c r="N198">
        <v>0.65</v>
      </c>
    </row>
    <row r="199" spans="1:14">
      <c r="A199" s="8">
        <v>197</v>
      </c>
      <c r="B199">
        <v>197</v>
      </c>
      <c r="C199">
        <v>0.663269877433777</v>
      </c>
      <c r="D199">
        <v>0.14519727230072</v>
      </c>
      <c r="E199">
        <v>8</v>
      </c>
      <c r="F199">
        <v>10</v>
      </c>
      <c r="G199">
        <v>2</v>
      </c>
      <c r="H199">
        <v>0</v>
      </c>
      <c r="I199">
        <v>0.8</v>
      </c>
      <c r="J199">
        <v>0.444444444444444</v>
      </c>
      <c r="K199">
        <v>0.571428571428572</v>
      </c>
      <c r="L199">
        <v>1</v>
      </c>
      <c r="M199">
        <v>-0.2</v>
      </c>
      <c r="N199">
        <v>0.4</v>
      </c>
    </row>
    <row r="200" spans="1:14">
      <c r="A200" s="8">
        <v>198</v>
      </c>
      <c r="B200">
        <v>198</v>
      </c>
      <c r="C200">
        <v>0.729091763496399</v>
      </c>
      <c r="D200">
        <v>0.0614309310913086</v>
      </c>
      <c r="E200">
        <v>10</v>
      </c>
      <c r="F200">
        <v>9</v>
      </c>
      <c r="G200">
        <v>0</v>
      </c>
      <c r="H200">
        <v>1</v>
      </c>
      <c r="I200">
        <v>1</v>
      </c>
      <c r="J200">
        <v>0.526315789473684</v>
      </c>
      <c r="K200">
        <v>0.689655172413793</v>
      </c>
      <c r="L200">
        <v>0.9</v>
      </c>
      <c r="M200">
        <v>0.1</v>
      </c>
      <c r="N200">
        <v>0.55</v>
      </c>
    </row>
    <row r="201" spans="1:14">
      <c r="A201" s="8">
        <v>199</v>
      </c>
      <c r="B201">
        <v>199</v>
      </c>
      <c r="C201">
        <v>0.561971664428711</v>
      </c>
      <c r="D201">
        <v>0.0753124952316284</v>
      </c>
      <c r="E201">
        <v>8</v>
      </c>
      <c r="F201">
        <v>9</v>
      </c>
      <c r="G201">
        <v>2</v>
      </c>
      <c r="H201">
        <v>1</v>
      </c>
      <c r="I201">
        <v>0.8</v>
      </c>
      <c r="J201">
        <v>0.470588235294118</v>
      </c>
      <c r="K201">
        <v>0.592592592592593</v>
      </c>
      <c r="L201">
        <v>0.9</v>
      </c>
      <c r="M201">
        <v>-0.1</v>
      </c>
      <c r="N201">
        <v>0.45</v>
      </c>
    </row>
    <row r="202" spans="1:14">
      <c r="A202" s="8">
        <v>200</v>
      </c>
      <c r="B202">
        <v>200</v>
      </c>
      <c r="C202">
        <v>0.520510196685791</v>
      </c>
      <c r="D202">
        <v>0.174683451652527</v>
      </c>
      <c r="E202">
        <v>7</v>
      </c>
      <c r="F202">
        <v>6</v>
      </c>
      <c r="G202">
        <v>3</v>
      </c>
      <c r="H202">
        <v>4</v>
      </c>
      <c r="I202">
        <v>0.7</v>
      </c>
      <c r="J202">
        <v>0.538461538461539</v>
      </c>
      <c r="K202">
        <v>0.608695652173913</v>
      </c>
      <c r="L202">
        <v>0.6</v>
      </c>
      <c r="M202">
        <v>0.1</v>
      </c>
      <c r="N202">
        <v>0.55</v>
      </c>
    </row>
    <row r="203" spans="1:14">
      <c r="A203" s="8">
        <v>201</v>
      </c>
      <c r="B203">
        <v>201</v>
      </c>
      <c r="C203">
        <v>0.656274795532227</v>
      </c>
      <c r="D203">
        <v>0.173108339309692</v>
      </c>
      <c r="E203">
        <v>9</v>
      </c>
      <c r="F203">
        <v>5</v>
      </c>
      <c r="G203">
        <v>1</v>
      </c>
      <c r="H203">
        <v>5</v>
      </c>
      <c r="I203">
        <v>0.9</v>
      </c>
      <c r="J203">
        <v>0.642857142857143</v>
      </c>
      <c r="K203">
        <v>0.75</v>
      </c>
      <c r="L203">
        <v>0.5</v>
      </c>
      <c r="M203">
        <v>0.4</v>
      </c>
      <c r="N203">
        <v>0.7</v>
      </c>
    </row>
    <row r="204" spans="1:14">
      <c r="A204" s="8">
        <v>202</v>
      </c>
      <c r="B204">
        <v>202</v>
      </c>
      <c r="C204">
        <v>0.663043260574341</v>
      </c>
      <c r="D204">
        <v>0.0454604625701904</v>
      </c>
      <c r="E204">
        <v>9</v>
      </c>
      <c r="F204">
        <v>6</v>
      </c>
      <c r="G204">
        <v>1</v>
      </c>
      <c r="H204">
        <v>4</v>
      </c>
      <c r="I204">
        <v>0.9</v>
      </c>
      <c r="J204">
        <v>0.6</v>
      </c>
      <c r="K204">
        <v>0.72</v>
      </c>
      <c r="L204">
        <v>0.6</v>
      </c>
      <c r="M204">
        <v>0.3</v>
      </c>
      <c r="N204">
        <v>0.65</v>
      </c>
    </row>
    <row r="205" spans="1:14">
      <c r="A205" s="8">
        <v>203</v>
      </c>
      <c r="B205">
        <v>203</v>
      </c>
      <c r="C205">
        <v>0.82262909412384</v>
      </c>
      <c r="D205">
        <v>0.0605645179748535</v>
      </c>
      <c r="E205">
        <v>10</v>
      </c>
      <c r="F205">
        <v>6</v>
      </c>
      <c r="G205">
        <v>0</v>
      </c>
      <c r="H205">
        <v>4</v>
      </c>
      <c r="I205">
        <v>1</v>
      </c>
      <c r="J205">
        <v>0.625</v>
      </c>
      <c r="K205">
        <v>0.769230769230769</v>
      </c>
      <c r="L205">
        <v>0.6</v>
      </c>
      <c r="M205">
        <v>0.4</v>
      </c>
      <c r="N205">
        <v>0.7</v>
      </c>
    </row>
    <row r="206" spans="1:14">
      <c r="A206" s="8">
        <v>204</v>
      </c>
      <c r="B206">
        <v>204</v>
      </c>
      <c r="C206">
        <v>0.447287559509277</v>
      </c>
      <c r="D206">
        <v>0.0945310592651367</v>
      </c>
      <c r="E206">
        <v>7</v>
      </c>
      <c r="F206">
        <v>6</v>
      </c>
      <c r="G206">
        <v>3</v>
      </c>
      <c r="H206">
        <v>4</v>
      </c>
      <c r="I206">
        <v>0.7</v>
      </c>
      <c r="J206">
        <v>0.538461538461539</v>
      </c>
      <c r="K206">
        <v>0.608695652173913</v>
      </c>
      <c r="L206">
        <v>0.6</v>
      </c>
      <c r="M206">
        <v>0.1</v>
      </c>
      <c r="N206">
        <v>0.55</v>
      </c>
    </row>
    <row r="207" spans="1:14">
      <c r="A207" s="8">
        <v>205</v>
      </c>
      <c r="B207">
        <v>205</v>
      </c>
      <c r="C207">
        <v>0.551659464836121</v>
      </c>
      <c r="D207">
        <v>0.0101286172866821</v>
      </c>
      <c r="E207">
        <v>9</v>
      </c>
      <c r="F207">
        <v>5</v>
      </c>
      <c r="G207">
        <v>1</v>
      </c>
      <c r="H207">
        <v>5</v>
      </c>
      <c r="I207">
        <v>0.9</v>
      </c>
      <c r="J207">
        <v>0.642857142857143</v>
      </c>
      <c r="K207">
        <v>0.75</v>
      </c>
      <c r="L207">
        <v>0.5</v>
      </c>
      <c r="M207">
        <v>0.4</v>
      </c>
      <c r="N207">
        <v>0.7</v>
      </c>
    </row>
    <row r="208" spans="1:14">
      <c r="A208" s="8">
        <v>206</v>
      </c>
      <c r="B208">
        <v>206</v>
      </c>
      <c r="C208">
        <v>0.675164461135864</v>
      </c>
      <c r="D208">
        <v>0.104183077812195</v>
      </c>
      <c r="E208">
        <v>9</v>
      </c>
      <c r="F208">
        <v>7</v>
      </c>
      <c r="G208">
        <v>1</v>
      </c>
      <c r="H208">
        <v>3</v>
      </c>
      <c r="I208">
        <v>0.9</v>
      </c>
      <c r="J208">
        <v>0.5625</v>
      </c>
      <c r="K208">
        <v>0.692307692307692</v>
      </c>
      <c r="L208">
        <v>0.7</v>
      </c>
      <c r="M208">
        <v>0.2</v>
      </c>
      <c r="N208">
        <v>0.6</v>
      </c>
    </row>
    <row r="209" spans="1:14">
      <c r="A209" s="8">
        <v>207</v>
      </c>
      <c r="B209">
        <v>207</v>
      </c>
      <c r="C209">
        <v>0.668673396110535</v>
      </c>
      <c r="D209">
        <v>0.00628530979156494</v>
      </c>
      <c r="E209">
        <v>9</v>
      </c>
      <c r="F209">
        <v>8</v>
      </c>
      <c r="G209">
        <v>1</v>
      </c>
      <c r="H209">
        <v>2</v>
      </c>
      <c r="I209">
        <v>0.9</v>
      </c>
      <c r="J209">
        <v>0.529411764705882</v>
      </c>
      <c r="K209">
        <v>0.666666666666667</v>
      </c>
      <c r="L209">
        <v>0.8</v>
      </c>
      <c r="M209">
        <v>0.1</v>
      </c>
      <c r="N209">
        <v>0.55</v>
      </c>
    </row>
    <row r="210" spans="1:14">
      <c r="A210" s="8">
        <v>208</v>
      </c>
      <c r="B210">
        <v>208</v>
      </c>
      <c r="C210">
        <v>0.570047974586487</v>
      </c>
      <c r="D210">
        <v>0.037690281867981</v>
      </c>
      <c r="E210">
        <v>9</v>
      </c>
      <c r="F210">
        <v>7</v>
      </c>
      <c r="G210">
        <v>1</v>
      </c>
      <c r="H210">
        <v>3</v>
      </c>
      <c r="I210">
        <v>0.9</v>
      </c>
      <c r="J210">
        <v>0.5625</v>
      </c>
      <c r="K210">
        <v>0.692307692307692</v>
      </c>
      <c r="L210">
        <v>0.7</v>
      </c>
      <c r="M210">
        <v>0.2</v>
      </c>
      <c r="N210">
        <v>0.6</v>
      </c>
    </row>
    <row r="211" spans="1:14">
      <c r="A211" s="8">
        <v>209</v>
      </c>
      <c r="B211">
        <v>209</v>
      </c>
      <c r="C211">
        <v>0.57835853099823</v>
      </c>
      <c r="D211">
        <v>0.0256589651107788</v>
      </c>
      <c r="E211">
        <v>8</v>
      </c>
      <c r="F211">
        <v>6</v>
      </c>
      <c r="G211">
        <v>2</v>
      </c>
      <c r="H211">
        <v>4</v>
      </c>
      <c r="I211">
        <v>0.8</v>
      </c>
      <c r="J211">
        <v>0.571428571428572</v>
      </c>
      <c r="K211">
        <v>0.666666666666667</v>
      </c>
      <c r="L211">
        <v>0.6</v>
      </c>
      <c r="M211">
        <v>0.2</v>
      </c>
      <c r="N211">
        <v>0.6</v>
      </c>
    </row>
    <row r="212" spans="1:14">
      <c r="A212" s="8">
        <v>210</v>
      </c>
      <c r="B212">
        <v>210</v>
      </c>
      <c r="C212">
        <v>0.54816722869873</v>
      </c>
      <c r="D212">
        <v>0.0458312034606934</v>
      </c>
      <c r="E212">
        <v>10</v>
      </c>
      <c r="F212">
        <v>5</v>
      </c>
      <c r="G212">
        <v>0</v>
      </c>
      <c r="H212">
        <v>5</v>
      </c>
      <c r="I212">
        <v>1</v>
      </c>
      <c r="J212">
        <v>0.666666666666667</v>
      </c>
      <c r="K212">
        <v>0.8</v>
      </c>
      <c r="L212">
        <v>0.5</v>
      </c>
      <c r="M212">
        <v>0.5</v>
      </c>
      <c r="N212">
        <v>0.75</v>
      </c>
    </row>
    <row r="213" spans="1:14">
      <c r="A213" s="8">
        <v>211</v>
      </c>
      <c r="B213">
        <v>211</v>
      </c>
      <c r="C213">
        <v>0.815291881561279</v>
      </c>
      <c r="D213">
        <v>0.173565149307251</v>
      </c>
      <c r="E213">
        <v>8</v>
      </c>
      <c r="F213">
        <v>8</v>
      </c>
      <c r="G213">
        <v>2</v>
      </c>
      <c r="H213">
        <v>2</v>
      </c>
      <c r="I213">
        <v>0.8</v>
      </c>
      <c r="J213">
        <v>0.5</v>
      </c>
      <c r="K213">
        <v>0.615384615384615</v>
      </c>
      <c r="L213">
        <v>0.8</v>
      </c>
      <c r="M213">
        <v>0</v>
      </c>
      <c r="N213">
        <v>0.5</v>
      </c>
    </row>
    <row r="214" spans="1:14">
      <c r="A214" s="8">
        <v>212</v>
      </c>
      <c r="B214">
        <v>212</v>
      </c>
      <c r="C214">
        <v>0.722451210021973</v>
      </c>
      <c r="D214">
        <v>0.0722798109054565</v>
      </c>
      <c r="E214">
        <v>9</v>
      </c>
      <c r="F214">
        <v>6</v>
      </c>
      <c r="G214">
        <v>1</v>
      </c>
      <c r="H214">
        <v>4</v>
      </c>
      <c r="I214">
        <v>0.9</v>
      </c>
      <c r="J214">
        <v>0.6</v>
      </c>
      <c r="K214">
        <v>0.72</v>
      </c>
      <c r="L214">
        <v>0.6</v>
      </c>
      <c r="M214">
        <v>0.3</v>
      </c>
      <c r="N214">
        <v>0.65</v>
      </c>
    </row>
    <row r="215" spans="1:14">
      <c r="A215" s="8">
        <v>213</v>
      </c>
      <c r="B215">
        <v>213</v>
      </c>
      <c r="C215">
        <v>0.656157970428467</v>
      </c>
      <c r="D215">
        <v>0.0308358669281006</v>
      </c>
      <c r="E215">
        <v>10</v>
      </c>
      <c r="F215">
        <v>9</v>
      </c>
      <c r="G215">
        <v>0</v>
      </c>
      <c r="H215">
        <v>1</v>
      </c>
      <c r="I215">
        <v>1</v>
      </c>
      <c r="J215">
        <v>0.526315789473684</v>
      </c>
      <c r="K215">
        <v>0.689655172413793</v>
      </c>
      <c r="L215">
        <v>0.9</v>
      </c>
      <c r="M215">
        <v>0.1</v>
      </c>
      <c r="N215">
        <v>0.55</v>
      </c>
    </row>
    <row r="216" spans="1:14">
      <c r="A216" s="8">
        <v>214</v>
      </c>
      <c r="B216">
        <v>214</v>
      </c>
      <c r="C216">
        <v>0.73091459274292</v>
      </c>
      <c r="D216">
        <v>0.0810564756393433</v>
      </c>
      <c r="E216">
        <v>10</v>
      </c>
      <c r="F216">
        <v>7</v>
      </c>
      <c r="G216">
        <v>0</v>
      </c>
      <c r="H216">
        <v>3</v>
      </c>
      <c r="I216">
        <v>1</v>
      </c>
      <c r="J216">
        <v>0.588235294117647</v>
      </c>
      <c r="K216">
        <v>0.740740740740741</v>
      </c>
      <c r="L216">
        <v>0.7</v>
      </c>
      <c r="M216">
        <v>0.3</v>
      </c>
      <c r="N216">
        <v>0.65</v>
      </c>
    </row>
    <row r="217" spans="1:14">
      <c r="A217" s="8">
        <v>215</v>
      </c>
      <c r="B217">
        <v>215</v>
      </c>
      <c r="C217">
        <v>0.627145886421204</v>
      </c>
      <c r="D217">
        <v>0.127987384796143</v>
      </c>
      <c r="E217">
        <v>10</v>
      </c>
      <c r="F217">
        <v>9</v>
      </c>
      <c r="G217">
        <v>0</v>
      </c>
      <c r="H217">
        <v>1</v>
      </c>
      <c r="I217">
        <v>1</v>
      </c>
      <c r="J217">
        <v>0.526315789473684</v>
      </c>
      <c r="K217">
        <v>0.689655172413793</v>
      </c>
      <c r="L217">
        <v>0.9</v>
      </c>
      <c r="M217">
        <v>0.1</v>
      </c>
      <c r="N217">
        <v>0.55</v>
      </c>
    </row>
    <row r="218" spans="1:14">
      <c r="A218" s="8">
        <v>216</v>
      </c>
      <c r="B218">
        <v>216</v>
      </c>
      <c r="C218">
        <v>0.630265712738037</v>
      </c>
      <c r="D218">
        <v>0.11783504486084</v>
      </c>
      <c r="E218">
        <v>10</v>
      </c>
      <c r="F218">
        <v>8</v>
      </c>
      <c r="G218">
        <v>0</v>
      </c>
      <c r="H218">
        <v>2</v>
      </c>
      <c r="I218">
        <v>1</v>
      </c>
      <c r="J218">
        <v>0.555555555555556</v>
      </c>
      <c r="K218">
        <v>0.714285714285714</v>
      </c>
      <c r="L218">
        <v>0.8</v>
      </c>
      <c r="M218">
        <v>0.2</v>
      </c>
      <c r="N218">
        <v>0.6</v>
      </c>
    </row>
    <row r="219" spans="1:14">
      <c r="A219" s="8">
        <v>217</v>
      </c>
      <c r="B219">
        <v>217</v>
      </c>
      <c r="C219">
        <v>0.576593995094299</v>
      </c>
      <c r="D219">
        <v>0.0702860355377197</v>
      </c>
      <c r="E219">
        <v>10</v>
      </c>
      <c r="F219">
        <v>8</v>
      </c>
      <c r="G219">
        <v>0</v>
      </c>
      <c r="H219">
        <v>2</v>
      </c>
      <c r="I219">
        <v>1</v>
      </c>
      <c r="J219">
        <v>0.555555555555556</v>
      </c>
      <c r="K219">
        <v>0.714285714285714</v>
      </c>
      <c r="L219">
        <v>0.8</v>
      </c>
      <c r="M219">
        <v>0.2</v>
      </c>
      <c r="N219">
        <v>0.6</v>
      </c>
    </row>
    <row r="220" spans="1:14">
      <c r="A220" s="8">
        <v>218</v>
      </c>
      <c r="B220">
        <v>218</v>
      </c>
      <c r="C220">
        <v>0.667884349822998</v>
      </c>
      <c r="D220">
        <v>0.152703166007996</v>
      </c>
      <c r="E220">
        <v>9</v>
      </c>
      <c r="F220">
        <v>7</v>
      </c>
      <c r="G220">
        <v>1</v>
      </c>
      <c r="H220">
        <v>3</v>
      </c>
      <c r="I220">
        <v>0.9</v>
      </c>
      <c r="J220">
        <v>0.5625</v>
      </c>
      <c r="K220">
        <v>0.692307692307692</v>
      </c>
      <c r="L220">
        <v>0.7</v>
      </c>
      <c r="M220">
        <v>0.2</v>
      </c>
      <c r="N220">
        <v>0.6</v>
      </c>
    </row>
    <row r="221" spans="1:14">
      <c r="A221" s="8">
        <v>219</v>
      </c>
      <c r="B221">
        <v>219</v>
      </c>
      <c r="C221">
        <v>0.634008884429932</v>
      </c>
      <c r="D221">
        <v>0.0899170637130737</v>
      </c>
      <c r="E221">
        <v>8</v>
      </c>
      <c r="F221">
        <v>6</v>
      </c>
      <c r="G221">
        <v>2</v>
      </c>
      <c r="H221">
        <v>4</v>
      </c>
      <c r="I221">
        <v>0.8</v>
      </c>
      <c r="J221">
        <v>0.571428571428572</v>
      </c>
      <c r="K221">
        <v>0.666666666666667</v>
      </c>
      <c r="L221">
        <v>0.6</v>
      </c>
      <c r="M221">
        <v>0.2</v>
      </c>
      <c r="N221">
        <v>0.6</v>
      </c>
    </row>
    <row r="222" spans="1:14">
      <c r="A222" s="8">
        <v>220</v>
      </c>
      <c r="B222">
        <v>220</v>
      </c>
      <c r="C222">
        <v>0.591239094734192</v>
      </c>
      <c r="D222">
        <v>0.0226728916168213</v>
      </c>
      <c r="E222">
        <v>10</v>
      </c>
      <c r="F222">
        <v>6</v>
      </c>
      <c r="G222">
        <v>0</v>
      </c>
      <c r="H222">
        <v>4</v>
      </c>
      <c r="I222">
        <v>1</v>
      </c>
      <c r="J222">
        <v>0.625</v>
      </c>
      <c r="K222">
        <v>0.769230769230769</v>
      </c>
      <c r="L222">
        <v>0.6</v>
      </c>
      <c r="M222">
        <v>0.4</v>
      </c>
      <c r="N222">
        <v>0.7</v>
      </c>
    </row>
    <row r="223" spans="1:14">
      <c r="A223" s="8">
        <v>221</v>
      </c>
      <c r="B223">
        <v>221</v>
      </c>
      <c r="C223">
        <v>0.630487561225891</v>
      </c>
      <c r="D223">
        <v>0.0630178451538086</v>
      </c>
      <c r="E223">
        <v>9</v>
      </c>
      <c r="F223">
        <v>8</v>
      </c>
      <c r="G223">
        <v>1</v>
      </c>
      <c r="H223">
        <v>2</v>
      </c>
      <c r="I223">
        <v>0.9</v>
      </c>
      <c r="J223">
        <v>0.529411764705882</v>
      </c>
      <c r="K223">
        <v>0.666666666666667</v>
      </c>
      <c r="L223">
        <v>0.8</v>
      </c>
      <c r="M223">
        <v>0.1</v>
      </c>
      <c r="N223">
        <v>0.55</v>
      </c>
    </row>
    <row r="224" spans="1:14">
      <c r="A224" s="8">
        <v>222</v>
      </c>
      <c r="B224">
        <v>222</v>
      </c>
      <c r="C224">
        <v>0.500420570373535</v>
      </c>
      <c r="D224">
        <v>0.0695040225982666</v>
      </c>
      <c r="E224">
        <v>9</v>
      </c>
      <c r="F224">
        <v>6</v>
      </c>
      <c r="G224">
        <v>1</v>
      </c>
      <c r="H224">
        <v>4</v>
      </c>
      <c r="I224">
        <v>0.9</v>
      </c>
      <c r="J224">
        <v>0.6</v>
      </c>
      <c r="K224">
        <v>0.72</v>
      </c>
      <c r="L224">
        <v>0.6</v>
      </c>
      <c r="M224">
        <v>0.3</v>
      </c>
      <c r="N224">
        <v>0.65</v>
      </c>
    </row>
    <row r="225" spans="1:14">
      <c r="A225" s="8">
        <v>223</v>
      </c>
      <c r="B225">
        <v>223</v>
      </c>
      <c r="C225">
        <v>0.77288019657135</v>
      </c>
      <c r="D225">
        <v>0.0924553871154785</v>
      </c>
      <c r="E225">
        <v>8</v>
      </c>
      <c r="F225">
        <v>8</v>
      </c>
      <c r="G225">
        <v>2</v>
      </c>
      <c r="H225">
        <v>2</v>
      </c>
      <c r="I225">
        <v>0.8</v>
      </c>
      <c r="J225">
        <v>0.5</v>
      </c>
      <c r="K225">
        <v>0.615384615384615</v>
      </c>
      <c r="L225">
        <v>0.8</v>
      </c>
      <c r="M225">
        <v>0</v>
      </c>
      <c r="N225">
        <v>0.5</v>
      </c>
    </row>
    <row r="226" spans="1:14">
      <c r="A226" s="8">
        <v>224</v>
      </c>
      <c r="B226">
        <v>224</v>
      </c>
      <c r="C226">
        <v>0.56917941570282</v>
      </c>
      <c r="D226">
        <v>0.183644413948059</v>
      </c>
      <c r="E226">
        <v>9</v>
      </c>
      <c r="F226">
        <v>8</v>
      </c>
      <c r="G226">
        <v>1</v>
      </c>
      <c r="H226">
        <v>2</v>
      </c>
      <c r="I226">
        <v>0.9</v>
      </c>
      <c r="J226">
        <v>0.529411764705882</v>
      </c>
      <c r="K226">
        <v>0.666666666666667</v>
      </c>
      <c r="L226">
        <v>0.8</v>
      </c>
      <c r="M226">
        <v>0.1</v>
      </c>
      <c r="N226">
        <v>0.55</v>
      </c>
    </row>
    <row r="227" spans="1:14">
      <c r="A227" s="8">
        <v>225</v>
      </c>
      <c r="B227">
        <v>225</v>
      </c>
      <c r="C227">
        <v>0.605853915214539</v>
      </c>
      <c r="D227">
        <v>0.149552583694458</v>
      </c>
      <c r="E227">
        <v>7</v>
      </c>
      <c r="F227">
        <v>8</v>
      </c>
      <c r="G227">
        <v>3</v>
      </c>
      <c r="H227">
        <v>2</v>
      </c>
      <c r="I227">
        <v>0.7</v>
      </c>
      <c r="J227">
        <v>0.466666666666667</v>
      </c>
      <c r="K227">
        <v>0.56</v>
      </c>
      <c r="L227">
        <v>0.8</v>
      </c>
      <c r="M227">
        <v>-0.1</v>
      </c>
      <c r="N227">
        <v>0.45</v>
      </c>
    </row>
    <row r="228" spans="1:14">
      <c r="A228" s="8">
        <v>226</v>
      </c>
      <c r="B228">
        <v>226</v>
      </c>
      <c r="C228">
        <v>0.602149486541748</v>
      </c>
      <c r="D228">
        <v>0.100008964538574</v>
      </c>
      <c r="E228">
        <v>9</v>
      </c>
      <c r="F228">
        <v>6</v>
      </c>
      <c r="G228">
        <v>1</v>
      </c>
      <c r="H228">
        <v>4</v>
      </c>
      <c r="I228">
        <v>0.9</v>
      </c>
      <c r="J228">
        <v>0.6</v>
      </c>
      <c r="K228">
        <v>0.72</v>
      </c>
      <c r="L228">
        <v>0.6</v>
      </c>
      <c r="M228">
        <v>0.3</v>
      </c>
      <c r="N228">
        <v>0.65</v>
      </c>
    </row>
    <row r="229" spans="1:14">
      <c r="A229" s="8">
        <v>227</v>
      </c>
      <c r="B229">
        <v>227</v>
      </c>
      <c r="C229">
        <v>0.442574501037598</v>
      </c>
      <c r="D229">
        <v>0.035521388053894</v>
      </c>
      <c r="E229">
        <v>8</v>
      </c>
      <c r="F229">
        <v>9</v>
      </c>
      <c r="G229">
        <v>2</v>
      </c>
      <c r="H229">
        <v>1</v>
      </c>
      <c r="I229">
        <v>0.8</v>
      </c>
      <c r="J229">
        <v>0.470588235294118</v>
      </c>
      <c r="K229">
        <v>0.592592592592593</v>
      </c>
      <c r="L229">
        <v>0.9</v>
      </c>
      <c r="M229">
        <v>-0.1</v>
      </c>
      <c r="N229">
        <v>0.45</v>
      </c>
    </row>
    <row r="230" spans="1:14">
      <c r="A230" s="8">
        <v>228</v>
      </c>
      <c r="B230">
        <v>228</v>
      </c>
      <c r="C230">
        <v>0.517134189605713</v>
      </c>
      <c r="D230">
        <v>0.0241166353225708</v>
      </c>
      <c r="E230">
        <v>10</v>
      </c>
      <c r="F230">
        <v>7</v>
      </c>
      <c r="G230">
        <v>0</v>
      </c>
      <c r="H230">
        <v>3</v>
      </c>
      <c r="I230">
        <v>1</v>
      </c>
      <c r="J230">
        <v>0.588235294117647</v>
      </c>
      <c r="K230">
        <v>0.740740740740741</v>
      </c>
      <c r="L230">
        <v>0.7</v>
      </c>
      <c r="M230">
        <v>0.3</v>
      </c>
      <c r="N230">
        <v>0.65</v>
      </c>
    </row>
    <row r="231" spans="1:14">
      <c r="A231" s="8">
        <v>229</v>
      </c>
      <c r="B231">
        <v>229</v>
      </c>
      <c r="C231">
        <v>0.615076422691345</v>
      </c>
      <c r="D231">
        <v>0.00972950458526611</v>
      </c>
      <c r="E231">
        <v>9</v>
      </c>
      <c r="F231">
        <v>6</v>
      </c>
      <c r="G231">
        <v>1</v>
      </c>
      <c r="H231">
        <v>4</v>
      </c>
      <c r="I231">
        <v>0.9</v>
      </c>
      <c r="J231">
        <v>0.6</v>
      </c>
      <c r="K231">
        <v>0.72</v>
      </c>
      <c r="L231">
        <v>0.6</v>
      </c>
      <c r="M231">
        <v>0.3</v>
      </c>
      <c r="N231">
        <v>0.65</v>
      </c>
    </row>
    <row r="232" spans="1:14">
      <c r="A232" s="8">
        <v>230</v>
      </c>
      <c r="B232">
        <v>230</v>
      </c>
      <c r="C232">
        <v>0.720847606658936</v>
      </c>
      <c r="D232">
        <v>0.0570018291473389</v>
      </c>
      <c r="E232">
        <v>9</v>
      </c>
      <c r="F232">
        <v>8</v>
      </c>
      <c r="G232">
        <v>1</v>
      </c>
      <c r="H232">
        <v>2</v>
      </c>
      <c r="I232">
        <v>0.9</v>
      </c>
      <c r="J232">
        <v>0.529411764705882</v>
      </c>
      <c r="K232">
        <v>0.666666666666667</v>
      </c>
      <c r="L232">
        <v>0.8</v>
      </c>
      <c r="M232">
        <v>0.1</v>
      </c>
      <c r="N232">
        <v>0.55</v>
      </c>
    </row>
    <row r="233" spans="1:14">
      <c r="A233" s="8">
        <v>231</v>
      </c>
      <c r="B233">
        <v>231</v>
      </c>
      <c r="C233">
        <v>0.52093243598938</v>
      </c>
      <c r="D233">
        <v>0.0623812675476074</v>
      </c>
      <c r="E233">
        <v>9</v>
      </c>
      <c r="F233">
        <v>7</v>
      </c>
      <c r="G233">
        <v>1</v>
      </c>
      <c r="H233">
        <v>3</v>
      </c>
      <c r="I233">
        <v>0.9</v>
      </c>
      <c r="J233">
        <v>0.5625</v>
      </c>
      <c r="K233">
        <v>0.692307692307692</v>
      </c>
      <c r="L233">
        <v>0.7</v>
      </c>
      <c r="M233">
        <v>0.2</v>
      </c>
      <c r="N233">
        <v>0.6</v>
      </c>
    </row>
    <row r="234" spans="1:14">
      <c r="A234" s="8">
        <v>232</v>
      </c>
      <c r="B234">
        <v>232</v>
      </c>
      <c r="C234">
        <v>0.677423715591431</v>
      </c>
      <c r="D234">
        <v>0.145640969276428</v>
      </c>
      <c r="E234">
        <v>10</v>
      </c>
      <c r="F234">
        <v>6</v>
      </c>
      <c r="G234">
        <v>0</v>
      </c>
      <c r="H234">
        <v>4</v>
      </c>
      <c r="I234">
        <v>1</v>
      </c>
      <c r="J234">
        <v>0.625</v>
      </c>
      <c r="K234">
        <v>0.769230769230769</v>
      </c>
      <c r="L234">
        <v>0.6</v>
      </c>
      <c r="M234">
        <v>0.4</v>
      </c>
      <c r="N234">
        <v>0.7</v>
      </c>
    </row>
    <row r="235" spans="1:14">
      <c r="A235" s="8">
        <v>233</v>
      </c>
      <c r="B235">
        <v>233</v>
      </c>
      <c r="C235">
        <v>0.631724715232849</v>
      </c>
      <c r="D235">
        <v>0.0104049444198608</v>
      </c>
      <c r="E235">
        <v>10</v>
      </c>
      <c r="F235">
        <v>6</v>
      </c>
      <c r="G235">
        <v>0</v>
      </c>
      <c r="H235">
        <v>4</v>
      </c>
      <c r="I235">
        <v>1</v>
      </c>
      <c r="J235">
        <v>0.625</v>
      </c>
      <c r="K235">
        <v>0.769230769230769</v>
      </c>
      <c r="L235">
        <v>0.6</v>
      </c>
      <c r="M235">
        <v>0.4</v>
      </c>
      <c r="N235">
        <v>0.7</v>
      </c>
    </row>
    <row r="236" spans="1:14">
      <c r="A236" s="8">
        <v>234</v>
      </c>
      <c r="B236">
        <v>234</v>
      </c>
      <c r="C236">
        <v>0.462918043136597</v>
      </c>
      <c r="D236">
        <v>0.0611269474029541</v>
      </c>
      <c r="E236">
        <v>9</v>
      </c>
      <c r="F236">
        <v>9</v>
      </c>
      <c r="G236">
        <v>1</v>
      </c>
      <c r="H236">
        <v>1</v>
      </c>
      <c r="I236">
        <v>0.9</v>
      </c>
      <c r="J236">
        <v>0.5</v>
      </c>
      <c r="K236">
        <v>0.642857142857143</v>
      </c>
      <c r="L236">
        <v>0.9</v>
      </c>
      <c r="M236">
        <v>0</v>
      </c>
      <c r="N236">
        <v>0.5</v>
      </c>
    </row>
    <row r="237" spans="1:14">
      <c r="A237" s="8">
        <v>235</v>
      </c>
      <c r="B237">
        <v>235</v>
      </c>
      <c r="C237">
        <v>0.699081659317017</v>
      </c>
      <c r="D237">
        <v>0.0745850801467896</v>
      </c>
      <c r="E237">
        <v>10</v>
      </c>
      <c r="F237">
        <v>7</v>
      </c>
      <c r="G237">
        <v>0</v>
      </c>
      <c r="H237">
        <v>3</v>
      </c>
      <c r="I237">
        <v>1</v>
      </c>
      <c r="J237">
        <v>0.588235294117647</v>
      </c>
      <c r="K237">
        <v>0.740740740740741</v>
      </c>
      <c r="L237">
        <v>0.7</v>
      </c>
      <c r="M237">
        <v>0.3</v>
      </c>
      <c r="N237">
        <v>0.65</v>
      </c>
    </row>
    <row r="238" spans="1:14">
      <c r="A238" s="8">
        <v>236</v>
      </c>
      <c r="B238">
        <v>236</v>
      </c>
      <c r="C238">
        <v>0.60302460193634</v>
      </c>
      <c r="D238">
        <v>0.0383080244064331</v>
      </c>
      <c r="E238">
        <v>10</v>
      </c>
      <c r="F238">
        <v>7</v>
      </c>
      <c r="G238">
        <v>0</v>
      </c>
      <c r="H238">
        <v>3</v>
      </c>
      <c r="I238">
        <v>1</v>
      </c>
      <c r="J238">
        <v>0.588235294117647</v>
      </c>
      <c r="K238">
        <v>0.740740740740741</v>
      </c>
      <c r="L238">
        <v>0.7</v>
      </c>
      <c r="M238">
        <v>0.3</v>
      </c>
      <c r="N238">
        <v>0.65</v>
      </c>
    </row>
    <row r="239" spans="1:14">
      <c r="A239" s="8">
        <v>237</v>
      </c>
      <c r="B239">
        <v>237</v>
      </c>
      <c r="C239">
        <v>0.653814315795898</v>
      </c>
      <c r="D239">
        <v>0.0328105688095093</v>
      </c>
      <c r="E239">
        <v>9</v>
      </c>
      <c r="F239">
        <v>6</v>
      </c>
      <c r="G239">
        <v>1</v>
      </c>
      <c r="H239">
        <v>4</v>
      </c>
      <c r="I239">
        <v>0.9</v>
      </c>
      <c r="J239">
        <v>0.6</v>
      </c>
      <c r="K239">
        <v>0.72</v>
      </c>
      <c r="L239">
        <v>0.6</v>
      </c>
      <c r="M239">
        <v>0.3</v>
      </c>
      <c r="N239">
        <v>0.65</v>
      </c>
    </row>
    <row r="240" spans="1:14">
      <c r="A240" s="8">
        <v>238</v>
      </c>
      <c r="B240">
        <v>238</v>
      </c>
      <c r="C240">
        <v>0.702123165130615</v>
      </c>
      <c r="D240">
        <v>0.0990356206893921</v>
      </c>
      <c r="E240">
        <v>9</v>
      </c>
      <c r="F240">
        <v>6</v>
      </c>
      <c r="G240">
        <v>1</v>
      </c>
      <c r="H240">
        <v>4</v>
      </c>
      <c r="I240">
        <v>0.9</v>
      </c>
      <c r="J240">
        <v>0.6</v>
      </c>
      <c r="K240">
        <v>0.72</v>
      </c>
      <c r="L240">
        <v>0.6</v>
      </c>
      <c r="M240">
        <v>0.3</v>
      </c>
      <c r="N240">
        <v>0.65</v>
      </c>
    </row>
    <row r="241" spans="1:14">
      <c r="A241" s="8">
        <v>239</v>
      </c>
      <c r="B241">
        <v>239</v>
      </c>
      <c r="C241">
        <v>0.606819152832031</v>
      </c>
      <c r="D241">
        <v>0.0388393402099609</v>
      </c>
      <c r="E241">
        <v>9</v>
      </c>
      <c r="F241">
        <v>3</v>
      </c>
      <c r="G241">
        <v>1</v>
      </c>
      <c r="H241">
        <v>7</v>
      </c>
      <c r="I241">
        <v>0.9</v>
      </c>
      <c r="J241">
        <v>0.75</v>
      </c>
      <c r="K241">
        <v>0.818181818181818</v>
      </c>
      <c r="L241">
        <v>0.3</v>
      </c>
      <c r="M241">
        <v>0.6</v>
      </c>
      <c r="N241">
        <v>0.8</v>
      </c>
    </row>
    <row r="242" spans="1:14">
      <c r="A242" s="8">
        <v>240</v>
      </c>
      <c r="B242">
        <v>240</v>
      </c>
      <c r="C242">
        <v>0.720616340637207</v>
      </c>
      <c r="D242">
        <v>0.0177127122879028</v>
      </c>
      <c r="E242">
        <v>10</v>
      </c>
      <c r="F242">
        <v>7</v>
      </c>
      <c r="G242">
        <v>0</v>
      </c>
      <c r="H242">
        <v>3</v>
      </c>
      <c r="I242">
        <v>1</v>
      </c>
      <c r="J242">
        <v>0.588235294117647</v>
      </c>
      <c r="K242">
        <v>0.740740740740741</v>
      </c>
      <c r="L242">
        <v>0.7</v>
      </c>
      <c r="M242">
        <v>0.3</v>
      </c>
      <c r="N242">
        <v>0.65</v>
      </c>
    </row>
    <row r="243" spans="1:14">
      <c r="A243" s="8">
        <v>241</v>
      </c>
      <c r="B243">
        <v>241</v>
      </c>
      <c r="C243">
        <v>0.931020617485046</v>
      </c>
      <c r="D243">
        <v>0.065038800239563</v>
      </c>
      <c r="E243">
        <v>10</v>
      </c>
      <c r="F243">
        <v>8</v>
      </c>
      <c r="G243">
        <v>0</v>
      </c>
      <c r="H243">
        <v>2</v>
      </c>
      <c r="I243">
        <v>1</v>
      </c>
      <c r="J243">
        <v>0.555555555555556</v>
      </c>
      <c r="K243">
        <v>0.714285714285714</v>
      </c>
      <c r="L243">
        <v>0.8</v>
      </c>
      <c r="M243">
        <v>0.2</v>
      </c>
      <c r="N243">
        <v>0.6</v>
      </c>
    </row>
    <row r="244" spans="1:14">
      <c r="A244" s="8">
        <v>242</v>
      </c>
      <c r="B244">
        <v>242</v>
      </c>
      <c r="C244">
        <v>0.654550433158875</v>
      </c>
      <c r="D244">
        <v>0.00651741027832031</v>
      </c>
      <c r="E244">
        <v>10</v>
      </c>
      <c r="F244">
        <v>7</v>
      </c>
      <c r="G244">
        <v>0</v>
      </c>
      <c r="H244">
        <v>3</v>
      </c>
      <c r="I244">
        <v>1</v>
      </c>
      <c r="J244">
        <v>0.588235294117647</v>
      </c>
      <c r="K244">
        <v>0.740740740740741</v>
      </c>
      <c r="L244">
        <v>0.7</v>
      </c>
      <c r="M244">
        <v>0.3</v>
      </c>
      <c r="N244">
        <v>0.65</v>
      </c>
    </row>
    <row r="245" spans="1:14">
      <c r="A245" s="8">
        <v>243</v>
      </c>
      <c r="B245">
        <v>243</v>
      </c>
      <c r="C245">
        <v>0.503040790557861</v>
      </c>
      <c r="D245">
        <v>0.0417943000793457</v>
      </c>
      <c r="E245">
        <v>8</v>
      </c>
      <c r="F245">
        <v>4</v>
      </c>
      <c r="G245">
        <v>2</v>
      </c>
      <c r="H245">
        <v>6</v>
      </c>
      <c r="I245">
        <v>0.8</v>
      </c>
      <c r="J245">
        <v>0.666666666666667</v>
      </c>
      <c r="K245">
        <v>0.727272727272727</v>
      </c>
      <c r="L245">
        <v>0.4</v>
      </c>
      <c r="M245">
        <v>0.4</v>
      </c>
      <c r="N245">
        <v>0.7</v>
      </c>
    </row>
    <row r="246" spans="1:14">
      <c r="A246" s="8">
        <v>244</v>
      </c>
      <c r="B246">
        <v>244</v>
      </c>
      <c r="C246">
        <v>0.666673541069031</v>
      </c>
      <c r="D246">
        <v>0.0326756238937378</v>
      </c>
      <c r="E246">
        <v>7</v>
      </c>
      <c r="F246">
        <v>5</v>
      </c>
      <c r="G246">
        <v>3</v>
      </c>
      <c r="H246">
        <v>5</v>
      </c>
      <c r="I246">
        <v>0.7</v>
      </c>
      <c r="J246">
        <v>0.583333333333333</v>
      </c>
      <c r="K246">
        <v>0.636363636363636</v>
      </c>
      <c r="L246">
        <v>0.5</v>
      </c>
      <c r="M246">
        <v>0.2</v>
      </c>
      <c r="N246">
        <v>0.6</v>
      </c>
    </row>
    <row r="247" spans="1:14">
      <c r="A247" s="8">
        <v>245</v>
      </c>
      <c r="B247">
        <v>245</v>
      </c>
      <c r="C247">
        <v>0.535016775131226</v>
      </c>
      <c r="D247">
        <v>0.0704317092895508</v>
      </c>
      <c r="E247">
        <v>9</v>
      </c>
      <c r="F247">
        <v>8</v>
      </c>
      <c r="G247">
        <v>1</v>
      </c>
      <c r="H247">
        <v>2</v>
      </c>
      <c r="I247">
        <v>0.9</v>
      </c>
      <c r="J247">
        <v>0.529411764705882</v>
      </c>
      <c r="K247">
        <v>0.666666666666667</v>
      </c>
      <c r="L247">
        <v>0.8</v>
      </c>
      <c r="M247">
        <v>0.1</v>
      </c>
      <c r="N247">
        <v>0.55</v>
      </c>
    </row>
    <row r="248" spans="1:14">
      <c r="A248" s="8">
        <v>246</v>
      </c>
      <c r="B248">
        <v>246</v>
      </c>
      <c r="C248">
        <v>0.455821514129639</v>
      </c>
      <c r="D248">
        <v>0.0272377729415894</v>
      </c>
      <c r="E248">
        <v>9</v>
      </c>
      <c r="F248">
        <v>8</v>
      </c>
      <c r="G248">
        <v>1</v>
      </c>
      <c r="H248">
        <v>2</v>
      </c>
      <c r="I248">
        <v>0.9</v>
      </c>
      <c r="J248">
        <v>0.529411764705882</v>
      </c>
      <c r="K248">
        <v>0.666666666666667</v>
      </c>
      <c r="L248">
        <v>0.8</v>
      </c>
      <c r="M248">
        <v>0.1</v>
      </c>
      <c r="N248">
        <v>0.55</v>
      </c>
    </row>
    <row r="249" spans="1:14">
      <c r="A249" s="8">
        <v>247</v>
      </c>
      <c r="B249">
        <v>247</v>
      </c>
      <c r="C249">
        <v>0.690057992935181</v>
      </c>
      <c r="D249">
        <v>0.091547966003418</v>
      </c>
      <c r="E249">
        <v>9</v>
      </c>
      <c r="F249">
        <v>7</v>
      </c>
      <c r="G249">
        <v>1</v>
      </c>
      <c r="H249">
        <v>3</v>
      </c>
      <c r="I249">
        <v>0.9</v>
      </c>
      <c r="J249">
        <v>0.5625</v>
      </c>
      <c r="K249">
        <v>0.692307692307692</v>
      </c>
      <c r="L249">
        <v>0.7</v>
      </c>
      <c r="M249">
        <v>0.2</v>
      </c>
      <c r="N249">
        <v>0.6</v>
      </c>
    </row>
    <row r="250" spans="1:14">
      <c r="A250" s="8">
        <v>248</v>
      </c>
      <c r="B250">
        <v>248</v>
      </c>
      <c r="C250">
        <v>0.480457067489624</v>
      </c>
      <c r="D250">
        <v>0.110321640968323</v>
      </c>
      <c r="E250">
        <v>9</v>
      </c>
      <c r="F250">
        <v>8</v>
      </c>
      <c r="G250">
        <v>1</v>
      </c>
      <c r="H250">
        <v>2</v>
      </c>
      <c r="I250">
        <v>0.9</v>
      </c>
      <c r="J250">
        <v>0.529411764705882</v>
      </c>
      <c r="K250">
        <v>0.666666666666667</v>
      </c>
      <c r="L250">
        <v>0.8</v>
      </c>
      <c r="M250">
        <v>0.1</v>
      </c>
      <c r="N250">
        <v>0.55</v>
      </c>
    </row>
    <row r="251" spans="1:14">
      <c r="A251" s="8">
        <v>249</v>
      </c>
      <c r="B251">
        <v>249</v>
      </c>
      <c r="C251">
        <v>0.602627396583557</v>
      </c>
      <c r="D251">
        <v>0.0299558639526367</v>
      </c>
      <c r="E251">
        <v>10</v>
      </c>
      <c r="F251">
        <v>7</v>
      </c>
      <c r="G251">
        <v>0</v>
      </c>
      <c r="H251">
        <v>3</v>
      </c>
      <c r="I251">
        <v>1</v>
      </c>
      <c r="J251">
        <v>0.588235294117647</v>
      </c>
      <c r="K251">
        <v>0.740740740740741</v>
      </c>
      <c r="L251">
        <v>0.7</v>
      </c>
      <c r="M251">
        <v>0.3</v>
      </c>
      <c r="N251">
        <v>0.65</v>
      </c>
    </row>
    <row r="252" spans="1:14">
      <c r="A252" s="8">
        <v>250</v>
      </c>
      <c r="B252">
        <v>250</v>
      </c>
      <c r="C252">
        <v>0.667933106422424</v>
      </c>
      <c r="D252">
        <v>0.07917320728302</v>
      </c>
      <c r="E252">
        <v>8</v>
      </c>
      <c r="F252">
        <v>7</v>
      </c>
      <c r="G252">
        <v>2</v>
      </c>
      <c r="H252">
        <v>3</v>
      </c>
      <c r="I252">
        <v>0.8</v>
      </c>
      <c r="J252">
        <v>0.533333333333333</v>
      </c>
      <c r="K252">
        <v>0.64</v>
      </c>
      <c r="L252">
        <v>0.7</v>
      </c>
      <c r="M252">
        <v>0.1</v>
      </c>
      <c r="N252">
        <v>0.55</v>
      </c>
    </row>
    <row r="253" spans="1:14">
      <c r="A253" s="8">
        <v>251</v>
      </c>
      <c r="B253">
        <v>251</v>
      </c>
      <c r="C253">
        <v>0.668897747993469</v>
      </c>
      <c r="D253">
        <v>0.0253410339355469</v>
      </c>
      <c r="E253">
        <v>8</v>
      </c>
      <c r="F253">
        <v>8</v>
      </c>
      <c r="G253">
        <v>2</v>
      </c>
      <c r="H253">
        <v>2</v>
      </c>
      <c r="I253">
        <v>0.8</v>
      </c>
      <c r="J253">
        <v>0.5</v>
      </c>
      <c r="K253">
        <v>0.615384615384615</v>
      </c>
      <c r="L253">
        <v>0.8</v>
      </c>
      <c r="M253">
        <v>0</v>
      </c>
      <c r="N253">
        <v>0.5</v>
      </c>
    </row>
    <row r="254" spans="1:14">
      <c r="A254" s="8">
        <v>252</v>
      </c>
      <c r="B254">
        <v>252</v>
      </c>
      <c r="C254">
        <v>0.613682150840759</v>
      </c>
      <c r="D254">
        <v>0.0630632638931274</v>
      </c>
      <c r="E254">
        <v>10</v>
      </c>
      <c r="F254">
        <v>6</v>
      </c>
      <c r="G254">
        <v>0</v>
      </c>
      <c r="H254">
        <v>4</v>
      </c>
      <c r="I254">
        <v>1</v>
      </c>
      <c r="J254">
        <v>0.625</v>
      </c>
      <c r="K254">
        <v>0.769230769230769</v>
      </c>
      <c r="L254">
        <v>0.6</v>
      </c>
      <c r="M254">
        <v>0.4</v>
      </c>
      <c r="N254">
        <v>0.7</v>
      </c>
    </row>
    <row r="255" spans="1:14">
      <c r="A255" s="8">
        <v>253</v>
      </c>
      <c r="B255">
        <v>253</v>
      </c>
      <c r="C255">
        <v>0.517570614814758</v>
      </c>
      <c r="D255">
        <v>0.0457253456115723</v>
      </c>
      <c r="E255">
        <v>10</v>
      </c>
      <c r="F255">
        <v>5</v>
      </c>
      <c r="G255">
        <v>0</v>
      </c>
      <c r="H255">
        <v>5</v>
      </c>
      <c r="I255">
        <v>1</v>
      </c>
      <c r="J255">
        <v>0.666666666666667</v>
      </c>
      <c r="K255">
        <v>0.8</v>
      </c>
      <c r="L255">
        <v>0.5</v>
      </c>
      <c r="M255">
        <v>0.5</v>
      </c>
      <c r="N255">
        <v>0.75</v>
      </c>
    </row>
    <row r="256" spans="1:14">
      <c r="A256" s="8">
        <v>254</v>
      </c>
      <c r="B256">
        <v>254</v>
      </c>
      <c r="C256">
        <v>0.673060894012451</v>
      </c>
      <c r="D256">
        <v>0.033013105392456</v>
      </c>
      <c r="E256">
        <v>8</v>
      </c>
      <c r="F256">
        <v>6</v>
      </c>
      <c r="G256">
        <v>2</v>
      </c>
      <c r="H256">
        <v>4</v>
      </c>
      <c r="I256">
        <v>0.8</v>
      </c>
      <c r="J256">
        <v>0.571428571428572</v>
      </c>
      <c r="K256">
        <v>0.666666666666667</v>
      </c>
      <c r="L256">
        <v>0.6</v>
      </c>
      <c r="M256">
        <v>0.2</v>
      </c>
      <c r="N256">
        <v>0.6</v>
      </c>
    </row>
    <row r="257" spans="1:14">
      <c r="A257" s="8">
        <v>255</v>
      </c>
      <c r="B257">
        <v>255</v>
      </c>
      <c r="C257">
        <v>0.559831142425537</v>
      </c>
      <c r="D257">
        <v>0.00619423389434815</v>
      </c>
      <c r="E257">
        <v>9</v>
      </c>
      <c r="F257">
        <v>5</v>
      </c>
      <c r="G257">
        <v>1</v>
      </c>
      <c r="H257">
        <v>5</v>
      </c>
      <c r="I257">
        <v>0.9</v>
      </c>
      <c r="J257">
        <v>0.642857142857143</v>
      </c>
      <c r="K257">
        <v>0.75</v>
      </c>
      <c r="L257">
        <v>0.5</v>
      </c>
      <c r="M257">
        <v>0.4</v>
      </c>
      <c r="N257">
        <v>0.7</v>
      </c>
    </row>
    <row r="258" spans="1:14">
      <c r="A258" s="8">
        <v>256</v>
      </c>
      <c r="B258">
        <v>256</v>
      </c>
      <c r="C258">
        <v>0.667914509773254</v>
      </c>
      <c r="D258">
        <v>0.249172568321228</v>
      </c>
      <c r="E258">
        <v>7</v>
      </c>
      <c r="F258">
        <v>6</v>
      </c>
      <c r="G258">
        <v>3</v>
      </c>
      <c r="H258">
        <v>4</v>
      </c>
      <c r="I258">
        <v>0.7</v>
      </c>
      <c r="J258">
        <v>0.538461538461539</v>
      </c>
      <c r="K258">
        <v>0.608695652173913</v>
      </c>
      <c r="L258">
        <v>0.6</v>
      </c>
      <c r="M258">
        <v>0.1</v>
      </c>
      <c r="N258">
        <v>0.55</v>
      </c>
    </row>
    <row r="259" spans="1:14">
      <c r="A259" s="8">
        <v>257</v>
      </c>
      <c r="B259">
        <v>257</v>
      </c>
      <c r="C259">
        <v>0.662143707275391</v>
      </c>
      <c r="D259">
        <v>0.0576621294021606</v>
      </c>
      <c r="E259">
        <v>9</v>
      </c>
      <c r="F259">
        <v>7</v>
      </c>
      <c r="G259">
        <v>1</v>
      </c>
      <c r="H259">
        <v>3</v>
      </c>
      <c r="I259">
        <v>0.9</v>
      </c>
      <c r="J259">
        <v>0.5625</v>
      </c>
      <c r="K259">
        <v>0.692307692307692</v>
      </c>
      <c r="L259">
        <v>0.7</v>
      </c>
      <c r="M259">
        <v>0.2</v>
      </c>
      <c r="N259">
        <v>0.6</v>
      </c>
    </row>
    <row r="260" spans="1:14">
      <c r="A260" s="8">
        <v>258</v>
      </c>
      <c r="B260">
        <v>258</v>
      </c>
      <c r="C260">
        <v>0.617413520812988</v>
      </c>
      <c r="D260">
        <v>0.0491626262664795</v>
      </c>
      <c r="E260">
        <v>7</v>
      </c>
      <c r="F260">
        <v>7</v>
      </c>
      <c r="G260">
        <v>3</v>
      </c>
      <c r="H260">
        <v>3</v>
      </c>
      <c r="I260">
        <v>0.7</v>
      </c>
      <c r="J260">
        <v>0.5</v>
      </c>
      <c r="K260">
        <v>0.583333333333333</v>
      </c>
      <c r="L260">
        <v>0.7</v>
      </c>
      <c r="M260">
        <v>0</v>
      </c>
      <c r="N260">
        <v>0.5</v>
      </c>
    </row>
    <row r="261" spans="1:14">
      <c r="A261" s="8">
        <v>259</v>
      </c>
      <c r="B261">
        <v>259</v>
      </c>
      <c r="C261">
        <v>0.583817005157471</v>
      </c>
      <c r="D261">
        <v>0.00514543056488037</v>
      </c>
      <c r="E261">
        <v>8</v>
      </c>
      <c r="F261">
        <v>8</v>
      </c>
      <c r="G261">
        <v>2</v>
      </c>
      <c r="H261">
        <v>2</v>
      </c>
      <c r="I261">
        <v>0.8</v>
      </c>
      <c r="J261">
        <v>0.5</v>
      </c>
      <c r="K261">
        <v>0.615384615384615</v>
      </c>
      <c r="L261">
        <v>0.8</v>
      </c>
      <c r="M261">
        <v>0</v>
      </c>
      <c r="N261">
        <v>0.5</v>
      </c>
    </row>
    <row r="262" spans="1:14">
      <c r="A262" s="8">
        <v>260</v>
      </c>
      <c r="B262">
        <v>260</v>
      </c>
      <c r="C262">
        <v>0.69218921661377</v>
      </c>
      <c r="D262">
        <v>0.0328303575515747</v>
      </c>
      <c r="E262">
        <v>9</v>
      </c>
      <c r="F262">
        <v>8</v>
      </c>
      <c r="G262">
        <v>1</v>
      </c>
      <c r="H262">
        <v>2</v>
      </c>
      <c r="I262">
        <v>0.9</v>
      </c>
      <c r="J262">
        <v>0.529411764705882</v>
      </c>
      <c r="K262">
        <v>0.666666666666667</v>
      </c>
      <c r="L262">
        <v>0.8</v>
      </c>
      <c r="M262">
        <v>0.1</v>
      </c>
      <c r="N262">
        <v>0.55</v>
      </c>
    </row>
    <row r="263" spans="1:14">
      <c r="A263" s="8">
        <v>261</v>
      </c>
      <c r="B263">
        <v>261</v>
      </c>
      <c r="C263">
        <v>0.667340993881226</v>
      </c>
      <c r="D263">
        <v>0.130968451499939</v>
      </c>
      <c r="E263">
        <v>9</v>
      </c>
      <c r="F263">
        <v>7</v>
      </c>
      <c r="G263">
        <v>1</v>
      </c>
      <c r="H263">
        <v>3</v>
      </c>
      <c r="I263">
        <v>0.9</v>
      </c>
      <c r="J263">
        <v>0.5625</v>
      </c>
      <c r="K263">
        <v>0.692307692307692</v>
      </c>
      <c r="L263">
        <v>0.7</v>
      </c>
      <c r="M263">
        <v>0.2</v>
      </c>
      <c r="N263">
        <v>0.6</v>
      </c>
    </row>
    <row r="264" spans="1:14">
      <c r="A264" s="8">
        <v>262</v>
      </c>
      <c r="B264">
        <v>262</v>
      </c>
      <c r="C264">
        <v>0.614790320396423</v>
      </c>
      <c r="D264">
        <v>0.0509108304977417</v>
      </c>
      <c r="E264">
        <v>8</v>
      </c>
      <c r="F264">
        <v>5</v>
      </c>
      <c r="G264">
        <v>2</v>
      </c>
      <c r="H264">
        <v>5</v>
      </c>
      <c r="I264">
        <v>0.8</v>
      </c>
      <c r="J264">
        <v>0.615384615384615</v>
      </c>
      <c r="K264">
        <v>0.695652173913043</v>
      </c>
      <c r="L264">
        <v>0.5</v>
      </c>
      <c r="M264">
        <v>0.3</v>
      </c>
      <c r="N264">
        <v>0.65</v>
      </c>
    </row>
    <row r="265" spans="1:14">
      <c r="A265" s="8">
        <v>263</v>
      </c>
      <c r="B265">
        <v>263</v>
      </c>
      <c r="C265">
        <v>0.559041619300842</v>
      </c>
      <c r="D265">
        <v>0.0439227819442749</v>
      </c>
      <c r="E265">
        <v>9</v>
      </c>
      <c r="F265">
        <v>5</v>
      </c>
      <c r="G265">
        <v>1</v>
      </c>
      <c r="H265">
        <v>5</v>
      </c>
      <c r="I265">
        <v>0.9</v>
      </c>
      <c r="J265">
        <v>0.642857142857143</v>
      </c>
      <c r="K265">
        <v>0.75</v>
      </c>
      <c r="L265">
        <v>0.5</v>
      </c>
      <c r="M265">
        <v>0.4</v>
      </c>
      <c r="N265">
        <v>0.7</v>
      </c>
    </row>
    <row r="266" spans="1:14">
      <c r="A266" s="8">
        <v>264</v>
      </c>
      <c r="B266">
        <v>264</v>
      </c>
      <c r="C266">
        <v>0.624519824981689</v>
      </c>
      <c r="D266">
        <v>0.128039479255676</v>
      </c>
      <c r="E266">
        <v>7</v>
      </c>
      <c r="F266">
        <v>7</v>
      </c>
      <c r="G266">
        <v>3</v>
      </c>
      <c r="H266">
        <v>3</v>
      </c>
      <c r="I266">
        <v>0.7</v>
      </c>
      <c r="J266">
        <v>0.5</v>
      </c>
      <c r="K266">
        <v>0.583333333333333</v>
      </c>
      <c r="L266">
        <v>0.7</v>
      </c>
      <c r="M266">
        <v>0</v>
      </c>
      <c r="N266">
        <v>0.5</v>
      </c>
    </row>
    <row r="267" spans="1:14">
      <c r="A267" s="8">
        <v>265</v>
      </c>
      <c r="B267">
        <v>265</v>
      </c>
      <c r="C267">
        <v>0.70265793800354</v>
      </c>
      <c r="D267">
        <v>0.0941702127456665</v>
      </c>
      <c r="E267">
        <v>8</v>
      </c>
      <c r="F267">
        <v>9</v>
      </c>
      <c r="G267">
        <v>2</v>
      </c>
      <c r="H267">
        <v>1</v>
      </c>
      <c r="I267">
        <v>0.8</v>
      </c>
      <c r="J267">
        <v>0.470588235294118</v>
      </c>
      <c r="K267">
        <v>0.592592592592593</v>
      </c>
      <c r="L267">
        <v>0.9</v>
      </c>
      <c r="M267">
        <v>-0.1</v>
      </c>
      <c r="N267">
        <v>0.45</v>
      </c>
    </row>
    <row r="268" spans="1:14">
      <c r="A268" s="8">
        <v>266</v>
      </c>
      <c r="B268">
        <v>266</v>
      </c>
      <c r="C268">
        <v>0.620866060256958</v>
      </c>
      <c r="D268">
        <v>0.0807085037231445</v>
      </c>
      <c r="E268">
        <v>9</v>
      </c>
      <c r="F268">
        <v>8</v>
      </c>
      <c r="G268">
        <v>1</v>
      </c>
      <c r="H268">
        <v>2</v>
      </c>
      <c r="I268">
        <v>0.9</v>
      </c>
      <c r="J268">
        <v>0.529411764705882</v>
      </c>
      <c r="K268">
        <v>0.666666666666667</v>
      </c>
      <c r="L268">
        <v>0.8</v>
      </c>
      <c r="M268">
        <v>0.1</v>
      </c>
      <c r="N268">
        <v>0.55</v>
      </c>
    </row>
    <row r="269" spans="1:14">
      <c r="A269" s="8">
        <v>267</v>
      </c>
      <c r="B269">
        <v>267</v>
      </c>
      <c r="C269">
        <v>0.535416841506958</v>
      </c>
      <c r="D269">
        <v>0.0235810279846191</v>
      </c>
      <c r="E269">
        <v>9</v>
      </c>
      <c r="F269">
        <v>7</v>
      </c>
      <c r="G269">
        <v>1</v>
      </c>
      <c r="H269">
        <v>3</v>
      </c>
      <c r="I269">
        <v>0.9</v>
      </c>
      <c r="J269">
        <v>0.5625</v>
      </c>
      <c r="K269">
        <v>0.692307692307692</v>
      </c>
      <c r="L269">
        <v>0.7</v>
      </c>
      <c r="M269">
        <v>0.2</v>
      </c>
      <c r="N269">
        <v>0.6</v>
      </c>
    </row>
    <row r="270" spans="1:14">
      <c r="A270" s="8">
        <v>268</v>
      </c>
      <c r="B270">
        <v>268</v>
      </c>
      <c r="C270">
        <v>0.884103894233704</v>
      </c>
      <c r="D270">
        <v>0.151036620140076</v>
      </c>
      <c r="E270">
        <v>9</v>
      </c>
      <c r="F270">
        <v>8</v>
      </c>
      <c r="G270">
        <v>1</v>
      </c>
      <c r="H270">
        <v>2</v>
      </c>
      <c r="I270">
        <v>0.9</v>
      </c>
      <c r="J270">
        <v>0.529411764705882</v>
      </c>
      <c r="K270">
        <v>0.666666666666667</v>
      </c>
      <c r="L270">
        <v>0.8</v>
      </c>
      <c r="M270">
        <v>0.1</v>
      </c>
      <c r="N270">
        <v>0.55</v>
      </c>
    </row>
    <row r="271" spans="1:14">
      <c r="A271" s="8">
        <v>269</v>
      </c>
      <c r="B271">
        <v>269</v>
      </c>
      <c r="C271">
        <v>0.655850052833557</v>
      </c>
      <c r="D271">
        <v>0.110864520072937</v>
      </c>
      <c r="E271">
        <v>8</v>
      </c>
      <c r="F271">
        <v>8</v>
      </c>
      <c r="G271">
        <v>2</v>
      </c>
      <c r="H271">
        <v>2</v>
      </c>
      <c r="I271">
        <v>0.8</v>
      </c>
      <c r="J271">
        <v>0.5</v>
      </c>
      <c r="K271">
        <v>0.615384615384615</v>
      </c>
      <c r="L271">
        <v>0.8</v>
      </c>
      <c r="M271">
        <v>0</v>
      </c>
      <c r="N271">
        <v>0.5</v>
      </c>
    </row>
    <row r="272" spans="1:14">
      <c r="A272" s="8">
        <v>270</v>
      </c>
      <c r="B272">
        <v>270</v>
      </c>
      <c r="C272">
        <v>0.488817095756531</v>
      </c>
      <c r="D272">
        <v>0.0486917495727539</v>
      </c>
      <c r="E272">
        <v>10</v>
      </c>
      <c r="F272">
        <v>8</v>
      </c>
      <c r="G272">
        <v>0</v>
      </c>
      <c r="H272">
        <v>2</v>
      </c>
      <c r="I272">
        <v>1</v>
      </c>
      <c r="J272">
        <v>0.555555555555556</v>
      </c>
      <c r="K272">
        <v>0.714285714285714</v>
      </c>
      <c r="L272">
        <v>0.8</v>
      </c>
      <c r="M272">
        <v>0.2</v>
      </c>
      <c r="N272">
        <v>0.6</v>
      </c>
    </row>
    <row r="273" spans="1:14">
      <c r="A273" s="8">
        <v>271</v>
      </c>
      <c r="B273">
        <v>271</v>
      </c>
      <c r="C273">
        <v>0.636939287185669</v>
      </c>
      <c r="D273">
        <v>0.0437867641448975</v>
      </c>
      <c r="E273">
        <v>9</v>
      </c>
      <c r="F273">
        <v>9</v>
      </c>
      <c r="G273">
        <v>1</v>
      </c>
      <c r="H273">
        <v>1</v>
      </c>
      <c r="I273">
        <v>0.9</v>
      </c>
      <c r="J273">
        <v>0.5</v>
      </c>
      <c r="K273">
        <v>0.642857142857143</v>
      </c>
      <c r="L273">
        <v>0.9</v>
      </c>
      <c r="M273">
        <v>0</v>
      </c>
      <c r="N273">
        <v>0.5</v>
      </c>
    </row>
    <row r="274" spans="1:14">
      <c r="A274" s="8">
        <v>272</v>
      </c>
      <c r="B274">
        <v>272</v>
      </c>
      <c r="C274">
        <v>0.538297295570374</v>
      </c>
      <c r="D274">
        <v>0.0419726371765137</v>
      </c>
      <c r="E274">
        <v>9</v>
      </c>
      <c r="F274">
        <v>3</v>
      </c>
      <c r="G274">
        <v>1</v>
      </c>
      <c r="H274">
        <v>7</v>
      </c>
      <c r="I274">
        <v>0.9</v>
      </c>
      <c r="J274">
        <v>0.75</v>
      </c>
      <c r="K274">
        <v>0.818181818181818</v>
      </c>
      <c r="L274">
        <v>0.3</v>
      </c>
      <c r="M274">
        <v>0.6</v>
      </c>
      <c r="N274">
        <v>0.8</v>
      </c>
    </row>
    <row r="275" spans="1:14">
      <c r="A275" s="8">
        <v>273</v>
      </c>
      <c r="B275">
        <v>273</v>
      </c>
      <c r="C275">
        <v>0.513692259788513</v>
      </c>
      <c r="D275">
        <v>0.0435769557952881</v>
      </c>
      <c r="E275">
        <v>10</v>
      </c>
      <c r="F275">
        <v>6</v>
      </c>
      <c r="G275">
        <v>0</v>
      </c>
      <c r="H275">
        <v>4</v>
      </c>
      <c r="I275">
        <v>1</v>
      </c>
      <c r="J275">
        <v>0.625</v>
      </c>
      <c r="K275">
        <v>0.769230769230769</v>
      </c>
      <c r="L275">
        <v>0.6</v>
      </c>
      <c r="M275">
        <v>0.4</v>
      </c>
      <c r="N275">
        <v>0.7</v>
      </c>
    </row>
    <row r="276" spans="1:14">
      <c r="A276" s="8">
        <v>274</v>
      </c>
      <c r="B276">
        <v>274</v>
      </c>
      <c r="C276">
        <v>0.644375324249268</v>
      </c>
      <c r="D276">
        <v>0.134663581848145</v>
      </c>
      <c r="E276">
        <v>9</v>
      </c>
      <c r="F276">
        <v>6</v>
      </c>
      <c r="G276">
        <v>1</v>
      </c>
      <c r="H276">
        <v>4</v>
      </c>
      <c r="I276">
        <v>0.9</v>
      </c>
      <c r="J276">
        <v>0.6</v>
      </c>
      <c r="K276">
        <v>0.72</v>
      </c>
      <c r="L276">
        <v>0.6</v>
      </c>
      <c r="M276">
        <v>0.3</v>
      </c>
      <c r="N276">
        <v>0.65</v>
      </c>
    </row>
    <row r="277" spans="1:14">
      <c r="A277" s="8">
        <v>275</v>
      </c>
      <c r="B277">
        <v>275</v>
      </c>
      <c r="C277">
        <v>0.714213848114014</v>
      </c>
      <c r="D277">
        <v>0.0160645246505737</v>
      </c>
      <c r="E277">
        <v>7</v>
      </c>
      <c r="F277">
        <v>7</v>
      </c>
      <c r="G277">
        <v>3</v>
      </c>
      <c r="H277">
        <v>3</v>
      </c>
      <c r="I277">
        <v>0.7</v>
      </c>
      <c r="J277">
        <v>0.5</v>
      </c>
      <c r="K277">
        <v>0.583333333333333</v>
      </c>
      <c r="L277">
        <v>0.7</v>
      </c>
      <c r="M277">
        <v>0</v>
      </c>
      <c r="N277">
        <v>0.5</v>
      </c>
    </row>
    <row r="278" spans="1:14">
      <c r="A278" s="8">
        <v>276</v>
      </c>
      <c r="B278">
        <v>276</v>
      </c>
      <c r="C278">
        <v>0.486104249954224</v>
      </c>
      <c r="D278">
        <v>0.0340396165847778</v>
      </c>
      <c r="E278">
        <v>7</v>
      </c>
      <c r="F278">
        <v>3</v>
      </c>
      <c r="G278">
        <v>3</v>
      </c>
      <c r="H278">
        <v>7</v>
      </c>
      <c r="I278">
        <v>0.7</v>
      </c>
      <c r="J278">
        <v>0.7</v>
      </c>
      <c r="K278">
        <v>0.7</v>
      </c>
      <c r="L278">
        <v>0.3</v>
      </c>
      <c r="M278">
        <v>0.4</v>
      </c>
      <c r="N278">
        <v>0.7</v>
      </c>
    </row>
    <row r="279" spans="1:14">
      <c r="A279" s="8">
        <v>277</v>
      </c>
      <c r="B279">
        <v>277</v>
      </c>
      <c r="C279">
        <v>0.559329867362976</v>
      </c>
      <c r="D279">
        <v>0.0379574298858643</v>
      </c>
      <c r="E279">
        <v>10</v>
      </c>
      <c r="F279">
        <v>7</v>
      </c>
      <c r="G279">
        <v>0</v>
      </c>
      <c r="H279">
        <v>3</v>
      </c>
      <c r="I279">
        <v>1</v>
      </c>
      <c r="J279">
        <v>0.588235294117647</v>
      </c>
      <c r="K279">
        <v>0.740740740740741</v>
      </c>
      <c r="L279">
        <v>0.7</v>
      </c>
      <c r="M279">
        <v>0.3</v>
      </c>
      <c r="N279">
        <v>0.65</v>
      </c>
    </row>
    <row r="280" spans="1:14">
      <c r="A280" s="8">
        <v>278</v>
      </c>
      <c r="B280">
        <v>278</v>
      </c>
      <c r="C280">
        <v>0.633606433868408</v>
      </c>
      <c r="D280">
        <v>0.0177440643310547</v>
      </c>
      <c r="E280">
        <v>9</v>
      </c>
      <c r="F280">
        <v>7</v>
      </c>
      <c r="G280">
        <v>1</v>
      </c>
      <c r="H280">
        <v>3</v>
      </c>
      <c r="I280">
        <v>0.9</v>
      </c>
      <c r="J280">
        <v>0.5625</v>
      </c>
      <c r="K280">
        <v>0.692307692307692</v>
      </c>
      <c r="L280">
        <v>0.7</v>
      </c>
      <c r="M280">
        <v>0.2</v>
      </c>
      <c r="N280">
        <v>0.6</v>
      </c>
    </row>
    <row r="281" spans="1:14">
      <c r="A281" s="8">
        <v>279</v>
      </c>
      <c r="B281">
        <v>279</v>
      </c>
      <c r="C281">
        <v>0.673051953315735</v>
      </c>
      <c r="D281">
        <v>0.0608499050140381</v>
      </c>
      <c r="E281">
        <v>9</v>
      </c>
      <c r="F281">
        <v>6</v>
      </c>
      <c r="G281">
        <v>1</v>
      </c>
      <c r="H281">
        <v>4</v>
      </c>
      <c r="I281">
        <v>0.9</v>
      </c>
      <c r="J281">
        <v>0.6</v>
      </c>
      <c r="K281">
        <v>0.72</v>
      </c>
      <c r="L281">
        <v>0.6</v>
      </c>
      <c r="M281">
        <v>0.3</v>
      </c>
      <c r="N281">
        <v>0.65</v>
      </c>
    </row>
    <row r="282" spans="1:14">
      <c r="A282" s="8">
        <v>280</v>
      </c>
      <c r="B282">
        <v>280</v>
      </c>
      <c r="C282">
        <v>0.907464981079102</v>
      </c>
      <c r="D282">
        <v>0.123257160186768</v>
      </c>
      <c r="E282">
        <v>8</v>
      </c>
      <c r="F282">
        <v>6</v>
      </c>
      <c r="G282">
        <v>2</v>
      </c>
      <c r="H282">
        <v>4</v>
      </c>
      <c r="I282">
        <v>0.8</v>
      </c>
      <c r="J282">
        <v>0.571428571428572</v>
      </c>
      <c r="K282">
        <v>0.666666666666667</v>
      </c>
      <c r="L282">
        <v>0.6</v>
      </c>
      <c r="M282">
        <v>0.2</v>
      </c>
      <c r="N282">
        <v>0.6</v>
      </c>
    </row>
    <row r="283" spans="1:14">
      <c r="A283" s="8">
        <v>281</v>
      </c>
      <c r="B283">
        <v>281</v>
      </c>
      <c r="C283">
        <v>0.818611860275269</v>
      </c>
      <c r="D283">
        <v>0.00951147079467773</v>
      </c>
      <c r="E283">
        <v>10</v>
      </c>
      <c r="F283">
        <v>10</v>
      </c>
      <c r="G283">
        <v>0</v>
      </c>
      <c r="H283">
        <v>0</v>
      </c>
      <c r="I283">
        <v>1</v>
      </c>
      <c r="J283">
        <v>0.5</v>
      </c>
      <c r="K283">
        <v>0.666666666666667</v>
      </c>
      <c r="L283">
        <v>1</v>
      </c>
      <c r="M283">
        <v>0</v>
      </c>
      <c r="N283">
        <v>0.5</v>
      </c>
    </row>
    <row r="284" spans="1:14">
      <c r="A284" s="8">
        <v>282</v>
      </c>
      <c r="B284">
        <v>282</v>
      </c>
      <c r="C284">
        <v>0.437617540359497</v>
      </c>
      <c r="D284">
        <v>0.101253747940064</v>
      </c>
      <c r="E284">
        <v>10</v>
      </c>
      <c r="F284">
        <v>6</v>
      </c>
      <c r="G284">
        <v>0</v>
      </c>
      <c r="H284">
        <v>4</v>
      </c>
      <c r="I284">
        <v>1</v>
      </c>
      <c r="J284">
        <v>0.625</v>
      </c>
      <c r="K284">
        <v>0.769230769230769</v>
      </c>
      <c r="L284">
        <v>0.6</v>
      </c>
      <c r="M284">
        <v>0.4</v>
      </c>
      <c r="N284">
        <v>0.7</v>
      </c>
    </row>
    <row r="285" spans="1:14">
      <c r="A285" s="8">
        <v>283</v>
      </c>
      <c r="B285">
        <v>283</v>
      </c>
      <c r="C285">
        <v>0.622261166572571</v>
      </c>
      <c r="D285">
        <v>0.0483412742614746</v>
      </c>
      <c r="E285">
        <v>9</v>
      </c>
      <c r="F285">
        <v>6</v>
      </c>
      <c r="G285">
        <v>1</v>
      </c>
      <c r="H285">
        <v>4</v>
      </c>
      <c r="I285">
        <v>0.9</v>
      </c>
      <c r="J285">
        <v>0.6</v>
      </c>
      <c r="K285">
        <v>0.72</v>
      </c>
      <c r="L285">
        <v>0.6</v>
      </c>
      <c r="M285">
        <v>0.3</v>
      </c>
      <c r="N285">
        <v>0.65</v>
      </c>
    </row>
    <row r="286" spans="1:14">
      <c r="A286" s="8">
        <v>284</v>
      </c>
      <c r="B286">
        <v>284</v>
      </c>
      <c r="C286">
        <v>0.57831335067749</v>
      </c>
      <c r="D286">
        <v>0.00532937049865723</v>
      </c>
      <c r="E286">
        <v>10</v>
      </c>
      <c r="F286">
        <v>7</v>
      </c>
      <c r="G286">
        <v>0</v>
      </c>
      <c r="H286">
        <v>3</v>
      </c>
      <c r="I286">
        <v>1</v>
      </c>
      <c r="J286">
        <v>0.588235294117647</v>
      </c>
      <c r="K286">
        <v>0.740740740740741</v>
      </c>
      <c r="L286">
        <v>0.7</v>
      </c>
      <c r="M286">
        <v>0.3</v>
      </c>
      <c r="N286">
        <v>0.65</v>
      </c>
    </row>
    <row r="287" spans="1:14">
      <c r="A287" s="8">
        <v>285</v>
      </c>
      <c r="B287">
        <v>285</v>
      </c>
      <c r="C287">
        <v>0.428414344787598</v>
      </c>
      <c r="D287">
        <v>0.0122898817062378</v>
      </c>
      <c r="E287">
        <v>9</v>
      </c>
      <c r="F287">
        <v>5</v>
      </c>
      <c r="G287">
        <v>1</v>
      </c>
      <c r="H287">
        <v>5</v>
      </c>
      <c r="I287">
        <v>0.9</v>
      </c>
      <c r="J287">
        <v>0.642857142857143</v>
      </c>
      <c r="K287">
        <v>0.75</v>
      </c>
      <c r="L287">
        <v>0.5</v>
      </c>
      <c r="M287">
        <v>0.4</v>
      </c>
      <c r="N287">
        <v>0.7</v>
      </c>
    </row>
    <row r="288" spans="1:14">
      <c r="A288" s="8">
        <v>286</v>
      </c>
      <c r="B288">
        <v>286</v>
      </c>
      <c r="C288">
        <v>0.625374913215637</v>
      </c>
      <c r="D288">
        <v>0.0424176454544067</v>
      </c>
      <c r="E288">
        <v>9</v>
      </c>
      <c r="F288">
        <v>7</v>
      </c>
      <c r="G288">
        <v>1</v>
      </c>
      <c r="H288">
        <v>3</v>
      </c>
      <c r="I288">
        <v>0.9</v>
      </c>
      <c r="J288">
        <v>0.5625</v>
      </c>
      <c r="K288">
        <v>0.692307692307692</v>
      </c>
      <c r="L288">
        <v>0.7</v>
      </c>
      <c r="M288">
        <v>0.2</v>
      </c>
      <c r="N288">
        <v>0.6</v>
      </c>
    </row>
    <row r="289" spans="1:14">
      <c r="A289" s="8">
        <v>287</v>
      </c>
      <c r="B289">
        <v>287</v>
      </c>
      <c r="C289">
        <v>0.642795562744141</v>
      </c>
      <c r="D289">
        <v>0.0783324241638184</v>
      </c>
      <c r="E289">
        <v>10</v>
      </c>
      <c r="F289">
        <v>5</v>
      </c>
      <c r="G289">
        <v>0</v>
      </c>
      <c r="H289">
        <v>5</v>
      </c>
      <c r="I289">
        <v>1</v>
      </c>
      <c r="J289">
        <v>0.666666666666667</v>
      </c>
      <c r="K289">
        <v>0.8</v>
      </c>
      <c r="L289">
        <v>0.5</v>
      </c>
      <c r="M289">
        <v>0.5</v>
      </c>
      <c r="N289">
        <v>0.75</v>
      </c>
    </row>
    <row r="290" spans="1:14">
      <c r="A290" s="8">
        <v>288</v>
      </c>
      <c r="B290">
        <v>288</v>
      </c>
      <c r="C290">
        <v>0.749306917190552</v>
      </c>
      <c r="D290">
        <v>0.170211672782898</v>
      </c>
      <c r="E290">
        <v>8</v>
      </c>
      <c r="F290">
        <v>9</v>
      </c>
      <c r="G290">
        <v>2</v>
      </c>
      <c r="H290">
        <v>1</v>
      </c>
      <c r="I290">
        <v>0.8</v>
      </c>
      <c r="J290">
        <v>0.470588235294118</v>
      </c>
      <c r="K290">
        <v>0.592592592592593</v>
      </c>
      <c r="L290">
        <v>0.9</v>
      </c>
      <c r="M290">
        <v>-0.1</v>
      </c>
      <c r="N290">
        <v>0.45</v>
      </c>
    </row>
    <row r="291" spans="1:14">
      <c r="A291" s="8">
        <v>289</v>
      </c>
      <c r="B291">
        <v>289</v>
      </c>
      <c r="C291">
        <v>0.622252225875854</v>
      </c>
      <c r="D291">
        <v>0.0173782110214233</v>
      </c>
      <c r="E291">
        <v>8</v>
      </c>
      <c r="F291">
        <v>6</v>
      </c>
      <c r="G291">
        <v>2</v>
      </c>
      <c r="H291">
        <v>4</v>
      </c>
      <c r="I291">
        <v>0.8</v>
      </c>
      <c r="J291">
        <v>0.571428571428572</v>
      </c>
      <c r="K291">
        <v>0.666666666666667</v>
      </c>
      <c r="L291">
        <v>0.6</v>
      </c>
      <c r="M291">
        <v>0.2</v>
      </c>
      <c r="N291">
        <v>0.6</v>
      </c>
    </row>
    <row r="292" spans="1:14">
      <c r="A292" s="8">
        <v>290</v>
      </c>
      <c r="B292">
        <v>290</v>
      </c>
      <c r="C292">
        <v>0.57060170173645</v>
      </c>
      <c r="D292">
        <v>0.000138640403747559</v>
      </c>
      <c r="E292">
        <v>10</v>
      </c>
      <c r="F292">
        <v>6</v>
      </c>
      <c r="G292">
        <v>0</v>
      </c>
      <c r="H292">
        <v>4</v>
      </c>
      <c r="I292">
        <v>1</v>
      </c>
      <c r="J292">
        <v>0.625</v>
      </c>
      <c r="K292">
        <v>0.769230769230769</v>
      </c>
      <c r="L292">
        <v>0.6</v>
      </c>
      <c r="M292">
        <v>0.4</v>
      </c>
      <c r="N292">
        <v>0.7</v>
      </c>
    </row>
    <row r="293" spans="1:14">
      <c r="A293" s="8">
        <v>291</v>
      </c>
      <c r="B293">
        <v>291</v>
      </c>
      <c r="C293">
        <v>0.442946434020996</v>
      </c>
      <c r="D293">
        <v>0.0584065914154053</v>
      </c>
      <c r="E293">
        <v>10</v>
      </c>
      <c r="F293">
        <v>4</v>
      </c>
      <c r="G293">
        <v>0</v>
      </c>
      <c r="H293">
        <v>6</v>
      </c>
      <c r="I293">
        <v>1</v>
      </c>
      <c r="J293">
        <v>0.714285714285714</v>
      </c>
      <c r="K293">
        <v>0.833333333333333</v>
      </c>
      <c r="L293">
        <v>0.4</v>
      </c>
      <c r="M293">
        <v>0.6</v>
      </c>
      <c r="N293">
        <v>0.8</v>
      </c>
    </row>
    <row r="294" spans="1:14">
      <c r="A294" s="8">
        <v>292</v>
      </c>
      <c r="B294">
        <v>292</v>
      </c>
      <c r="C294">
        <v>0.702115416526794</v>
      </c>
      <c r="D294">
        <v>0.165565848350525</v>
      </c>
      <c r="E294">
        <v>8</v>
      </c>
      <c r="F294">
        <v>5</v>
      </c>
      <c r="G294">
        <v>2</v>
      </c>
      <c r="H294">
        <v>5</v>
      </c>
      <c r="I294">
        <v>0.8</v>
      </c>
      <c r="J294">
        <v>0.615384615384615</v>
      </c>
      <c r="K294">
        <v>0.695652173913043</v>
      </c>
      <c r="L294">
        <v>0.5</v>
      </c>
      <c r="M294">
        <v>0.3</v>
      </c>
      <c r="N294">
        <v>0.65</v>
      </c>
    </row>
    <row r="295" spans="1:14">
      <c r="A295" s="8">
        <v>293</v>
      </c>
      <c r="B295">
        <v>293</v>
      </c>
      <c r="C295">
        <v>0.730805635452271</v>
      </c>
      <c r="D295">
        <v>0.0538330078125</v>
      </c>
      <c r="E295">
        <v>10</v>
      </c>
      <c r="F295">
        <v>7</v>
      </c>
      <c r="G295">
        <v>0</v>
      </c>
      <c r="H295">
        <v>3</v>
      </c>
      <c r="I295">
        <v>1</v>
      </c>
      <c r="J295">
        <v>0.588235294117647</v>
      </c>
      <c r="K295">
        <v>0.740740740740741</v>
      </c>
      <c r="L295">
        <v>0.7</v>
      </c>
      <c r="M295">
        <v>0.3</v>
      </c>
      <c r="N295">
        <v>0.65</v>
      </c>
    </row>
    <row r="296" spans="1:14">
      <c r="A296" s="8">
        <v>294</v>
      </c>
      <c r="B296">
        <v>294</v>
      </c>
      <c r="C296">
        <v>0.642839908599854</v>
      </c>
      <c r="D296">
        <v>0.0108000040054321</v>
      </c>
      <c r="E296">
        <v>10</v>
      </c>
      <c r="F296">
        <v>7</v>
      </c>
      <c r="G296">
        <v>0</v>
      </c>
      <c r="H296">
        <v>3</v>
      </c>
      <c r="I296">
        <v>1</v>
      </c>
      <c r="J296">
        <v>0.588235294117647</v>
      </c>
      <c r="K296">
        <v>0.740740740740741</v>
      </c>
      <c r="L296">
        <v>0.7</v>
      </c>
      <c r="M296">
        <v>0.3</v>
      </c>
      <c r="N296">
        <v>0.65</v>
      </c>
    </row>
    <row r="297" spans="1:14">
      <c r="A297" s="8">
        <v>295</v>
      </c>
      <c r="B297">
        <v>295</v>
      </c>
      <c r="C297">
        <v>0.641138553619385</v>
      </c>
      <c r="D297">
        <v>0.0182781219482422</v>
      </c>
      <c r="E297">
        <v>8</v>
      </c>
      <c r="F297">
        <v>6</v>
      </c>
      <c r="G297">
        <v>2</v>
      </c>
      <c r="H297">
        <v>4</v>
      </c>
      <c r="I297">
        <v>0.8</v>
      </c>
      <c r="J297">
        <v>0.571428571428572</v>
      </c>
      <c r="K297">
        <v>0.666666666666667</v>
      </c>
      <c r="L297">
        <v>0.6</v>
      </c>
      <c r="M297">
        <v>0.2</v>
      </c>
      <c r="N297">
        <v>0.6</v>
      </c>
    </row>
    <row r="298" spans="1:14">
      <c r="A298" s="8">
        <v>296</v>
      </c>
      <c r="B298">
        <v>296</v>
      </c>
      <c r="C298">
        <v>0.588234066963196</v>
      </c>
      <c r="D298">
        <v>0.0247267484664917</v>
      </c>
      <c r="E298">
        <v>8</v>
      </c>
      <c r="F298">
        <v>7</v>
      </c>
      <c r="G298">
        <v>2</v>
      </c>
      <c r="H298">
        <v>3</v>
      </c>
      <c r="I298">
        <v>0.8</v>
      </c>
      <c r="J298">
        <v>0.533333333333333</v>
      </c>
      <c r="K298">
        <v>0.64</v>
      </c>
      <c r="L298">
        <v>0.7</v>
      </c>
      <c r="M298">
        <v>0.1</v>
      </c>
      <c r="N298">
        <v>0.55</v>
      </c>
    </row>
    <row r="299" spans="1:14">
      <c r="A299" s="8">
        <v>297</v>
      </c>
      <c r="B299">
        <v>297</v>
      </c>
      <c r="C299">
        <v>0.560098528862</v>
      </c>
      <c r="D299">
        <v>0.0110046863555908</v>
      </c>
      <c r="E299">
        <v>10</v>
      </c>
      <c r="F299">
        <v>6</v>
      </c>
      <c r="G299">
        <v>0</v>
      </c>
      <c r="H299">
        <v>4</v>
      </c>
      <c r="I299">
        <v>1</v>
      </c>
      <c r="J299">
        <v>0.625</v>
      </c>
      <c r="K299">
        <v>0.769230769230769</v>
      </c>
      <c r="L299">
        <v>0.6</v>
      </c>
      <c r="M299">
        <v>0.4</v>
      </c>
      <c r="N299">
        <v>0.7</v>
      </c>
    </row>
    <row r="300" spans="1:14">
      <c r="A300" s="8">
        <v>298</v>
      </c>
      <c r="B300">
        <v>298</v>
      </c>
      <c r="C300">
        <v>0.816716432571411</v>
      </c>
      <c r="D300">
        <v>0.16333019733429</v>
      </c>
      <c r="E300">
        <v>9</v>
      </c>
      <c r="F300">
        <v>7</v>
      </c>
      <c r="G300">
        <v>1</v>
      </c>
      <c r="H300">
        <v>3</v>
      </c>
      <c r="I300">
        <v>0.9</v>
      </c>
      <c r="J300">
        <v>0.5625</v>
      </c>
      <c r="K300">
        <v>0.692307692307692</v>
      </c>
      <c r="L300">
        <v>0.7</v>
      </c>
      <c r="M300">
        <v>0.2</v>
      </c>
      <c r="N300">
        <v>0.6</v>
      </c>
    </row>
    <row r="301" spans="1:14">
      <c r="A301" s="8">
        <v>299</v>
      </c>
      <c r="B301">
        <v>299</v>
      </c>
      <c r="C301">
        <v>0.558793663978577</v>
      </c>
      <c r="D301">
        <v>0.0411988496780396</v>
      </c>
      <c r="E301">
        <v>8</v>
      </c>
      <c r="F301">
        <v>6</v>
      </c>
      <c r="G301">
        <v>2</v>
      </c>
      <c r="H301">
        <v>4</v>
      </c>
      <c r="I301">
        <v>0.8</v>
      </c>
      <c r="J301">
        <v>0.571428571428572</v>
      </c>
      <c r="K301">
        <v>0.666666666666667</v>
      </c>
      <c r="L301">
        <v>0.6</v>
      </c>
      <c r="M301">
        <v>0.2</v>
      </c>
      <c r="N301">
        <v>0.6</v>
      </c>
    </row>
    <row r="302" spans="1:14">
      <c r="A302" s="8">
        <v>300</v>
      </c>
      <c r="B302">
        <v>300</v>
      </c>
      <c r="C302">
        <v>0.398736000061035</v>
      </c>
      <c r="D302">
        <v>0.0148582458496094</v>
      </c>
      <c r="E302">
        <v>10</v>
      </c>
      <c r="F302">
        <v>6</v>
      </c>
      <c r="G302">
        <v>0</v>
      </c>
      <c r="H302">
        <v>4</v>
      </c>
      <c r="I302">
        <v>1</v>
      </c>
      <c r="J302">
        <v>0.625</v>
      </c>
      <c r="K302">
        <v>0.769230769230769</v>
      </c>
      <c r="L302">
        <v>0.6</v>
      </c>
      <c r="M302">
        <v>0.4</v>
      </c>
      <c r="N302">
        <v>0.7</v>
      </c>
    </row>
    <row r="303" spans="1:14">
      <c r="A303" s="8">
        <v>301</v>
      </c>
      <c r="B303">
        <v>301</v>
      </c>
      <c r="C303">
        <v>0.662102222442627</v>
      </c>
      <c r="D303">
        <v>0.124578595161438</v>
      </c>
      <c r="E303">
        <v>9</v>
      </c>
      <c r="F303">
        <v>7</v>
      </c>
      <c r="G303">
        <v>1</v>
      </c>
      <c r="H303">
        <v>3</v>
      </c>
      <c r="I303">
        <v>0.9</v>
      </c>
      <c r="J303">
        <v>0.5625</v>
      </c>
      <c r="K303">
        <v>0.692307692307692</v>
      </c>
      <c r="L303">
        <v>0.7</v>
      </c>
      <c r="M303">
        <v>0.2</v>
      </c>
      <c r="N303">
        <v>0.6</v>
      </c>
    </row>
    <row r="304" spans="1:14">
      <c r="A304" s="8">
        <v>302</v>
      </c>
      <c r="B304">
        <v>302</v>
      </c>
      <c r="C304">
        <v>0.532430410385132</v>
      </c>
      <c r="D304">
        <v>0.0958017110824585</v>
      </c>
      <c r="E304">
        <v>9</v>
      </c>
      <c r="F304">
        <v>6</v>
      </c>
      <c r="G304">
        <v>1</v>
      </c>
      <c r="H304">
        <v>4</v>
      </c>
      <c r="I304">
        <v>0.9</v>
      </c>
      <c r="J304">
        <v>0.6</v>
      </c>
      <c r="K304">
        <v>0.72</v>
      </c>
      <c r="L304">
        <v>0.6</v>
      </c>
      <c r="M304">
        <v>0.3</v>
      </c>
      <c r="N304">
        <v>0.65</v>
      </c>
    </row>
    <row r="305" spans="1:14">
      <c r="A305" s="8">
        <v>303</v>
      </c>
      <c r="B305">
        <v>303</v>
      </c>
      <c r="C305">
        <v>0.607446551322937</v>
      </c>
      <c r="D305">
        <v>0.0858523845672607</v>
      </c>
      <c r="E305">
        <v>9</v>
      </c>
      <c r="F305">
        <v>5</v>
      </c>
      <c r="G305">
        <v>1</v>
      </c>
      <c r="H305">
        <v>5</v>
      </c>
      <c r="I305">
        <v>0.9</v>
      </c>
      <c r="J305">
        <v>0.642857142857143</v>
      </c>
      <c r="K305">
        <v>0.75</v>
      </c>
      <c r="L305">
        <v>0.5</v>
      </c>
      <c r="M305">
        <v>0.4</v>
      </c>
      <c r="N305">
        <v>0.7</v>
      </c>
    </row>
    <row r="306" spans="1:14">
      <c r="A306" s="8">
        <v>304</v>
      </c>
      <c r="B306">
        <v>304</v>
      </c>
      <c r="C306">
        <v>0.57126247882843</v>
      </c>
      <c r="D306">
        <v>0.00178587436676025</v>
      </c>
      <c r="E306">
        <v>10</v>
      </c>
      <c r="F306">
        <v>9</v>
      </c>
      <c r="G306">
        <v>0</v>
      </c>
      <c r="H306">
        <v>1</v>
      </c>
      <c r="I306">
        <v>1</v>
      </c>
      <c r="J306">
        <v>0.526315789473684</v>
      </c>
      <c r="K306">
        <v>0.689655172413793</v>
      </c>
      <c r="L306">
        <v>0.9</v>
      </c>
      <c r="M306">
        <v>0.1</v>
      </c>
      <c r="N306">
        <v>0.55</v>
      </c>
    </row>
    <row r="307" spans="1:14">
      <c r="A307" s="8">
        <v>305</v>
      </c>
      <c r="B307">
        <v>305</v>
      </c>
      <c r="C307">
        <v>0.855350017547607</v>
      </c>
      <c r="D307">
        <v>0.0944843292236328</v>
      </c>
      <c r="E307">
        <v>10</v>
      </c>
      <c r="F307">
        <v>6</v>
      </c>
      <c r="G307">
        <v>0</v>
      </c>
      <c r="H307">
        <v>4</v>
      </c>
      <c r="I307">
        <v>1</v>
      </c>
      <c r="J307">
        <v>0.625</v>
      </c>
      <c r="K307">
        <v>0.769230769230769</v>
      </c>
      <c r="L307">
        <v>0.6</v>
      </c>
      <c r="M307">
        <v>0.4</v>
      </c>
      <c r="N307">
        <v>0.7</v>
      </c>
    </row>
    <row r="308" spans="1:14">
      <c r="A308" s="8">
        <v>306</v>
      </c>
      <c r="B308">
        <v>306</v>
      </c>
      <c r="C308">
        <v>0.673173666000366</v>
      </c>
      <c r="D308">
        <v>0.0919464826583862</v>
      </c>
      <c r="E308">
        <v>8</v>
      </c>
      <c r="F308">
        <v>9</v>
      </c>
      <c r="G308">
        <v>2</v>
      </c>
      <c r="H308">
        <v>1</v>
      </c>
      <c r="I308">
        <v>0.8</v>
      </c>
      <c r="J308">
        <v>0.470588235294118</v>
      </c>
      <c r="K308">
        <v>0.592592592592593</v>
      </c>
      <c r="L308">
        <v>0.9</v>
      </c>
      <c r="M308">
        <v>-0.1</v>
      </c>
      <c r="N308">
        <v>0.45</v>
      </c>
    </row>
    <row r="309" spans="1:14">
      <c r="A309" s="8">
        <v>307</v>
      </c>
      <c r="B309">
        <v>307</v>
      </c>
      <c r="C309">
        <v>0.571081042289734</v>
      </c>
      <c r="D309">
        <v>0.0402399301528931</v>
      </c>
      <c r="E309">
        <v>10</v>
      </c>
      <c r="F309">
        <v>5</v>
      </c>
      <c r="G309">
        <v>0</v>
      </c>
      <c r="H309">
        <v>5</v>
      </c>
      <c r="I309">
        <v>1</v>
      </c>
      <c r="J309">
        <v>0.666666666666667</v>
      </c>
      <c r="K309">
        <v>0.8</v>
      </c>
      <c r="L309">
        <v>0.5</v>
      </c>
      <c r="M309">
        <v>0.5</v>
      </c>
      <c r="N309">
        <v>0.75</v>
      </c>
    </row>
    <row r="310" spans="1:14">
      <c r="A310" s="8">
        <v>308</v>
      </c>
      <c r="B310">
        <v>308</v>
      </c>
      <c r="C310">
        <v>0.568925857543945</v>
      </c>
      <c r="D310">
        <v>0.154922485351562</v>
      </c>
      <c r="E310">
        <v>10</v>
      </c>
      <c r="F310">
        <v>8</v>
      </c>
      <c r="G310">
        <v>0</v>
      </c>
      <c r="H310">
        <v>2</v>
      </c>
      <c r="I310">
        <v>1</v>
      </c>
      <c r="J310">
        <v>0.555555555555556</v>
      </c>
      <c r="K310">
        <v>0.714285714285714</v>
      </c>
      <c r="L310">
        <v>0.8</v>
      </c>
      <c r="M310">
        <v>0.2</v>
      </c>
      <c r="N310">
        <v>0.6</v>
      </c>
    </row>
    <row r="311" spans="1:14">
      <c r="A311" s="8">
        <v>309</v>
      </c>
      <c r="B311">
        <v>309</v>
      </c>
      <c r="C311">
        <v>0.81212055683136</v>
      </c>
      <c r="D311">
        <v>0.156541228294373</v>
      </c>
      <c r="E311">
        <v>6</v>
      </c>
      <c r="F311">
        <v>7</v>
      </c>
      <c r="G311">
        <v>4</v>
      </c>
      <c r="H311">
        <v>3</v>
      </c>
      <c r="I311">
        <v>0.6</v>
      </c>
      <c r="J311">
        <v>0.461538461538462</v>
      </c>
      <c r="K311">
        <v>0.521739130434783</v>
      </c>
      <c r="L311">
        <v>0.7</v>
      </c>
      <c r="M311">
        <v>-0.1</v>
      </c>
      <c r="N311">
        <v>0.45</v>
      </c>
    </row>
    <row r="312" spans="1:14">
      <c r="A312" s="8">
        <v>310</v>
      </c>
      <c r="B312">
        <v>310</v>
      </c>
      <c r="C312">
        <v>0.840501666069031</v>
      </c>
      <c r="D312">
        <v>0.195119500160217</v>
      </c>
      <c r="E312">
        <v>10</v>
      </c>
      <c r="F312">
        <v>9</v>
      </c>
      <c r="G312">
        <v>0</v>
      </c>
      <c r="H312">
        <v>1</v>
      </c>
      <c r="I312">
        <v>1</v>
      </c>
      <c r="J312">
        <v>0.526315789473684</v>
      </c>
      <c r="K312">
        <v>0.689655172413793</v>
      </c>
      <c r="L312">
        <v>0.9</v>
      </c>
      <c r="M312">
        <v>0.1</v>
      </c>
      <c r="N312">
        <v>0.55</v>
      </c>
    </row>
    <row r="313" spans="1:14">
      <c r="A313" s="8">
        <v>311</v>
      </c>
      <c r="B313">
        <v>311</v>
      </c>
      <c r="C313">
        <v>0.615211844444275</v>
      </c>
      <c r="D313">
        <v>0.113019585609436</v>
      </c>
      <c r="E313">
        <v>8</v>
      </c>
      <c r="F313">
        <v>7</v>
      </c>
      <c r="G313">
        <v>2</v>
      </c>
      <c r="H313">
        <v>3</v>
      </c>
      <c r="I313">
        <v>0.8</v>
      </c>
      <c r="J313">
        <v>0.533333333333333</v>
      </c>
      <c r="K313">
        <v>0.64</v>
      </c>
      <c r="L313">
        <v>0.7</v>
      </c>
      <c r="M313">
        <v>0.1</v>
      </c>
      <c r="N313">
        <v>0.55</v>
      </c>
    </row>
    <row r="314" spans="1:14">
      <c r="A314" s="8">
        <v>312</v>
      </c>
      <c r="B314">
        <v>312</v>
      </c>
      <c r="C314">
        <v>0.653412818908691</v>
      </c>
      <c r="D314">
        <v>0.10240650177002</v>
      </c>
      <c r="E314">
        <v>10</v>
      </c>
      <c r="F314">
        <v>6</v>
      </c>
      <c r="G314">
        <v>0</v>
      </c>
      <c r="H314">
        <v>4</v>
      </c>
      <c r="I314">
        <v>1</v>
      </c>
      <c r="J314">
        <v>0.625</v>
      </c>
      <c r="K314">
        <v>0.769230769230769</v>
      </c>
      <c r="L314">
        <v>0.6</v>
      </c>
      <c r="M314">
        <v>0.4</v>
      </c>
      <c r="N314">
        <v>0.7</v>
      </c>
    </row>
    <row r="315" spans="1:14">
      <c r="A315" s="8">
        <v>313</v>
      </c>
      <c r="B315">
        <v>313</v>
      </c>
      <c r="C315">
        <v>0.650550127029419</v>
      </c>
      <c r="D315">
        <v>0.200407981872559</v>
      </c>
      <c r="E315">
        <v>8</v>
      </c>
      <c r="F315">
        <v>5</v>
      </c>
      <c r="G315">
        <v>2</v>
      </c>
      <c r="H315">
        <v>5</v>
      </c>
      <c r="I315">
        <v>0.8</v>
      </c>
      <c r="J315">
        <v>0.615384615384615</v>
      </c>
      <c r="K315">
        <v>0.695652173913043</v>
      </c>
      <c r="L315">
        <v>0.5</v>
      </c>
      <c r="M315">
        <v>0.3</v>
      </c>
      <c r="N315">
        <v>0.65</v>
      </c>
    </row>
    <row r="316" spans="1:14">
      <c r="A316" s="8">
        <v>314</v>
      </c>
      <c r="B316">
        <v>314</v>
      </c>
      <c r="C316">
        <v>0.599250078201294</v>
      </c>
      <c r="D316">
        <v>0.0104513168334961</v>
      </c>
      <c r="E316">
        <v>10</v>
      </c>
      <c r="F316">
        <v>8</v>
      </c>
      <c r="G316">
        <v>0</v>
      </c>
      <c r="H316">
        <v>2</v>
      </c>
      <c r="I316">
        <v>1</v>
      </c>
      <c r="J316">
        <v>0.555555555555556</v>
      </c>
      <c r="K316">
        <v>0.714285714285714</v>
      </c>
      <c r="L316">
        <v>0.8</v>
      </c>
      <c r="M316">
        <v>0.2</v>
      </c>
      <c r="N316">
        <v>0.6</v>
      </c>
    </row>
    <row r="317" spans="1:14">
      <c r="A317" s="8">
        <v>315</v>
      </c>
      <c r="B317">
        <v>315</v>
      </c>
      <c r="C317">
        <v>0.452936172485352</v>
      </c>
      <c r="D317">
        <v>0.0606592893600464</v>
      </c>
      <c r="E317">
        <v>9</v>
      </c>
      <c r="F317">
        <v>8</v>
      </c>
      <c r="G317">
        <v>1</v>
      </c>
      <c r="H317">
        <v>2</v>
      </c>
      <c r="I317">
        <v>0.9</v>
      </c>
      <c r="J317">
        <v>0.529411764705882</v>
      </c>
      <c r="K317">
        <v>0.666666666666667</v>
      </c>
      <c r="L317">
        <v>0.8</v>
      </c>
      <c r="M317">
        <v>0.1</v>
      </c>
      <c r="N317">
        <v>0.55</v>
      </c>
    </row>
    <row r="318" spans="1:14">
      <c r="A318" s="8">
        <v>316</v>
      </c>
      <c r="B318">
        <v>316</v>
      </c>
      <c r="C318">
        <v>0.899687767028809</v>
      </c>
      <c r="D318">
        <v>0.0113396644592285</v>
      </c>
      <c r="E318">
        <v>9</v>
      </c>
      <c r="F318">
        <v>9</v>
      </c>
      <c r="G318">
        <v>1</v>
      </c>
      <c r="H318">
        <v>1</v>
      </c>
      <c r="I318">
        <v>0.9</v>
      </c>
      <c r="J318">
        <v>0.5</v>
      </c>
      <c r="K318">
        <v>0.642857142857143</v>
      </c>
      <c r="L318">
        <v>0.9</v>
      </c>
      <c r="M318">
        <v>0</v>
      </c>
      <c r="N318">
        <v>0.5</v>
      </c>
    </row>
    <row r="319" spans="1:14">
      <c r="A319" s="8">
        <v>317</v>
      </c>
      <c r="B319">
        <v>317</v>
      </c>
      <c r="C319">
        <v>0.685755729675293</v>
      </c>
      <c r="D319">
        <v>0.145111680030823</v>
      </c>
      <c r="E319">
        <v>7</v>
      </c>
      <c r="F319">
        <v>9</v>
      </c>
      <c r="G319">
        <v>3</v>
      </c>
      <c r="H319">
        <v>1</v>
      </c>
      <c r="I319">
        <v>0.7</v>
      </c>
      <c r="J319">
        <v>0.4375</v>
      </c>
      <c r="K319">
        <v>0.538461538461538</v>
      </c>
      <c r="L319">
        <v>0.9</v>
      </c>
      <c r="M319">
        <v>-0.2</v>
      </c>
      <c r="N319">
        <v>0.4</v>
      </c>
    </row>
    <row r="320" spans="1:14">
      <c r="A320" s="8">
        <v>318</v>
      </c>
      <c r="B320">
        <v>318</v>
      </c>
      <c r="C320">
        <v>0.842553019523621</v>
      </c>
      <c r="D320">
        <v>0.0404520034790039</v>
      </c>
      <c r="E320">
        <v>10</v>
      </c>
      <c r="F320">
        <v>8</v>
      </c>
      <c r="G320">
        <v>0</v>
      </c>
      <c r="H320">
        <v>2</v>
      </c>
      <c r="I320">
        <v>1</v>
      </c>
      <c r="J320">
        <v>0.555555555555556</v>
      </c>
      <c r="K320">
        <v>0.714285714285714</v>
      </c>
      <c r="L320">
        <v>0.8</v>
      </c>
      <c r="M320">
        <v>0.2</v>
      </c>
      <c r="N320">
        <v>0.6</v>
      </c>
    </row>
    <row r="321" spans="1:14">
      <c r="A321" s="8">
        <v>319</v>
      </c>
      <c r="B321">
        <v>319</v>
      </c>
      <c r="C321">
        <v>0.685276627540588</v>
      </c>
      <c r="D321">
        <v>0.0426899194717407</v>
      </c>
      <c r="E321">
        <v>8</v>
      </c>
      <c r="F321">
        <v>5</v>
      </c>
      <c r="G321">
        <v>2</v>
      </c>
      <c r="H321">
        <v>5</v>
      </c>
      <c r="I321">
        <v>0.8</v>
      </c>
      <c r="J321">
        <v>0.615384615384615</v>
      </c>
      <c r="K321">
        <v>0.695652173913043</v>
      </c>
      <c r="L321">
        <v>0.5</v>
      </c>
      <c r="M321">
        <v>0.3</v>
      </c>
      <c r="N321">
        <v>0.65</v>
      </c>
    </row>
    <row r="322" spans="1:14">
      <c r="A322" s="8">
        <v>320</v>
      </c>
      <c r="B322">
        <v>320</v>
      </c>
      <c r="C322">
        <v>0.569774150848389</v>
      </c>
      <c r="D322">
        <v>0.0429487228393555</v>
      </c>
      <c r="E322">
        <v>7</v>
      </c>
      <c r="F322">
        <v>7</v>
      </c>
      <c r="G322">
        <v>3</v>
      </c>
      <c r="H322">
        <v>3</v>
      </c>
      <c r="I322">
        <v>0.7</v>
      </c>
      <c r="J322">
        <v>0.5</v>
      </c>
      <c r="K322">
        <v>0.583333333333333</v>
      </c>
      <c r="L322">
        <v>0.7</v>
      </c>
      <c r="M322">
        <v>0</v>
      </c>
      <c r="N322">
        <v>0.5</v>
      </c>
    </row>
    <row r="323" spans="1:14">
      <c r="A323" s="8">
        <v>321</v>
      </c>
      <c r="B323">
        <v>321</v>
      </c>
      <c r="C323">
        <v>0.643506407737732</v>
      </c>
      <c r="D323">
        <v>0.0326564311981201</v>
      </c>
      <c r="E323">
        <v>9</v>
      </c>
      <c r="F323">
        <v>6</v>
      </c>
      <c r="G323">
        <v>1</v>
      </c>
      <c r="H323">
        <v>4</v>
      </c>
      <c r="I323">
        <v>0.9</v>
      </c>
      <c r="J323">
        <v>0.6</v>
      </c>
      <c r="K323">
        <v>0.72</v>
      </c>
      <c r="L323">
        <v>0.6</v>
      </c>
      <c r="M323">
        <v>0.3</v>
      </c>
      <c r="N323">
        <v>0.65</v>
      </c>
    </row>
    <row r="324" spans="1:14">
      <c r="A324" s="8">
        <v>322</v>
      </c>
      <c r="B324">
        <v>322</v>
      </c>
      <c r="C324">
        <v>0.766848087310791</v>
      </c>
      <c r="D324">
        <v>0.210089325904846</v>
      </c>
      <c r="E324">
        <v>9</v>
      </c>
      <c r="F324">
        <v>7</v>
      </c>
      <c r="G324">
        <v>1</v>
      </c>
      <c r="H324">
        <v>3</v>
      </c>
      <c r="I324">
        <v>0.9</v>
      </c>
      <c r="J324">
        <v>0.5625</v>
      </c>
      <c r="K324">
        <v>0.692307692307692</v>
      </c>
      <c r="L324">
        <v>0.7</v>
      </c>
      <c r="M324">
        <v>0.2</v>
      </c>
      <c r="N324">
        <v>0.6</v>
      </c>
    </row>
    <row r="325" spans="1:14">
      <c r="A325" s="8">
        <v>323</v>
      </c>
      <c r="B325">
        <v>323</v>
      </c>
      <c r="C325">
        <v>0.475068092346191</v>
      </c>
      <c r="D325">
        <v>0.0199623107910156</v>
      </c>
      <c r="E325">
        <v>9</v>
      </c>
      <c r="F325">
        <v>8</v>
      </c>
      <c r="G325">
        <v>1</v>
      </c>
      <c r="H325">
        <v>2</v>
      </c>
      <c r="I325">
        <v>0.9</v>
      </c>
      <c r="J325">
        <v>0.529411764705882</v>
      </c>
      <c r="K325">
        <v>0.666666666666667</v>
      </c>
      <c r="L325">
        <v>0.8</v>
      </c>
      <c r="M325">
        <v>0.1</v>
      </c>
      <c r="N325">
        <v>0.55</v>
      </c>
    </row>
    <row r="326" spans="1:14">
      <c r="A326" s="8">
        <v>324</v>
      </c>
      <c r="B326">
        <v>324</v>
      </c>
      <c r="C326">
        <v>0.500799059867859</v>
      </c>
      <c r="D326">
        <v>0.0488530397415161</v>
      </c>
      <c r="E326">
        <v>8</v>
      </c>
      <c r="F326">
        <v>7</v>
      </c>
      <c r="G326">
        <v>2</v>
      </c>
      <c r="H326">
        <v>3</v>
      </c>
      <c r="I326">
        <v>0.8</v>
      </c>
      <c r="J326">
        <v>0.533333333333333</v>
      </c>
      <c r="K326">
        <v>0.64</v>
      </c>
      <c r="L326">
        <v>0.7</v>
      </c>
      <c r="M326">
        <v>0.1</v>
      </c>
      <c r="N326">
        <v>0.55</v>
      </c>
    </row>
    <row r="327" spans="1:14">
      <c r="A327" s="8">
        <v>325</v>
      </c>
      <c r="B327">
        <v>325</v>
      </c>
      <c r="C327">
        <v>0.578796625137329</v>
      </c>
      <c r="D327">
        <v>0.047813892364502</v>
      </c>
      <c r="E327">
        <v>10</v>
      </c>
      <c r="F327">
        <v>8</v>
      </c>
      <c r="G327">
        <v>0</v>
      </c>
      <c r="H327">
        <v>2</v>
      </c>
      <c r="I327">
        <v>1</v>
      </c>
      <c r="J327">
        <v>0.555555555555556</v>
      </c>
      <c r="K327">
        <v>0.714285714285714</v>
      </c>
      <c r="L327">
        <v>0.8</v>
      </c>
      <c r="M327">
        <v>0.2</v>
      </c>
      <c r="N327">
        <v>0.6</v>
      </c>
    </row>
    <row r="328" spans="1:14">
      <c r="A328" s="8">
        <v>326</v>
      </c>
      <c r="B328">
        <v>326</v>
      </c>
      <c r="C328">
        <v>0.728153347969055</v>
      </c>
      <c r="D328">
        <v>0.205908179283142</v>
      </c>
      <c r="E328">
        <v>10</v>
      </c>
      <c r="F328">
        <v>7</v>
      </c>
      <c r="G328">
        <v>0</v>
      </c>
      <c r="H328">
        <v>3</v>
      </c>
      <c r="I328">
        <v>1</v>
      </c>
      <c r="J328">
        <v>0.588235294117647</v>
      </c>
      <c r="K328">
        <v>0.740740740740741</v>
      </c>
      <c r="L328">
        <v>0.7</v>
      </c>
      <c r="M328">
        <v>0.3</v>
      </c>
      <c r="N328">
        <v>0.65</v>
      </c>
    </row>
    <row r="329" spans="1:14">
      <c r="A329" s="8">
        <v>327</v>
      </c>
      <c r="B329">
        <v>327</v>
      </c>
      <c r="C329">
        <v>0.51726496219635</v>
      </c>
      <c r="D329">
        <v>0.0496070384979248</v>
      </c>
      <c r="E329">
        <v>10</v>
      </c>
      <c r="F329">
        <v>7</v>
      </c>
      <c r="G329">
        <v>0</v>
      </c>
      <c r="H329">
        <v>3</v>
      </c>
      <c r="I329">
        <v>1</v>
      </c>
      <c r="J329">
        <v>0.588235294117647</v>
      </c>
      <c r="K329">
        <v>0.740740740740741</v>
      </c>
      <c r="L329">
        <v>0.7</v>
      </c>
      <c r="M329">
        <v>0.3</v>
      </c>
      <c r="N329">
        <v>0.65</v>
      </c>
    </row>
    <row r="330" spans="1:14">
      <c r="A330" s="8">
        <v>328</v>
      </c>
      <c r="B330">
        <v>328</v>
      </c>
      <c r="C330">
        <v>0.573578357696533</v>
      </c>
      <c r="D330">
        <v>0.105150818824768</v>
      </c>
      <c r="E330">
        <v>8</v>
      </c>
      <c r="F330">
        <v>6</v>
      </c>
      <c r="G330">
        <v>2</v>
      </c>
      <c r="H330">
        <v>4</v>
      </c>
      <c r="I330">
        <v>0.8</v>
      </c>
      <c r="J330">
        <v>0.571428571428572</v>
      </c>
      <c r="K330">
        <v>0.666666666666667</v>
      </c>
      <c r="L330">
        <v>0.6</v>
      </c>
      <c r="M330">
        <v>0.2</v>
      </c>
      <c r="N330">
        <v>0.6</v>
      </c>
    </row>
    <row r="331" spans="1:14">
      <c r="A331" s="8">
        <v>329</v>
      </c>
      <c r="B331">
        <v>329</v>
      </c>
      <c r="C331">
        <v>0.753454089164734</v>
      </c>
      <c r="D331">
        <v>0.0653548240661621</v>
      </c>
      <c r="E331">
        <v>9</v>
      </c>
      <c r="F331">
        <v>8</v>
      </c>
      <c r="G331">
        <v>1</v>
      </c>
      <c r="H331">
        <v>2</v>
      </c>
      <c r="I331">
        <v>0.9</v>
      </c>
      <c r="J331">
        <v>0.529411764705882</v>
      </c>
      <c r="K331">
        <v>0.666666666666667</v>
      </c>
      <c r="L331">
        <v>0.8</v>
      </c>
      <c r="M331">
        <v>0.1</v>
      </c>
      <c r="N331">
        <v>0.55</v>
      </c>
    </row>
    <row r="332" spans="1:14">
      <c r="A332" s="8">
        <v>330</v>
      </c>
      <c r="B332">
        <v>330</v>
      </c>
      <c r="C332">
        <v>0.75474226474762</v>
      </c>
      <c r="D332">
        <v>0.11339282989502</v>
      </c>
      <c r="E332">
        <v>8</v>
      </c>
      <c r="F332">
        <v>8</v>
      </c>
      <c r="G332">
        <v>2</v>
      </c>
      <c r="H332">
        <v>2</v>
      </c>
      <c r="I332">
        <v>0.8</v>
      </c>
      <c r="J332">
        <v>0.5</v>
      </c>
      <c r="K332">
        <v>0.615384615384615</v>
      </c>
      <c r="L332">
        <v>0.8</v>
      </c>
      <c r="M332">
        <v>0</v>
      </c>
      <c r="N332">
        <v>0.5</v>
      </c>
    </row>
    <row r="333" spans="1:14">
      <c r="A333" s="8">
        <v>331</v>
      </c>
      <c r="B333">
        <v>331</v>
      </c>
      <c r="C333">
        <v>0.636010527610779</v>
      </c>
      <c r="D333">
        <v>0.0391476154327393</v>
      </c>
      <c r="E333">
        <v>9</v>
      </c>
      <c r="F333">
        <v>10</v>
      </c>
      <c r="G333">
        <v>1</v>
      </c>
      <c r="H333">
        <v>0</v>
      </c>
      <c r="I333">
        <v>0.9</v>
      </c>
      <c r="J333">
        <v>0.473684210526316</v>
      </c>
      <c r="K333">
        <v>0.620689655172414</v>
      </c>
      <c r="L333">
        <v>1</v>
      </c>
      <c r="M333">
        <v>-0.1</v>
      </c>
      <c r="N333">
        <v>0.45</v>
      </c>
    </row>
    <row r="334" spans="1:14">
      <c r="A334" s="8">
        <v>332</v>
      </c>
      <c r="B334">
        <v>332</v>
      </c>
      <c r="C334">
        <v>0.611989974975586</v>
      </c>
      <c r="D334">
        <v>0.103309869766235</v>
      </c>
      <c r="E334">
        <v>10</v>
      </c>
      <c r="F334">
        <v>7</v>
      </c>
      <c r="G334">
        <v>0</v>
      </c>
      <c r="H334">
        <v>3</v>
      </c>
      <c r="I334">
        <v>1</v>
      </c>
      <c r="J334">
        <v>0.588235294117647</v>
      </c>
      <c r="K334">
        <v>0.740740740740741</v>
      </c>
      <c r="L334">
        <v>0.7</v>
      </c>
      <c r="M334">
        <v>0.3</v>
      </c>
      <c r="N334">
        <v>0.65</v>
      </c>
    </row>
    <row r="335" spans="1:14">
      <c r="A335" s="8">
        <v>333</v>
      </c>
      <c r="B335">
        <v>333</v>
      </c>
      <c r="C335">
        <v>0.900536417961121</v>
      </c>
      <c r="D335">
        <v>0.197224378585815</v>
      </c>
      <c r="E335">
        <v>9</v>
      </c>
      <c r="F335">
        <v>6</v>
      </c>
      <c r="G335">
        <v>1</v>
      </c>
      <c r="H335">
        <v>4</v>
      </c>
      <c r="I335">
        <v>0.9</v>
      </c>
      <c r="J335">
        <v>0.6</v>
      </c>
      <c r="K335">
        <v>0.72</v>
      </c>
      <c r="L335">
        <v>0.6</v>
      </c>
      <c r="M335">
        <v>0.3</v>
      </c>
      <c r="N335">
        <v>0.65</v>
      </c>
    </row>
    <row r="336" spans="1:14">
      <c r="A336" s="8">
        <v>334</v>
      </c>
      <c r="B336">
        <v>334</v>
      </c>
      <c r="C336">
        <v>0.729298710823059</v>
      </c>
      <c r="D336">
        <v>0.047121524810791</v>
      </c>
      <c r="E336">
        <v>8</v>
      </c>
      <c r="F336">
        <v>7</v>
      </c>
      <c r="G336">
        <v>2</v>
      </c>
      <c r="H336">
        <v>3</v>
      </c>
      <c r="I336">
        <v>0.8</v>
      </c>
      <c r="J336">
        <v>0.533333333333333</v>
      </c>
      <c r="K336">
        <v>0.64</v>
      </c>
      <c r="L336">
        <v>0.7</v>
      </c>
      <c r="M336">
        <v>0.1</v>
      </c>
      <c r="N336">
        <v>0.55</v>
      </c>
    </row>
    <row r="337" spans="1:14">
      <c r="A337" s="8">
        <v>335</v>
      </c>
      <c r="B337">
        <v>335</v>
      </c>
      <c r="C337">
        <v>0.711186051368713</v>
      </c>
      <c r="D337">
        <v>0.061373233795166</v>
      </c>
      <c r="E337">
        <v>8</v>
      </c>
      <c r="F337">
        <v>7</v>
      </c>
      <c r="G337">
        <v>2</v>
      </c>
      <c r="H337">
        <v>3</v>
      </c>
      <c r="I337">
        <v>0.8</v>
      </c>
      <c r="J337">
        <v>0.533333333333333</v>
      </c>
      <c r="K337">
        <v>0.64</v>
      </c>
      <c r="L337">
        <v>0.7</v>
      </c>
      <c r="M337">
        <v>0.1</v>
      </c>
      <c r="N337">
        <v>0.55</v>
      </c>
    </row>
    <row r="338" spans="1:14">
      <c r="A338" s="8">
        <v>336</v>
      </c>
      <c r="B338">
        <v>336</v>
      </c>
      <c r="C338">
        <v>0.946617364883423</v>
      </c>
      <c r="D338">
        <v>0.184411883354187</v>
      </c>
      <c r="E338">
        <v>9</v>
      </c>
      <c r="F338">
        <v>6</v>
      </c>
      <c r="G338">
        <v>1</v>
      </c>
      <c r="H338">
        <v>4</v>
      </c>
      <c r="I338">
        <v>0.9</v>
      </c>
      <c r="J338">
        <v>0.6</v>
      </c>
      <c r="K338">
        <v>0.72</v>
      </c>
      <c r="L338">
        <v>0.6</v>
      </c>
      <c r="M338">
        <v>0.3</v>
      </c>
      <c r="N338">
        <v>0.65</v>
      </c>
    </row>
    <row r="339" spans="1:14">
      <c r="A339" s="8">
        <v>337</v>
      </c>
      <c r="B339">
        <v>337</v>
      </c>
      <c r="C339">
        <v>0.560252547264099</v>
      </c>
      <c r="D339">
        <v>0.00192916393280029</v>
      </c>
      <c r="E339">
        <v>9</v>
      </c>
      <c r="F339">
        <v>7</v>
      </c>
      <c r="G339">
        <v>1</v>
      </c>
      <c r="H339">
        <v>3</v>
      </c>
      <c r="I339">
        <v>0.9</v>
      </c>
      <c r="J339">
        <v>0.5625</v>
      </c>
      <c r="K339">
        <v>0.692307692307692</v>
      </c>
      <c r="L339">
        <v>0.7</v>
      </c>
      <c r="M339">
        <v>0.2</v>
      </c>
      <c r="N339">
        <v>0.6</v>
      </c>
    </row>
    <row r="340" spans="1:14">
      <c r="A340" s="8">
        <v>338</v>
      </c>
      <c r="B340">
        <v>338</v>
      </c>
      <c r="C340">
        <v>0.603128910064697</v>
      </c>
      <c r="D340">
        <v>0.043573260307312</v>
      </c>
      <c r="E340">
        <v>9</v>
      </c>
      <c r="F340">
        <v>8</v>
      </c>
      <c r="G340">
        <v>1</v>
      </c>
      <c r="H340">
        <v>2</v>
      </c>
      <c r="I340">
        <v>0.9</v>
      </c>
      <c r="J340">
        <v>0.529411764705882</v>
      </c>
      <c r="K340">
        <v>0.666666666666667</v>
      </c>
      <c r="L340">
        <v>0.8</v>
      </c>
      <c r="M340">
        <v>0.1</v>
      </c>
      <c r="N340">
        <v>0.55</v>
      </c>
    </row>
    <row r="341" spans="1:14">
      <c r="A341" s="8">
        <v>339</v>
      </c>
      <c r="B341">
        <v>339</v>
      </c>
      <c r="C341">
        <v>0.488686084747315</v>
      </c>
      <c r="D341">
        <v>0.0729025602340698</v>
      </c>
      <c r="E341">
        <v>10</v>
      </c>
      <c r="F341">
        <v>7</v>
      </c>
      <c r="G341">
        <v>0</v>
      </c>
      <c r="H341">
        <v>3</v>
      </c>
      <c r="I341">
        <v>1</v>
      </c>
      <c r="J341">
        <v>0.588235294117647</v>
      </c>
      <c r="K341">
        <v>0.740740740740741</v>
      </c>
      <c r="L341">
        <v>0.7</v>
      </c>
      <c r="M341">
        <v>0.3</v>
      </c>
      <c r="N341">
        <v>0.65</v>
      </c>
    </row>
    <row r="342" spans="1:14">
      <c r="A342" s="8">
        <v>340</v>
      </c>
      <c r="B342">
        <v>340</v>
      </c>
      <c r="C342">
        <v>0.726742148399353</v>
      </c>
      <c r="D342">
        <v>0.163003444671631</v>
      </c>
      <c r="E342">
        <v>9</v>
      </c>
      <c r="F342">
        <v>5</v>
      </c>
      <c r="G342">
        <v>1</v>
      </c>
      <c r="H342">
        <v>5</v>
      </c>
      <c r="I342">
        <v>0.9</v>
      </c>
      <c r="J342">
        <v>0.642857142857143</v>
      </c>
      <c r="K342">
        <v>0.75</v>
      </c>
      <c r="L342">
        <v>0.5</v>
      </c>
      <c r="M342">
        <v>0.4</v>
      </c>
      <c r="N342">
        <v>0.7</v>
      </c>
    </row>
    <row r="343" spans="1:14">
      <c r="A343" s="8">
        <v>341</v>
      </c>
      <c r="B343">
        <v>341</v>
      </c>
      <c r="C343">
        <v>0.512217044830322</v>
      </c>
      <c r="D343">
        <v>0.0958206653594971</v>
      </c>
      <c r="E343">
        <v>9</v>
      </c>
      <c r="F343">
        <v>6</v>
      </c>
      <c r="G343">
        <v>1</v>
      </c>
      <c r="H343">
        <v>4</v>
      </c>
      <c r="I343">
        <v>0.9</v>
      </c>
      <c r="J343">
        <v>0.6</v>
      </c>
      <c r="K343">
        <v>0.72</v>
      </c>
      <c r="L343">
        <v>0.6</v>
      </c>
      <c r="M343">
        <v>0.3</v>
      </c>
      <c r="N343">
        <v>0.65</v>
      </c>
    </row>
    <row r="344" spans="1:14">
      <c r="A344" s="8">
        <v>342</v>
      </c>
      <c r="B344">
        <v>342</v>
      </c>
      <c r="C344">
        <v>0.489537000656128</v>
      </c>
      <c r="D344">
        <v>0.0721596479415894</v>
      </c>
      <c r="E344">
        <v>9</v>
      </c>
      <c r="F344">
        <v>7</v>
      </c>
      <c r="G344">
        <v>1</v>
      </c>
      <c r="H344">
        <v>3</v>
      </c>
      <c r="I344">
        <v>0.9</v>
      </c>
      <c r="J344">
        <v>0.5625</v>
      </c>
      <c r="K344">
        <v>0.692307692307692</v>
      </c>
      <c r="L344">
        <v>0.7</v>
      </c>
      <c r="M344">
        <v>0.2</v>
      </c>
      <c r="N344">
        <v>0.6</v>
      </c>
    </row>
    <row r="345" spans="1:14">
      <c r="A345" s="8">
        <v>343</v>
      </c>
      <c r="B345">
        <v>343</v>
      </c>
      <c r="C345">
        <v>0.639774203300476</v>
      </c>
      <c r="D345">
        <v>0.074286937713623</v>
      </c>
      <c r="E345">
        <v>10</v>
      </c>
      <c r="F345">
        <v>8</v>
      </c>
      <c r="G345">
        <v>0</v>
      </c>
      <c r="H345">
        <v>2</v>
      </c>
      <c r="I345">
        <v>1</v>
      </c>
      <c r="J345">
        <v>0.555555555555556</v>
      </c>
      <c r="K345">
        <v>0.714285714285714</v>
      </c>
      <c r="L345">
        <v>0.8</v>
      </c>
      <c r="M345">
        <v>0.2</v>
      </c>
      <c r="N345">
        <v>0.6</v>
      </c>
    </row>
    <row r="346" spans="1:14">
      <c r="A346" s="8">
        <v>344</v>
      </c>
      <c r="B346">
        <v>344</v>
      </c>
      <c r="C346">
        <v>0.735213398933411</v>
      </c>
      <c r="D346">
        <v>0.0976202487945557</v>
      </c>
      <c r="E346">
        <v>8</v>
      </c>
      <c r="F346">
        <v>9</v>
      </c>
      <c r="G346">
        <v>2</v>
      </c>
      <c r="H346">
        <v>1</v>
      </c>
      <c r="I346">
        <v>0.8</v>
      </c>
      <c r="J346">
        <v>0.470588235294118</v>
      </c>
      <c r="K346">
        <v>0.592592592592593</v>
      </c>
      <c r="L346">
        <v>0.9</v>
      </c>
      <c r="M346">
        <v>-0.1</v>
      </c>
      <c r="N346">
        <v>0.45</v>
      </c>
    </row>
    <row r="347" spans="1:14">
      <c r="A347" s="8">
        <v>345</v>
      </c>
      <c r="B347">
        <v>345</v>
      </c>
      <c r="C347">
        <v>0.72076141834259</v>
      </c>
      <c r="D347">
        <v>0.153447031974793</v>
      </c>
      <c r="E347">
        <v>8</v>
      </c>
      <c r="F347">
        <v>7</v>
      </c>
      <c r="G347">
        <v>2</v>
      </c>
      <c r="H347">
        <v>3</v>
      </c>
      <c r="I347">
        <v>0.8</v>
      </c>
      <c r="J347">
        <v>0.533333333333333</v>
      </c>
      <c r="K347">
        <v>0.64</v>
      </c>
      <c r="L347">
        <v>0.7</v>
      </c>
      <c r="M347">
        <v>0.1</v>
      </c>
      <c r="N347">
        <v>0.55</v>
      </c>
    </row>
    <row r="348" spans="1:14">
      <c r="A348" s="8">
        <v>346</v>
      </c>
      <c r="B348">
        <v>346</v>
      </c>
      <c r="C348">
        <v>0.562122702598572</v>
      </c>
      <c r="D348">
        <v>0.0787234306335449</v>
      </c>
      <c r="E348">
        <v>10</v>
      </c>
      <c r="F348">
        <v>6</v>
      </c>
      <c r="G348">
        <v>0</v>
      </c>
      <c r="H348">
        <v>4</v>
      </c>
      <c r="I348">
        <v>1</v>
      </c>
      <c r="J348">
        <v>0.625</v>
      </c>
      <c r="K348">
        <v>0.769230769230769</v>
      </c>
      <c r="L348">
        <v>0.6</v>
      </c>
      <c r="M348">
        <v>0.4</v>
      </c>
      <c r="N348">
        <v>0.7</v>
      </c>
    </row>
    <row r="349" spans="1:14">
      <c r="A349" s="8">
        <v>347</v>
      </c>
      <c r="B349">
        <v>347</v>
      </c>
      <c r="C349">
        <v>0.542703747749329</v>
      </c>
      <c r="D349">
        <v>0.167460083961487</v>
      </c>
      <c r="E349">
        <v>9</v>
      </c>
      <c r="F349">
        <v>6</v>
      </c>
      <c r="G349">
        <v>1</v>
      </c>
      <c r="H349">
        <v>4</v>
      </c>
      <c r="I349">
        <v>0.9</v>
      </c>
      <c r="J349">
        <v>0.6</v>
      </c>
      <c r="K349">
        <v>0.72</v>
      </c>
      <c r="L349">
        <v>0.6</v>
      </c>
      <c r="M349">
        <v>0.3</v>
      </c>
      <c r="N349">
        <v>0.65</v>
      </c>
    </row>
    <row r="350" spans="1:14">
      <c r="A350" s="8">
        <v>348</v>
      </c>
      <c r="B350">
        <v>348</v>
      </c>
      <c r="C350">
        <v>0.645752191543579</v>
      </c>
      <c r="D350">
        <v>0.0518702268600464</v>
      </c>
      <c r="E350">
        <v>9</v>
      </c>
      <c r="F350">
        <v>7</v>
      </c>
      <c r="G350">
        <v>1</v>
      </c>
      <c r="H350">
        <v>3</v>
      </c>
      <c r="I350">
        <v>0.9</v>
      </c>
      <c r="J350">
        <v>0.5625</v>
      </c>
      <c r="K350">
        <v>0.692307692307692</v>
      </c>
      <c r="L350">
        <v>0.7</v>
      </c>
      <c r="M350">
        <v>0.2</v>
      </c>
      <c r="N350">
        <v>0.6</v>
      </c>
    </row>
    <row r="351" spans="1:14">
      <c r="A351" s="8">
        <v>349</v>
      </c>
      <c r="B351">
        <v>349</v>
      </c>
      <c r="C351">
        <v>0.686370372772217</v>
      </c>
      <c r="D351">
        <v>0.108142018318176</v>
      </c>
      <c r="E351">
        <v>7</v>
      </c>
      <c r="F351">
        <v>8</v>
      </c>
      <c r="G351">
        <v>3</v>
      </c>
      <c r="H351">
        <v>2</v>
      </c>
      <c r="I351">
        <v>0.7</v>
      </c>
      <c r="J351">
        <v>0.466666666666667</v>
      </c>
      <c r="K351">
        <v>0.56</v>
      </c>
      <c r="L351">
        <v>0.8</v>
      </c>
      <c r="M351">
        <v>-0.1</v>
      </c>
      <c r="N351">
        <v>0.45</v>
      </c>
    </row>
    <row r="352" spans="1:14">
      <c r="A352" s="8">
        <v>350</v>
      </c>
      <c r="B352">
        <v>350</v>
      </c>
      <c r="C352">
        <v>0.689123868942261</v>
      </c>
      <c r="D352">
        <v>0.0156382322311401</v>
      </c>
      <c r="E352">
        <v>10</v>
      </c>
      <c r="F352">
        <v>8</v>
      </c>
      <c r="G352">
        <v>0</v>
      </c>
      <c r="H352">
        <v>2</v>
      </c>
      <c r="I352">
        <v>1</v>
      </c>
      <c r="J352">
        <v>0.555555555555556</v>
      </c>
      <c r="K352">
        <v>0.714285714285714</v>
      </c>
      <c r="L352">
        <v>0.8</v>
      </c>
      <c r="M352">
        <v>0.2</v>
      </c>
      <c r="N352">
        <v>0.6</v>
      </c>
    </row>
    <row r="353" spans="1:14">
      <c r="A353" s="8">
        <v>351</v>
      </c>
      <c r="B353">
        <v>351</v>
      </c>
      <c r="C353">
        <v>0.629663467407227</v>
      </c>
      <c r="D353">
        <v>0.0462595224380493</v>
      </c>
      <c r="E353">
        <v>9</v>
      </c>
      <c r="F353">
        <v>8</v>
      </c>
      <c r="G353">
        <v>1</v>
      </c>
      <c r="H353">
        <v>2</v>
      </c>
      <c r="I353">
        <v>0.9</v>
      </c>
      <c r="J353">
        <v>0.529411764705882</v>
      </c>
      <c r="K353">
        <v>0.666666666666667</v>
      </c>
      <c r="L353">
        <v>0.8</v>
      </c>
      <c r="M353">
        <v>0.1</v>
      </c>
      <c r="N353">
        <v>0.55</v>
      </c>
    </row>
    <row r="354" spans="1:14">
      <c r="A354" s="8">
        <v>352</v>
      </c>
      <c r="B354">
        <v>352</v>
      </c>
      <c r="C354">
        <v>0.813812732696533</v>
      </c>
      <c r="D354">
        <v>0.140802979469299</v>
      </c>
      <c r="E354">
        <v>8</v>
      </c>
      <c r="F354">
        <v>4</v>
      </c>
      <c r="G354">
        <v>2</v>
      </c>
      <c r="H354">
        <v>6</v>
      </c>
      <c r="I354">
        <v>0.8</v>
      </c>
      <c r="J354">
        <v>0.666666666666667</v>
      </c>
      <c r="K354">
        <v>0.727272727272727</v>
      </c>
      <c r="L354">
        <v>0.4</v>
      </c>
      <c r="M354">
        <v>0.4</v>
      </c>
      <c r="N354">
        <v>0.7</v>
      </c>
    </row>
    <row r="355" spans="1:14">
      <c r="A355" s="8">
        <v>353</v>
      </c>
      <c r="B355">
        <v>353</v>
      </c>
      <c r="C355">
        <v>0.612748861312866</v>
      </c>
      <c r="D355">
        <v>0.0423661470413208</v>
      </c>
      <c r="E355">
        <v>9</v>
      </c>
      <c r="F355">
        <v>8</v>
      </c>
      <c r="G355">
        <v>1</v>
      </c>
      <c r="H355">
        <v>2</v>
      </c>
      <c r="I355">
        <v>0.9</v>
      </c>
      <c r="J355">
        <v>0.529411764705882</v>
      </c>
      <c r="K355">
        <v>0.666666666666667</v>
      </c>
      <c r="L355">
        <v>0.8</v>
      </c>
      <c r="M355">
        <v>0.1</v>
      </c>
      <c r="N355">
        <v>0.55</v>
      </c>
    </row>
    <row r="356" spans="1:14">
      <c r="A356" s="8">
        <v>354</v>
      </c>
      <c r="B356">
        <v>354</v>
      </c>
      <c r="C356">
        <v>0.584381818771362</v>
      </c>
      <c r="D356">
        <v>0.0174782276153564</v>
      </c>
      <c r="E356">
        <v>9</v>
      </c>
      <c r="F356">
        <v>7</v>
      </c>
      <c r="G356">
        <v>1</v>
      </c>
      <c r="H356">
        <v>3</v>
      </c>
      <c r="I356">
        <v>0.9</v>
      </c>
      <c r="J356">
        <v>0.5625</v>
      </c>
      <c r="K356">
        <v>0.692307692307692</v>
      </c>
      <c r="L356">
        <v>0.7</v>
      </c>
      <c r="M356">
        <v>0.2</v>
      </c>
      <c r="N356">
        <v>0.6</v>
      </c>
    </row>
    <row r="357" spans="1:14">
      <c r="A357" s="8">
        <v>355</v>
      </c>
      <c r="B357">
        <v>355</v>
      </c>
      <c r="C357">
        <v>0.832358241081238</v>
      </c>
      <c r="D357">
        <v>0.11742889881134</v>
      </c>
      <c r="E357">
        <v>9</v>
      </c>
      <c r="F357">
        <v>7</v>
      </c>
      <c r="G357">
        <v>1</v>
      </c>
      <c r="H357">
        <v>3</v>
      </c>
      <c r="I357">
        <v>0.9</v>
      </c>
      <c r="J357">
        <v>0.5625</v>
      </c>
      <c r="K357">
        <v>0.692307692307692</v>
      </c>
      <c r="L357">
        <v>0.7</v>
      </c>
      <c r="M357">
        <v>0.2</v>
      </c>
      <c r="N357">
        <v>0.6</v>
      </c>
    </row>
    <row r="358" spans="1:14">
      <c r="A358" s="8">
        <v>356</v>
      </c>
      <c r="B358">
        <v>356</v>
      </c>
      <c r="C358">
        <v>0.677717924118042</v>
      </c>
      <c r="D358">
        <v>0.0300798416137695</v>
      </c>
      <c r="E358">
        <v>10</v>
      </c>
      <c r="F358">
        <v>5</v>
      </c>
      <c r="G358">
        <v>0</v>
      </c>
      <c r="H358">
        <v>5</v>
      </c>
      <c r="I358">
        <v>1</v>
      </c>
      <c r="J358">
        <v>0.666666666666667</v>
      </c>
      <c r="K358">
        <v>0.8</v>
      </c>
      <c r="L358">
        <v>0.5</v>
      </c>
      <c r="M358">
        <v>0.5</v>
      </c>
      <c r="N358">
        <v>0.75</v>
      </c>
    </row>
    <row r="359" spans="1:14">
      <c r="A359" s="8">
        <v>357</v>
      </c>
      <c r="B359">
        <v>357</v>
      </c>
      <c r="C359">
        <v>0.736613154411316</v>
      </c>
      <c r="D359">
        <v>0.0743128061294556</v>
      </c>
      <c r="E359">
        <v>8</v>
      </c>
      <c r="F359">
        <v>9</v>
      </c>
      <c r="G359">
        <v>2</v>
      </c>
      <c r="H359">
        <v>1</v>
      </c>
      <c r="I359">
        <v>0.8</v>
      </c>
      <c r="J359">
        <v>0.470588235294118</v>
      </c>
      <c r="K359">
        <v>0.592592592592593</v>
      </c>
      <c r="L359">
        <v>0.9</v>
      </c>
      <c r="M359">
        <v>-0.1</v>
      </c>
      <c r="N359">
        <v>0.45</v>
      </c>
    </row>
    <row r="360" spans="1:14">
      <c r="A360" s="8">
        <v>358</v>
      </c>
      <c r="B360">
        <v>358</v>
      </c>
      <c r="C360">
        <v>0.789153099060059</v>
      </c>
      <c r="D360">
        <v>0.069909930229187</v>
      </c>
      <c r="E360">
        <v>9</v>
      </c>
      <c r="F360">
        <v>6</v>
      </c>
      <c r="G360">
        <v>1</v>
      </c>
      <c r="H360">
        <v>4</v>
      </c>
      <c r="I360">
        <v>0.9</v>
      </c>
      <c r="J360">
        <v>0.6</v>
      </c>
      <c r="K360">
        <v>0.72</v>
      </c>
      <c r="L360">
        <v>0.6</v>
      </c>
      <c r="M360">
        <v>0.3</v>
      </c>
      <c r="N360">
        <v>0.65</v>
      </c>
    </row>
    <row r="361" spans="1:14">
      <c r="A361" s="8">
        <v>359</v>
      </c>
      <c r="B361">
        <v>359</v>
      </c>
      <c r="C361">
        <v>0.63953709602356</v>
      </c>
      <c r="D361">
        <v>0.0327277183532715</v>
      </c>
      <c r="E361">
        <v>10</v>
      </c>
      <c r="F361">
        <v>9</v>
      </c>
      <c r="G361">
        <v>0</v>
      </c>
      <c r="H361">
        <v>1</v>
      </c>
      <c r="I361">
        <v>1</v>
      </c>
      <c r="J361">
        <v>0.526315789473684</v>
      </c>
      <c r="K361">
        <v>0.689655172413793</v>
      </c>
      <c r="L361">
        <v>0.9</v>
      </c>
      <c r="M361">
        <v>0.1</v>
      </c>
      <c r="N361">
        <v>0.55</v>
      </c>
    </row>
    <row r="362" spans="1:14">
      <c r="A362" s="8">
        <v>360</v>
      </c>
      <c r="B362">
        <v>360</v>
      </c>
      <c r="C362">
        <v>0.417488098144531</v>
      </c>
      <c r="D362">
        <v>0.0327906608581543</v>
      </c>
      <c r="E362">
        <v>9</v>
      </c>
      <c r="F362">
        <v>5</v>
      </c>
      <c r="G362">
        <v>1</v>
      </c>
      <c r="H362">
        <v>5</v>
      </c>
      <c r="I362">
        <v>0.9</v>
      </c>
      <c r="J362">
        <v>0.642857142857143</v>
      </c>
      <c r="K362">
        <v>0.75</v>
      </c>
      <c r="L362">
        <v>0.5</v>
      </c>
      <c r="M362">
        <v>0.4</v>
      </c>
      <c r="N362">
        <v>0.7</v>
      </c>
    </row>
    <row r="363" spans="1:14">
      <c r="A363" s="8">
        <v>361</v>
      </c>
      <c r="B363">
        <v>361</v>
      </c>
      <c r="C363">
        <v>0.659554600715637</v>
      </c>
      <c r="D363">
        <v>0.12120258808136</v>
      </c>
      <c r="E363">
        <v>9</v>
      </c>
      <c r="F363">
        <v>9</v>
      </c>
      <c r="G363">
        <v>1</v>
      </c>
      <c r="H363">
        <v>1</v>
      </c>
      <c r="I363">
        <v>0.9</v>
      </c>
      <c r="J363">
        <v>0.5</v>
      </c>
      <c r="K363">
        <v>0.642857142857143</v>
      </c>
      <c r="L363">
        <v>0.9</v>
      </c>
      <c r="M363">
        <v>0</v>
      </c>
      <c r="N363">
        <v>0.5</v>
      </c>
    </row>
    <row r="364" spans="1:14">
      <c r="A364" s="8">
        <v>362</v>
      </c>
      <c r="B364">
        <v>362</v>
      </c>
      <c r="C364">
        <v>0.653409957885742</v>
      </c>
      <c r="D364">
        <v>0.00941205024719238</v>
      </c>
      <c r="E364">
        <v>7</v>
      </c>
      <c r="F364">
        <v>5</v>
      </c>
      <c r="G364">
        <v>3</v>
      </c>
      <c r="H364">
        <v>5</v>
      </c>
      <c r="I364">
        <v>0.7</v>
      </c>
      <c r="J364">
        <v>0.583333333333333</v>
      </c>
      <c r="K364">
        <v>0.636363636363636</v>
      </c>
      <c r="L364">
        <v>0.5</v>
      </c>
      <c r="M364">
        <v>0.2</v>
      </c>
      <c r="N364">
        <v>0.6</v>
      </c>
    </row>
    <row r="365" spans="1:14">
      <c r="A365" s="8">
        <v>363</v>
      </c>
      <c r="B365">
        <v>363</v>
      </c>
      <c r="C365">
        <v>0.521186828613281</v>
      </c>
      <c r="D365">
        <v>0.0451854467391968</v>
      </c>
      <c r="E365">
        <v>9</v>
      </c>
      <c r="F365">
        <v>6</v>
      </c>
      <c r="G365">
        <v>1</v>
      </c>
      <c r="H365">
        <v>4</v>
      </c>
      <c r="I365">
        <v>0.9</v>
      </c>
      <c r="J365">
        <v>0.6</v>
      </c>
      <c r="K365">
        <v>0.72</v>
      </c>
      <c r="L365">
        <v>0.6</v>
      </c>
      <c r="M365">
        <v>0.3</v>
      </c>
      <c r="N365">
        <v>0.65</v>
      </c>
    </row>
    <row r="366" spans="1:14">
      <c r="A366" s="8">
        <v>364</v>
      </c>
      <c r="B366">
        <v>364</v>
      </c>
      <c r="C366">
        <v>0.636906027793884</v>
      </c>
      <c r="D366">
        <v>0.126631736755371</v>
      </c>
      <c r="E366">
        <v>8</v>
      </c>
      <c r="F366">
        <v>6</v>
      </c>
      <c r="G366">
        <v>2</v>
      </c>
      <c r="H366">
        <v>4</v>
      </c>
      <c r="I366">
        <v>0.8</v>
      </c>
      <c r="J366">
        <v>0.571428571428572</v>
      </c>
      <c r="K366">
        <v>0.666666666666667</v>
      </c>
      <c r="L366">
        <v>0.6</v>
      </c>
      <c r="M366">
        <v>0.2</v>
      </c>
      <c r="N366">
        <v>0.6</v>
      </c>
    </row>
    <row r="367" spans="1:14">
      <c r="A367" s="8">
        <v>365</v>
      </c>
      <c r="B367">
        <v>365</v>
      </c>
      <c r="C367">
        <v>0.588354587554932</v>
      </c>
      <c r="D367">
        <v>0.0878283977508545</v>
      </c>
      <c r="E367">
        <v>7</v>
      </c>
      <c r="F367">
        <v>5</v>
      </c>
      <c r="G367">
        <v>3</v>
      </c>
      <c r="H367">
        <v>5</v>
      </c>
      <c r="I367">
        <v>0.7</v>
      </c>
      <c r="J367">
        <v>0.583333333333333</v>
      </c>
      <c r="K367">
        <v>0.636363636363636</v>
      </c>
      <c r="L367">
        <v>0.5</v>
      </c>
      <c r="M367">
        <v>0.2</v>
      </c>
      <c r="N367">
        <v>0.6</v>
      </c>
    </row>
    <row r="368" spans="1:14">
      <c r="A368" s="8">
        <v>366</v>
      </c>
      <c r="B368">
        <v>366</v>
      </c>
      <c r="C368">
        <v>0.844253778457642</v>
      </c>
      <c r="D368">
        <v>0.0926085710525513</v>
      </c>
      <c r="E368">
        <v>10</v>
      </c>
      <c r="F368">
        <v>8</v>
      </c>
      <c r="G368">
        <v>0</v>
      </c>
      <c r="H368">
        <v>2</v>
      </c>
      <c r="I368">
        <v>1</v>
      </c>
      <c r="J368">
        <v>0.555555555555556</v>
      </c>
      <c r="K368">
        <v>0.714285714285714</v>
      </c>
      <c r="L368">
        <v>0.8</v>
      </c>
      <c r="M368">
        <v>0.2</v>
      </c>
      <c r="N368">
        <v>0.6</v>
      </c>
    </row>
    <row r="369" spans="1:14">
      <c r="A369" s="8">
        <v>367</v>
      </c>
      <c r="B369">
        <v>367</v>
      </c>
      <c r="C369">
        <v>0.545997023582458</v>
      </c>
      <c r="D369">
        <v>0.0157420635223389</v>
      </c>
      <c r="E369">
        <v>9</v>
      </c>
      <c r="F369">
        <v>6</v>
      </c>
      <c r="G369">
        <v>1</v>
      </c>
      <c r="H369">
        <v>4</v>
      </c>
      <c r="I369">
        <v>0.9</v>
      </c>
      <c r="J369">
        <v>0.6</v>
      </c>
      <c r="K369">
        <v>0.72</v>
      </c>
      <c r="L369">
        <v>0.6</v>
      </c>
      <c r="M369">
        <v>0.3</v>
      </c>
      <c r="N369">
        <v>0.65</v>
      </c>
    </row>
    <row r="370" spans="1:14">
      <c r="A370" s="8">
        <v>368</v>
      </c>
      <c r="B370">
        <v>368</v>
      </c>
      <c r="C370">
        <v>0.497558355331421</v>
      </c>
      <c r="D370">
        <v>0.0354765653610229</v>
      </c>
      <c r="E370">
        <v>10</v>
      </c>
      <c r="F370">
        <v>6</v>
      </c>
      <c r="G370">
        <v>0</v>
      </c>
      <c r="H370">
        <v>4</v>
      </c>
      <c r="I370">
        <v>1</v>
      </c>
      <c r="J370">
        <v>0.625</v>
      </c>
      <c r="K370">
        <v>0.769230769230769</v>
      </c>
      <c r="L370">
        <v>0.6</v>
      </c>
      <c r="M370">
        <v>0.4</v>
      </c>
      <c r="N370">
        <v>0.7</v>
      </c>
    </row>
    <row r="371" spans="1:14">
      <c r="A371" s="8">
        <v>369</v>
      </c>
      <c r="B371">
        <v>369</v>
      </c>
      <c r="C371">
        <v>0.558424592018127</v>
      </c>
      <c r="D371">
        <v>0.142747044563294</v>
      </c>
      <c r="E371">
        <v>9</v>
      </c>
      <c r="F371">
        <v>8</v>
      </c>
      <c r="G371">
        <v>1</v>
      </c>
      <c r="H371">
        <v>2</v>
      </c>
      <c r="I371">
        <v>0.9</v>
      </c>
      <c r="J371">
        <v>0.529411764705882</v>
      </c>
      <c r="K371">
        <v>0.666666666666667</v>
      </c>
      <c r="L371">
        <v>0.8</v>
      </c>
      <c r="M371">
        <v>0.1</v>
      </c>
      <c r="N371">
        <v>0.55</v>
      </c>
    </row>
    <row r="372" spans="1:14">
      <c r="A372" s="8">
        <v>370</v>
      </c>
      <c r="B372">
        <v>370</v>
      </c>
      <c r="C372">
        <v>0.701611161231995</v>
      </c>
      <c r="D372">
        <v>0.154161810874939</v>
      </c>
      <c r="E372">
        <v>9</v>
      </c>
      <c r="F372">
        <v>7</v>
      </c>
      <c r="G372">
        <v>1</v>
      </c>
      <c r="H372">
        <v>3</v>
      </c>
      <c r="I372">
        <v>0.9</v>
      </c>
      <c r="J372">
        <v>0.5625</v>
      </c>
      <c r="K372">
        <v>0.692307692307692</v>
      </c>
      <c r="L372">
        <v>0.7</v>
      </c>
      <c r="M372">
        <v>0.2</v>
      </c>
      <c r="N372">
        <v>0.6</v>
      </c>
    </row>
    <row r="373" spans="1:14">
      <c r="A373" s="8">
        <v>371</v>
      </c>
      <c r="B373">
        <v>371</v>
      </c>
      <c r="C373">
        <v>0.544382095336914</v>
      </c>
      <c r="D373">
        <v>0.0191260576248169</v>
      </c>
      <c r="E373">
        <v>9</v>
      </c>
      <c r="F373">
        <v>6</v>
      </c>
      <c r="G373">
        <v>1</v>
      </c>
      <c r="H373">
        <v>4</v>
      </c>
      <c r="I373">
        <v>0.9</v>
      </c>
      <c r="J373">
        <v>0.6</v>
      </c>
      <c r="K373">
        <v>0.72</v>
      </c>
      <c r="L373">
        <v>0.6</v>
      </c>
      <c r="M373">
        <v>0.3</v>
      </c>
      <c r="N373">
        <v>0.65</v>
      </c>
    </row>
    <row r="374" spans="1:14">
      <c r="A374" s="8">
        <v>372</v>
      </c>
      <c r="B374">
        <v>372</v>
      </c>
      <c r="C374">
        <v>0.587548017501831</v>
      </c>
      <c r="D374">
        <v>0.0784555673599243</v>
      </c>
      <c r="E374">
        <v>10</v>
      </c>
      <c r="F374">
        <v>6</v>
      </c>
      <c r="G374">
        <v>0</v>
      </c>
      <c r="H374">
        <v>4</v>
      </c>
      <c r="I374">
        <v>1</v>
      </c>
      <c r="J374">
        <v>0.625</v>
      </c>
      <c r="K374">
        <v>0.769230769230769</v>
      </c>
      <c r="L374">
        <v>0.6</v>
      </c>
      <c r="M374">
        <v>0.4</v>
      </c>
      <c r="N374">
        <v>0.7</v>
      </c>
    </row>
    <row r="375" spans="1:14">
      <c r="A375" s="8">
        <v>373</v>
      </c>
      <c r="B375">
        <v>373</v>
      </c>
      <c r="C375">
        <v>0.55962598323822</v>
      </c>
      <c r="D375">
        <v>0.0186443328857422</v>
      </c>
      <c r="E375">
        <v>9</v>
      </c>
      <c r="F375">
        <v>5</v>
      </c>
      <c r="G375">
        <v>1</v>
      </c>
      <c r="H375">
        <v>5</v>
      </c>
      <c r="I375">
        <v>0.9</v>
      </c>
      <c r="J375">
        <v>0.642857142857143</v>
      </c>
      <c r="K375">
        <v>0.75</v>
      </c>
      <c r="L375">
        <v>0.5</v>
      </c>
      <c r="M375">
        <v>0.4</v>
      </c>
      <c r="N375">
        <v>0.7</v>
      </c>
    </row>
    <row r="376" spans="1:14">
      <c r="A376" s="8">
        <v>374</v>
      </c>
      <c r="B376">
        <v>374</v>
      </c>
      <c r="C376">
        <v>0.658587217330933</v>
      </c>
      <c r="D376">
        <v>0.0755151510238647</v>
      </c>
      <c r="E376">
        <v>9</v>
      </c>
      <c r="F376">
        <v>7</v>
      </c>
      <c r="G376">
        <v>1</v>
      </c>
      <c r="H376">
        <v>3</v>
      </c>
      <c r="I376">
        <v>0.9</v>
      </c>
      <c r="J376">
        <v>0.5625</v>
      </c>
      <c r="K376">
        <v>0.692307692307692</v>
      </c>
      <c r="L376">
        <v>0.7</v>
      </c>
      <c r="M376">
        <v>0.2</v>
      </c>
      <c r="N376">
        <v>0.6</v>
      </c>
    </row>
    <row r="377" spans="1:14">
      <c r="A377" s="8">
        <v>375</v>
      </c>
      <c r="B377">
        <v>375</v>
      </c>
      <c r="C377">
        <v>0.788620829582214</v>
      </c>
      <c r="D377">
        <v>0.0119588375091553</v>
      </c>
      <c r="E377">
        <v>8</v>
      </c>
      <c r="F377">
        <v>7</v>
      </c>
      <c r="G377">
        <v>2</v>
      </c>
      <c r="H377">
        <v>3</v>
      </c>
      <c r="I377">
        <v>0.8</v>
      </c>
      <c r="J377">
        <v>0.533333333333333</v>
      </c>
      <c r="K377">
        <v>0.64</v>
      </c>
      <c r="L377">
        <v>0.7</v>
      </c>
      <c r="M377">
        <v>0.1</v>
      </c>
      <c r="N377">
        <v>0.55</v>
      </c>
    </row>
    <row r="378" spans="1:14">
      <c r="A378" s="8">
        <v>376</v>
      </c>
      <c r="B378">
        <v>376</v>
      </c>
      <c r="C378">
        <v>0.690605521202087</v>
      </c>
      <c r="D378">
        <v>0.0205518007278442</v>
      </c>
      <c r="E378">
        <v>9</v>
      </c>
      <c r="F378">
        <v>5</v>
      </c>
      <c r="G378">
        <v>1</v>
      </c>
      <c r="H378">
        <v>5</v>
      </c>
      <c r="I378">
        <v>0.9</v>
      </c>
      <c r="J378">
        <v>0.642857142857143</v>
      </c>
      <c r="K378">
        <v>0.75</v>
      </c>
      <c r="L378">
        <v>0.5</v>
      </c>
      <c r="M378">
        <v>0.4</v>
      </c>
      <c r="N378">
        <v>0.7</v>
      </c>
    </row>
    <row r="379" spans="1:14">
      <c r="A379" s="8">
        <v>377</v>
      </c>
      <c r="B379">
        <v>377</v>
      </c>
      <c r="C379">
        <v>0.693771600723267</v>
      </c>
      <c r="D379">
        <v>0.126768827438354</v>
      </c>
      <c r="E379">
        <v>9</v>
      </c>
      <c r="F379">
        <v>8</v>
      </c>
      <c r="G379">
        <v>1</v>
      </c>
      <c r="H379">
        <v>2</v>
      </c>
      <c r="I379">
        <v>0.9</v>
      </c>
      <c r="J379">
        <v>0.529411764705882</v>
      </c>
      <c r="K379">
        <v>0.666666666666667</v>
      </c>
      <c r="L379">
        <v>0.8</v>
      </c>
      <c r="M379">
        <v>0.1</v>
      </c>
      <c r="N379">
        <v>0.55</v>
      </c>
    </row>
    <row r="380" spans="1:14">
      <c r="A380" s="8">
        <v>378</v>
      </c>
      <c r="B380">
        <v>378</v>
      </c>
      <c r="C380">
        <v>0.553280830383301</v>
      </c>
      <c r="D380">
        <v>0.0234357118606567</v>
      </c>
      <c r="E380">
        <v>9</v>
      </c>
      <c r="F380">
        <v>7</v>
      </c>
      <c r="G380">
        <v>1</v>
      </c>
      <c r="H380">
        <v>3</v>
      </c>
      <c r="I380">
        <v>0.9</v>
      </c>
      <c r="J380">
        <v>0.5625</v>
      </c>
      <c r="K380">
        <v>0.692307692307692</v>
      </c>
      <c r="L380">
        <v>0.7</v>
      </c>
      <c r="M380">
        <v>0.2</v>
      </c>
      <c r="N380">
        <v>0.6</v>
      </c>
    </row>
    <row r="381" spans="1:14">
      <c r="A381" s="8">
        <v>379</v>
      </c>
      <c r="B381">
        <v>379</v>
      </c>
      <c r="C381">
        <v>0.714186191558838</v>
      </c>
      <c r="D381">
        <v>0.063402533531189</v>
      </c>
      <c r="E381">
        <v>8</v>
      </c>
      <c r="F381">
        <v>7</v>
      </c>
      <c r="G381">
        <v>2</v>
      </c>
      <c r="H381">
        <v>3</v>
      </c>
      <c r="I381">
        <v>0.8</v>
      </c>
      <c r="J381">
        <v>0.533333333333333</v>
      </c>
      <c r="K381">
        <v>0.64</v>
      </c>
      <c r="L381">
        <v>0.7</v>
      </c>
      <c r="M381">
        <v>0.1</v>
      </c>
      <c r="N381">
        <v>0.55</v>
      </c>
    </row>
    <row r="382" spans="1:14">
      <c r="A382" s="8">
        <v>380</v>
      </c>
      <c r="B382">
        <v>380</v>
      </c>
      <c r="C382">
        <v>0.533769369125366</v>
      </c>
      <c r="D382">
        <v>0.0300166606903076</v>
      </c>
      <c r="E382">
        <v>7</v>
      </c>
      <c r="F382">
        <v>7</v>
      </c>
      <c r="G382">
        <v>3</v>
      </c>
      <c r="H382">
        <v>3</v>
      </c>
      <c r="I382">
        <v>0.7</v>
      </c>
      <c r="J382">
        <v>0.5</v>
      </c>
      <c r="K382">
        <v>0.583333333333333</v>
      </c>
      <c r="L382">
        <v>0.7</v>
      </c>
      <c r="M382">
        <v>0</v>
      </c>
      <c r="N382">
        <v>0.5</v>
      </c>
    </row>
    <row r="383" spans="1:14">
      <c r="A383" s="8">
        <v>381</v>
      </c>
      <c r="B383">
        <v>381</v>
      </c>
      <c r="C383">
        <v>0.552539467811584</v>
      </c>
      <c r="D383">
        <v>0.112726330757141</v>
      </c>
      <c r="E383">
        <v>9</v>
      </c>
      <c r="F383">
        <v>7</v>
      </c>
      <c r="G383">
        <v>1</v>
      </c>
      <c r="H383">
        <v>3</v>
      </c>
      <c r="I383">
        <v>0.9</v>
      </c>
      <c r="J383">
        <v>0.5625</v>
      </c>
      <c r="K383">
        <v>0.692307692307692</v>
      </c>
      <c r="L383">
        <v>0.7</v>
      </c>
      <c r="M383">
        <v>0.2</v>
      </c>
      <c r="N383">
        <v>0.6</v>
      </c>
    </row>
    <row r="384" spans="1:14">
      <c r="A384" s="8">
        <v>382</v>
      </c>
      <c r="B384">
        <v>382</v>
      </c>
      <c r="C384">
        <v>0.432807445526123</v>
      </c>
      <c r="D384">
        <v>0.0136957168579102</v>
      </c>
      <c r="E384">
        <v>9</v>
      </c>
      <c r="F384">
        <v>10</v>
      </c>
      <c r="G384">
        <v>1</v>
      </c>
      <c r="H384">
        <v>0</v>
      </c>
      <c r="I384">
        <v>0.9</v>
      </c>
      <c r="J384">
        <v>0.473684210526316</v>
      </c>
      <c r="K384">
        <v>0.620689655172414</v>
      </c>
      <c r="L384">
        <v>1</v>
      </c>
      <c r="M384">
        <v>-0.1</v>
      </c>
      <c r="N384">
        <v>0.45</v>
      </c>
    </row>
    <row r="385" spans="1:14">
      <c r="A385" s="8">
        <v>383</v>
      </c>
      <c r="B385">
        <v>383</v>
      </c>
      <c r="C385">
        <v>0.682110667228699</v>
      </c>
      <c r="D385">
        <v>0.0855762958526611</v>
      </c>
      <c r="E385">
        <v>9</v>
      </c>
      <c r="F385">
        <v>9</v>
      </c>
      <c r="G385">
        <v>1</v>
      </c>
      <c r="H385">
        <v>1</v>
      </c>
      <c r="I385">
        <v>0.9</v>
      </c>
      <c r="J385">
        <v>0.5</v>
      </c>
      <c r="K385">
        <v>0.642857142857143</v>
      </c>
      <c r="L385">
        <v>0.9</v>
      </c>
      <c r="M385">
        <v>0</v>
      </c>
      <c r="N385">
        <v>0.5</v>
      </c>
    </row>
    <row r="386" spans="1:14">
      <c r="A386" s="8">
        <v>384</v>
      </c>
      <c r="B386">
        <v>384</v>
      </c>
      <c r="C386">
        <v>0.642540812492371</v>
      </c>
      <c r="D386">
        <v>0.0677975416183472</v>
      </c>
      <c r="E386">
        <v>9</v>
      </c>
      <c r="F386">
        <v>6</v>
      </c>
      <c r="G386">
        <v>1</v>
      </c>
      <c r="H386">
        <v>4</v>
      </c>
      <c r="I386">
        <v>0.9</v>
      </c>
      <c r="J386">
        <v>0.6</v>
      </c>
      <c r="K386">
        <v>0.72</v>
      </c>
      <c r="L386">
        <v>0.6</v>
      </c>
      <c r="M386">
        <v>0.3</v>
      </c>
      <c r="N386">
        <v>0.65</v>
      </c>
    </row>
    <row r="387" spans="1:14">
      <c r="A387" s="8">
        <v>385</v>
      </c>
      <c r="B387">
        <v>385</v>
      </c>
      <c r="C387">
        <v>0.625738263130188</v>
      </c>
      <c r="D387">
        <v>0.0926125049591064</v>
      </c>
      <c r="E387">
        <v>6</v>
      </c>
      <c r="F387">
        <v>8</v>
      </c>
      <c r="G387">
        <v>4</v>
      </c>
      <c r="H387">
        <v>2</v>
      </c>
      <c r="I387">
        <v>0.6</v>
      </c>
      <c r="J387">
        <v>0.428571428571429</v>
      </c>
      <c r="K387">
        <v>0.5</v>
      </c>
      <c r="L387">
        <v>0.8</v>
      </c>
      <c r="M387">
        <v>-0.2</v>
      </c>
      <c r="N387">
        <v>0.4</v>
      </c>
    </row>
    <row r="388" spans="1:14">
      <c r="A388" s="8">
        <v>386</v>
      </c>
      <c r="B388">
        <v>386</v>
      </c>
      <c r="C388">
        <v>0.578142523765564</v>
      </c>
      <c r="D388">
        <v>0.0254735946655273</v>
      </c>
      <c r="E388">
        <v>10</v>
      </c>
      <c r="F388">
        <v>7</v>
      </c>
      <c r="G388">
        <v>0</v>
      </c>
      <c r="H388">
        <v>3</v>
      </c>
      <c r="I388">
        <v>1</v>
      </c>
      <c r="J388">
        <v>0.588235294117647</v>
      </c>
      <c r="K388">
        <v>0.740740740740741</v>
      </c>
      <c r="L388">
        <v>0.7</v>
      </c>
      <c r="M388">
        <v>0.3</v>
      </c>
      <c r="N388">
        <v>0.65</v>
      </c>
    </row>
    <row r="389" spans="1:14">
      <c r="A389" s="8">
        <v>387</v>
      </c>
      <c r="B389">
        <v>387</v>
      </c>
      <c r="C389">
        <v>0.757044076919556</v>
      </c>
      <c r="D389">
        <v>0.0741622447967529</v>
      </c>
      <c r="E389">
        <v>9</v>
      </c>
      <c r="F389">
        <v>9</v>
      </c>
      <c r="G389">
        <v>1</v>
      </c>
      <c r="H389">
        <v>1</v>
      </c>
      <c r="I389">
        <v>0.9</v>
      </c>
      <c r="J389">
        <v>0.5</v>
      </c>
      <c r="K389">
        <v>0.642857142857143</v>
      </c>
      <c r="L389">
        <v>0.9</v>
      </c>
      <c r="M389">
        <v>0</v>
      </c>
      <c r="N389">
        <v>0.5</v>
      </c>
    </row>
    <row r="390" spans="1:14">
      <c r="A390" s="8">
        <v>388</v>
      </c>
      <c r="B390">
        <v>388</v>
      </c>
      <c r="C390">
        <v>0.602671146392822</v>
      </c>
      <c r="D390">
        <v>0.0255541801452637</v>
      </c>
      <c r="E390">
        <v>10</v>
      </c>
      <c r="F390">
        <v>7</v>
      </c>
      <c r="G390">
        <v>0</v>
      </c>
      <c r="H390">
        <v>3</v>
      </c>
      <c r="I390">
        <v>1</v>
      </c>
      <c r="J390">
        <v>0.588235294117647</v>
      </c>
      <c r="K390">
        <v>0.740740740740741</v>
      </c>
      <c r="L390">
        <v>0.7</v>
      </c>
      <c r="M390">
        <v>0.3</v>
      </c>
      <c r="N390">
        <v>0.65</v>
      </c>
    </row>
    <row r="391" spans="1:14">
      <c r="A391" s="8">
        <v>389</v>
      </c>
      <c r="B391">
        <v>389</v>
      </c>
      <c r="C391">
        <v>0.510439515113831</v>
      </c>
      <c r="D391">
        <v>0.0380642414093018</v>
      </c>
      <c r="E391">
        <v>9</v>
      </c>
      <c r="F391">
        <v>7</v>
      </c>
      <c r="G391">
        <v>1</v>
      </c>
      <c r="H391">
        <v>3</v>
      </c>
      <c r="I391">
        <v>0.9</v>
      </c>
      <c r="J391">
        <v>0.5625</v>
      </c>
      <c r="K391">
        <v>0.692307692307692</v>
      </c>
      <c r="L391">
        <v>0.7</v>
      </c>
      <c r="M391">
        <v>0.2</v>
      </c>
      <c r="N391">
        <v>0.6</v>
      </c>
    </row>
    <row r="392" spans="1:14">
      <c r="A392" s="8">
        <v>390</v>
      </c>
      <c r="B392">
        <v>390</v>
      </c>
      <c r="C392">
        <v>0.591841697692871</v>
      </c>
      <c r="D392">
        <v>0.0667519569396973</v>
      </c>
      <c r="E392">
        <v>9</v>
      </c>
      <c r="F392">
        <v>9</v>
      </c>
      <c r="G392">
        <v>1</v>
      </c>
      <c r="H392">
        <v>1</v>
      </c>
      <c r="I392">
        <v>0.9</v>
      </c>
      <c r="J392">
        <v>0.5</v>
      </c>
      <c r="K392">
        <v>0.642857142857143</v>
      </c>
      <c r="L392">
        <v>0.9</v>
      </c>
      <c r="M392">
        <v>0</v>
      </c>
      <c r="N392">
        <v>0.5</v>
      </c>
    </row>
    <row r="393" spans="1:14">
      <c r="A393" s="8">
        <v>391</v>
      </c>
      <c r="B393">
        <v>391</v>
      </c>
      <c r="C393">
        <v>0.658573150634766</v>
      </c>
      <c r="D393">
        <v>0.0924794673919678</v>
      </c>
      <c r="E393">
        <v>8</v>
      </c>
      <c r="F393">
        <v>7</v>
      </c>
      <c r="G393">
        <v>2</v>
      </c>
      <c r="H393">
        <v>3</v>
      </c>
      <c r="I393">
        <v>0.8</v>
      </c>
      <c r="J393">
        <v>0.533333333333333</v>
      </c>
      <c r="K393">
        <v>0.64</v>
      </c>
      <c r="L393">
        <v>0.7</v>
      </c>
      <c r="M393">
        <v>0.1</v>
      </c>
      <c r="N393">
        <v>0.55</v>
      </c>
    </row>
    <row r="394" spans="1:14">
      <c r="A394" s="8">
        <v>392</v>
      </c>
      <c r="B394">
        <v>392</v>
      </c>
      <c r="C394">
        <v>0.61318051815033</v>
      </c>
      <c r="D394">
        <v>0.0908862352371216</v>
      </c>
      <c r="E394">
        <v>10</v>
      </c>
      <c r="F394">
        <v>9</v>
      </c>
      <c r="G394">
        <v>0</v>
      </c>
      <c r="H394">
        <v>1</v>
      </c>
      <c r="I394">
        <v>1</v>
      </c>
      <c r="J394">
        <v>0.526315789473684</v>
      </c>
      <c r="K394">
        <v>0.689655172413793</v>
      </c>
      <c r="L394">
        <v>0.9</v>
      </c>
      <c r="M394">
        <v>0.1</v>
      </c>
      <c r="N394">
        <v>0.55</v>
      </c>
    </row>
    <row r="395" spans="1:14">
      <c r="A395" s="8">
        <v>393</v>
      </c>
      <c r="B395">
        <v>393</v>
      </c>
      <c r="C395">
        <v>0.562142014503479</v>
      </c>
      <c r="D395">
        <v>0.0169335603713989</v>
      </c>
      <c r="E395">
        <v>8</v>
      </c>
      <c r="F395">
        <v>8</v>
      </c>
      <c r="G395">
        <v>2</v>
      </c>
      <c r="H395">
        <v>2</v>
      </c>
      <c r="I395">
        <v>0.8</v>
      </c>
      <c r="J395">
        <v>0.5</v>
      </c>
      <c r="K395">
        <v>0.615384615384615</v>
      </c>
      <c r="L395">
        <v>0.8</v>
      </c>
      <c r="M395">
        <v>0</v>
      </c>
      <c r="N395">
        <v>0.5</v>
      </c>
    </row>
    <row r="396" spans="1:14">
      <c r="A396" s="8">
        <v>394</v>
      </c>
      <c r="B396">
        <v>394</v>
      </c>
      <c r="C396">
        <v>0.598041772842407</v>
      </c>
      <c r="D396">
        <v>0.0163865089416504</v>
      </c>
      <c r="E396">
        <v>9</v>
      </c>
      <c r="F396">
        <v>9</v>
      </c>
      <c r="G396">
        <v>1</v>
      </c>
      <c r="H396">
        <v>1</v>
      </c>
      <c r="I396">
        <v>0.9</v>
      </c>
      <c r="J396">
        <v>0.5</v>
      </c>
      <c r="K396">
        <v>0.642857142857143</v>
      </c>
      <c r="L396">
        <v>0.9</v>
      </c>
      <c r="M396">
        <v>0</v>
      </c>
      <c r="N396">
        <v>0.5</v>
      </c>
    </row>
    <row r="397" spans="1:14">
      <c r="A397" s="8">
        <v>395</v>
      </c>
      <c r="B397">
        <v>395</v>
      </c>
      <c r="C397">
        <v>0.835938572883606</v>
      </c>
      <c r="D397">
        <v>0.0859125852584839</v>
      </c>
      <c r="E397">
        <v>9</v>
      </c>
      <c r="F397">
        <v>7</v>
      </c>
      <c r="G397">
        <v>1</v>
      </c>
      <c r="H397">
        <v>3</v>
      </c>
      <c r="I397">
        <v>0.9</v>
      </c>
      <c r="J397">
        <v>0.5625</v>
      </c>
      <c r="K397">
        <v>0.692307692307692</v>
      </c>
      <c r="L397">
        <v>0.7</v>
      </c>
      <c r="M397">
        <v>0.2</v>
      </c>
      <c r="N397">
        <v>0.6</v>
      </c>
    </row>
    <row r="398" spans="1:14">
      <c r="A398" s="8">
        <v>396</v>
      </c>
      <c r="B398">
        <v>396</v>
      </c>
      <c r="C398">
        <v>0.630221962928772</v>
      </c>
      <c r="D398">
        <v>0.13497257232666</v>
      </c>
      <c r="E398">
        <v>7</v>
      </c>
      <c r="F398">
        <v>5</v>
      </c>
      <c r="G398">
        <v>3</v>
      </c>
      <c r="H398">
        <v>5</v>
      </c>
      <c r="I398">
        <v>0.7</v>
      </c>
      <c r="J398">
        <v>0.583333333333333</v>
      </c>
      <c r="K398">
        <v>0.636363636363636</v>
      </c>
      <c r="L398">
        <v>0.5</v>
      </c>
      <c r="M398">
        <v>0.2</v>
      </c>
      <c r="N398">
        <v>0.6</v>
      </c>
    </row>
    <row r="399" spans="1:14">
      <c r="A399" s="8">
        <v>397</v>
      </c>
      <c r="B399">
        <v>397</v>
      </c>
      <c r="C399">
        <v>0.573348999023437</v>
      </c>
      <c r="D399">
        <v>0.0288004875183106</v>
      </c>
      <c r="E399">
        <v>9</v>
      </c>
      <c r="F399">
        <v>7</v>
      </c>
      <c r="G399">
        <v>1</v>
      </c>
      <c r="H399">
        <v>3</v>
      </c>
      <c r="I399">
        <v>0.9</v>
      </c>
      <c r="J399">
        <v>0.5625</v>
      </c>
      <c r="K399">
        <v>0.692307692307692</v>
      </c>
      <c r="L399">
        <v>0.7</v>
      </c>
      <c r="M399">
        <v>0.2</v>
      </c>
      <c r="N399">
        <v>0.6</v>
      </c>
    </row>
    <row r="400" spans="1:14">
      <c r="A400" s="8">
        <v>398</v>
      </c>
      <c r="B400">
        <v>398</v>
      </c>
      <c r="C400">
        <v>0.710042953491211</v>
      </c>
      <c r="D400">
        <v>0.132445573806763</v>
      </c>
      <c r="E400">
        <v>8</v>
      </c>
      <c r="F400">
        <v>3</v>
      </c>
      <c r="G400">
        <v>2</v>
      </c>
      <c r="H400">
        <v>7</v>
      </c>
      <c r="I400">
        <v>0.8</v>
      </c>
      <c r="J400">
        <v>0.727272727272727</v>
      </c>
      <c r="K400">
        <v>0.761904761904762</v>
      </c>
      <c r="L400">
        <v>0.3</v>
      </c>
      <c r="M400">
        <v>0.5</v>
      </c>
      <c r="N400">
        <v>0.75</v>
      </c>
    </row>
    <row r="401" spans="1:14">
      <c r="A401" s="8">
        <v>399</v>
      </c>
      <c r="B401">
        <v>399</v>
      </c>
      <c r="C401">
        <v>0.626033902168274</v>
      </c>
      <c r="D401">
        <v>0.150467753410339</v>
      </c>
      <c r="E401">
        <v>9</v>
      </c>
      <c r="F401">
        <v>5</v>
      </c>
      <c r="G401">
        <v>1</v>
      </c>
      <c r="H401">
        <v>5</v>
      </c>
      <c r="I401">
        <v>0.9</v>
      </c>
      <c r="J401">
        <v>0.642857142857143</v>
      </c>
      <c r="K401">
        <v>0.75</v>
      </c>
      <c r="L401">
        <v>0.5</v>
      </c>
      <c r="M401">
        <v>0.4</v>
      </c>
      <c r="N401">
        <v>0.7</v>
      </c>
    </row>
    <row r="402" spans="1:14">
      <c r="A402" s="8">
        <v>400</v>
      </c>
      <c r="B402">
        <v>400</v>
      </c>
      <c r="C402">
        <v>0.610959053039551</v>
      </c>
      <c r="D402">
        <v>0.0227282047271729</v>
      </c>
      <c r="E402">
        <v>8</v>
      </c>
      <c r="F402">
        <v>8</v>
      </c>
      <c r="G402">
        <v>2</v>
      </c>
      <c r="H402">
        <v>2</v>
      </c>
      <c r="I402">
        <v>0.8</v>
      </c>
      <c r="J402">
        <v>0.5</v>
      </c>
      <c r="K402">
        <v>0.615384615384615</v>
      </c>
      <c r="L402">
        <v>0.8</v>
      </c>
      <c r="M402">
        <v>0</v>
      </c>
      <c r="N402">
        <v>0.5</v>
      </c>
    </row>
    <row r="403" spans="1:14">
      <c r="A403" s="8">
        <v>401</v>
      </c>
      <c r="B403">
        <v>401</v>
      </c>
      <c r="C403">
        <v>0.649421453475952</v>
      </c>
      <c r="D403">
        <v>0.0463299751281738</v>
      </c>
      <c r="E403">
        <v>9</v>
      </c>
      <c r="F403">
        <v>6</v>
      </c>
      <c r="G403">
        <v>1</v>
      </c>
      <c r="H403">
        <v>4</v>
      </c>
      <c r="I403">
        <v>0.9</v>
      </c>
      <c r="J403">
        <v>0.6</v>
      </c>
      <c r="K403">
        <v>0.72</v>
      </c>
      <c r="L403">
        <v>0.6</v>
      </c>
      <c r="M403">
        <v>0.3</v>
      </c>
      <c r="N403">
        <v>0.65</v>
      </c>
    </row>
    <row r="404" spans="1:14">
      <c r="A404" s="8">
        <v>402</v>
      </c>
      <c r="B404">
        <v>402</v>
      </c>
      <c r="C404">
        <v>0.608146548271179</v>
      </c>
      <c r="D404">
        <v>0.043434739112854</v>
      </c>
      <c r="E404">
        <v>8</v>
      </c>
      <c r="F404">
        <v>4</v>
      </c>
      <c r="G404">
        <v>2</v>
      </c>
      <c r="H404">
        <v>6</v>
      </c>
      <c r="I404">
        <v>0.8</v>
      </c>
      <c r="J404">
        <v>0.666666666666667</v>
      </c>
      <c r="K404">
        <v>0.727272727272727</v>
      </c>
      <c r="L404">
        <v>0.4</v>
      </c>
      <c r="M404">
        <v>0.4</v>
      </c>
      <c r="N404">
        <v>0.7</v>
      </c>
    </row>
    <row r="405" spans="1:14">
      <c r="A405" s="8">
        <v>403</v>
      </c>
      <c r="B405">
        <v>403</v>
      </c>
      <c r="C405">
        <v>0.590362906455994</v>
      </c>
      <c r="D405">
        <v>0.0939908027648926</v>
      </c>
      <c r="E405">
        <v>8</v>
      </c>
      <c r="F405">
        <v>9</v>
      </c>
      <c r="G405">
        <v>2</v>
      </c>
      <c r="H405">
        <v>1</v>
      </c>
      <c r="I405">
        <v>0.8</v>
      </c>
      <c r="J405">
        <v>0.470588235294118</v>
      </c>
      <c r="K405">
        <v>0.592592592592593</v>
      </c>
      <c r="L405">
        <v>0.9</v>
      </c>
      <c r="M405">
        <v>-0.1</v>
      </c>
      <c r="N405">
        <v>0.45</v>
      </c>
    </row>
    <row r="406" spans="1:14">
      <c r="A406" s="8">
        <v>404</v>
      </c>
      <c r="B406">
        <v>404</v>
      </c>
      <c r="C406">
        <v>0.698211073875427</v>
      </c>
      <c r="D406">
        <v>0.0659331083297729</v>
      </c>
      <c r="E406">
        <v>10</v>
      </c>
      <c r="F406">
        <v>6</v>
      </c>
      <c r="G406">
        <v>0</v>
      </c>
      <c r="H406">
        <v>4</v>
      </c>
      <c r="I406">
        <v>1</v>
      </c>
      <c r="J406">
        <v>0.625</v>
      </c>
      <c r="K406">
        <v>0.769230769230769</v>
      </c>
      <c r="L406">
        <v>0.6</v>
      </c>
      <c r="M406">
        <v>0.4</v>
      </c>
      <c r="N406">
        <v>0.7</v>
      </c>
    </row>
    <row r="407" spans="1:14">
      <c r="A407" s="8">
        <v>405</v>
      </c>
      <c r="B407">
        <v>405</v>
      </c>
      <c r="C407">
        <v>0.706742882728577</v>
      </c>
      <c r="D407">
        <v>0.148184299468994</v>
      </c>
      <c r="E407">
        <v>9</v>
      </c>
      <c r="F407">
        <v>6</v>
      </c>
      <c r="G407">
        <v>1</v>
      </c>
      <c r="H407">
        <v>4</v>
      </c>
      <c r="I407">
        <v>0.9</v>
      </c>
      <c r="J407">
        <v>0.6</v>
      </c>
      <c r="K407">
        <v>0.72</v>
      </c>
      <c r="L407">
        <v>0.6</v>
      </c>
      <c r="M407">
        <v>0.3</v>
      </c>
      <c r="N407">
        <v>0.65</v>
      </c>
    </row>
    <row r="408" spans="1:14">
      <c r="A408" s="8">
        <v>406</v>
      </c>
      <c r="B408">
        <v>406</v>
      </c>
      <c r="C408">
        <v>0.659239649772644</v>
      </c>
      <c r="D408">
        <v>0.000570774078369141</v>
      </c>
      <c r="E408">
        <v>10</v>
      </c>
      <c r="F408">
        <v>3</v>
      </c>
      <c r="G408">
        <v>0</v>
      </c>
      <c r="H408">
        <v>7</v>
      </c>
      <c r="I408">
        <v>1</v>
      </c>
      <c r="J408">
        <v>0.769230769230769</v>
      </c>
      <c r="K408">
        <v>0.869565217391304</v>
      </c>
      <c r="L408">
        <v>0.3</v>
      </c>
      <c r="M408">
        <v>0.7</v>
      </c>
      <c r="N408">
        <v>0.85</v>
      </c>
    </row>
    <row r="409" spans="1:14">
      <c r="A409" s="8">
        <v>407</v>
      </c>
      <c r="B409">
        <v>407</v>
      </c>
      <c r="C409">
        <v>0.496729969978333</v>
      </c>
      <c r="D409">
        <v>0.0540428161621094</v>
      </c>
      <c r="E409">
        <v>10</v>
      </c>
      <c r="F409">
        <v>8</v>
      </c>
      <c r="G409">
        <v>0</v>
      </c>
      <c r="H409">
        <v>2</v>
      </c>
      <c r="I409">
        <v>1</v>
      </c>
      <c r="J409">
        <v>0.555555555555556</v>
      </c>
      <c r="K409">
        <v>0.714285714285714</v>
      </c>
      <c r="L409">
        <v>0.8</v>
      </c>
      <c r="M409">
        <v>0.2</v>
      </c>
      <c r="N409">
        <v>0.6</v>
      </c>
    </row>
    <row r="410" spans="1:14">
      <c r="A410" s="8">
        <v>408</v>
      </c>
      <c r="B410">
        <v>408</v>
      </c>
      <c r="C410">
        <v>0.485915064811706</v>
      </c>
      <c r="D410">
        <v>0.0520378351211548</v>
      </c>
      <c r="E410">
        <v>7</v>
      </c>
      <c r="F410">
        <v>4</v>
      </c>
      <c r="G410">
        <v>3</v>
      </c>
      <c r="H410">
        <v>6</v>
      </c>
      <c r="I410">
        <v>0.7</v>
      </c>
      <c r="J410">
        <v>0.636363636363636</v>
      </c>
      <c r="K410">
        <v>0.666666666666667</v>
      </c>
      <c r="L410">
        <v>0.4</v>
      </c>
      <c r="M410">
        <v>0.3</v>
      </c>
      <c r="N410">
        <v>0.65</v>
      </c>
    </row>
    <row r="411" spans="1:14">
      <c r="A411" s="8">
        <v>409</v>
      </c>
      <c r="B411">
        <v>409</v>
      </c>
      <c r="C411">
        <v>0.594613671302795</v>
      </c>
      <c r="D411">
        <v>0.0499047040939331</v>
      </c>
      <c r="E411">
        <v>8</v>
      </c>
      <c r="F411">
        <v>3</v>
      </c>
      <c r="G411">
        <v>2</v>
      </c>
      <c r="H411">
        <v>7</v>
      </c>
      <c r="I411">
        <v>0.8</v>
      </c>
      <c r="J411">
        <v>0.727272727272727</v>
      </c>
      <c r="K411">
        <v>0.761904761904762</v>
      </c>
      <c r="L411">
        <v>0.3</v>
      </c>
      <c r="M411">
        <v>0.5</v>
      </c>
      <c r="N411">
        <v>0.75</v>
      </c>
    </row>
    <row r="412" spans="1:14">
      <c r="A412" s="8">
        <v>410</v>
      </c>
      <c r="B412">
        <v>410</v>
      </c>
      <c r="C412">
        <v>0.70784068107605</v>
      </c>
      <c r="D412">
        <v>0.100501298904419</v>
      </c>
      <c r="E412">
        <v>10</v>
      </c>
      <c r="F412">
        <v>5</v>
      </c>
      <c r="G412">
        <v>0</v>
      </c>
      <c r="H412">
        <v>5</v>
      </c>
      <c r="I412">
        <v>1</v>
      </c>
      <c r="J412">
        <v>0.666666666666667</v>
      </c>
      <c r="K412">
        <v>0.8</v>
      </c>
      <c r="L412">
        <v>0.5</v>
      </c>
      <c r="M412">
        <v>0.5</v>
      </c>
      <c r="N412">
        <v>0.75</v>
      </c>
    </row>
    <row r="413" spans="1:14">
      <c r="A413" s="8">
        <v>411</v>
      </c>
      <c r="B413">
        <v>411</v>
      </c>
      <c r="C413">
        <v>0.613397359848022</v>
      </c>
      <c r="D413">
        <v>0.104501247406006</v>
      </c>
      <c r="E413">
        <v>9</v>
      </c>
      <c r="F413">
        <v>7</v>
      </c>
      <c r="G413">
        <v>1</v>
      </c>
      <c r="H413">
        <v>3</v>
      </c>
      <c r="I413">
        <v>0.9</v>
      </c>
      <c r="J413">
        <v>0.5625</v>
      </c>
      <c r="K413">
        <v>0.692307692307692</v>
      </c>
      <c r="L413">
        <v>0.7</v>
      </c>
      <c r="M413">
        <v>0.2</v>
      </c>
      <c r="N413">
        <v>0.6</v>
      </c>
    </row>
    <row r="414" spans="1:14">
      <c r="A414" s="8">
        <v>412</v>
      </c>
      <c r="B414">
        <v>412</v>
      </c>
      <c r="C414">
        <v>0.493771910667419</v>
      </c>
      <c r="D414">
        <v>0.0107797384262085</v>
      </c>
      <c r="E414">
        <v>10</v>
      </c>
      <c r="F414">
        <v>7</v>
      </c>
      <c r="G414">
        <v>0</v>
      </c>
      <c r="H414">
        <v>3</v>
      </c>
      <c r="I414">
        <v>1</v>
      </c>
      <c r="J414">
        <v>0.588235294117647</v>
      </c>
      <c r="K414">
        <v>0.740740740740741</v>
      </c>
      <c r="L414">
        <v>0.7</v>
      </c>
      <c r="M414">
        <v>0.3</v>
      </c>
      <c r="N414">
        <v>0.65</v>
      </c>
    </row>
    <row r="415" spans="1:14">
      <c r="A415" s="8">
        <v>413</v>
      </c>
      <c r="B415">
        <v>413</v>
      </c>
      <c r="C415">
        <v>0.932106375694275</v>
      </c>
      <c r="D415">
        <v>0.126391768455505</v>
      </c>
      <c r="E415">
        <v>9</v>
      </c>
      <c r="F415">
        <v>9</v>
      </c>
      <c r="G415">
        <v>1</v>
      </c>
      <c r="H415">
        <v>1</v>
      </c>
      <c r="I415">
        <v>0.9</v>
      </c>
      <c r="J415">
        <v>0.5</v>
      </c>
      <c r="K415">
        <v>0.642857142857143</v>
      </c>
      <c r="L415">
        <v>0.9</v>
      </c>
      <c r="M415">
        <v>0</v>
      </c>
      <c r="N415">
        <v>0.5</v>
      </c>
    </row>
    <row r="416" spans="1:14">
      <c r="A416" s="8">
        <v>414</v>
      </c>
      <c r="B416">
        <v>414</v>
      </c>
      <c r="C416">
        <v>0.596198558807373</v>
      </c>
      <c r="D416">
        <v>0.0355410575866699</v>
      </c>
      <c r="E416">
        <v>9</v>
      </c>
      <c r="F416">
        <v>8</v>
      </c>
      <c r="G416">
        <v>1</v>
      </c>
      <c r="H416">
        <v>2</v>
      </c>
      <c r="I416">
        <v>0.9</v>
      </c>
      <c r="J416">
        <v>0.529411764705882</v>
      </c>
      <c r="K416">
        <v>0.666666666666667</v>
      </c>
      <c r="L416">
        <v>0.8</v>
      </c>
      <c r="M416">
        <v>0.1</v>
      </c>
      <c r="N416">
        <v>0.55</v>
      </c>
    </row>
    <row r="417" spans="1:14">
      <c r="A417" s="8">
        <v>415</v>
      </c>
      <c r="B417">
        <v>415</v>
      </c>
      <c r="C417">
        <v>0.698853492736816</v>
      </c>
      <c r="D417">
        <v>0.0456039905548096</v>
      </c>
      <c r="E417">
        <v>9</v>
      </c>
      <c r="F417">
        <v>6</v>
      </c>
      <c r="G417">
        <v>1</v>
      </c>
      <c r="H417">
        <v>4</v>
      </c>
      <c r="I417">
        <v>0.9</v>
      </c>
      <c r="J417">
        <v>0.6</v>
      </c>
      <c r="K417">
        <v>0.72</v>
      </c>
      <c r="L417">
        <v>0.6</v>
      </c>
      <c r="M417">
        <v>0.3</v>
      </c>
      <c r="N417">
        <v>0.65</v>
      </c>
    </row>
    <row r="418" spans="1:14">
      <c r="A418" s="8">
        <v>416</v>
      </c>
      <c r="B418">
        <v>416</v>
      </c>
      <c r="C418">
        <v>0.713237643241882</v>
      </c>
      <c r="D418">
        <v>0.146124362945557</v>
      </c>
      <c r="E418">
        <v>10</v>
      </c>
      <c r="F418">
        <v>3</v>
      </c>
      <c r="G418">
        <v>0</v>
      </c>
      <c r="H418">
        <v>7</v>
      </c>
      <c r="I418">
        <v>1</v>
      </c>
      <c r="J418">
        <v>0.769230769230769</v>
      </c>
      <c r="K418">
        <v>0.869565217391304</v>
      </c>
      <c r="L418">
        <v>0.3</v>
      </c>
      <c r="M418">
        <v>0.7</v>
      </c>
      <c r="N418">
        <v>0.85</v>
      </c>
    </row>
    <row r="419" spans="1:14">
      <c r="A419" s="8">
        <v>417</v>
      </c>
      <c r="B419">
        <v>417</v>
      </c>
      <c r="C419">
        <v>0.75132942199707</v>
      </c>
      <c r="D419">
        <v>0.150615930557251</v>
      </c>
      <c r="E419">
        <v>9</v>
      </c>
      <c r="F419">
        <v>7</v>
      </c>
      <c r="G419">
        <v>1</v>
      </c>
      <c r="H419">
        <v>3</v>
      </c>
      <c r="I419">
        <v>0.9</v>
      </c>
      <c r="J419">
        <v>0.5625</v>
      </c>
      <c r="K419">
        <v>0.692307692307692</v>
      </c>
      <c r="L419">
        <v>0.7</v>
      </c>
      <c r="M419">
        <v>0.2</v>
      </c>
      <c r="N419">
        <v>0.6</v>
      </c>
    </row>
    <row r="420" spans="1:14">
      <c r="A420" s="8">
        <v>418</v>
      </c>
      <c r="B420">
        <v>418</v>
      </c>
      <c r="C420">
        <v>0.593680143356323</v>
      </c>
      <c r="D420">
        <v>0.0580199956893921</v>
      </c>
      <c r="E420">
        <v>10</v>
      </c>
      <c r="F420">
        <v>8</v>
      </c>
      <c r="G420">
        <v>0</v>
      </c>
      <c r="H420">
        <v>2</v>
      </c>
      <c r="I420">
        <v>1</v>
      </c>
      <c r="J420">
        <v>0.555555555555556</v>
      </c>
      <c r="K420">
        <v>0.714285714285714</v>
      </c>
      <c r="L420">
        <v>0.8</v>
      </c>
      <c r="M420">
        <v>0.2</v>
      </c>
      <c r="N420">
        <v>0.6</v>
      </c>
    </row>
    <row r="421" spans="1:14">
      <c r="A421" s="8">
        <v>419</v>
      </c>
      <c r="B421">
        <v>419</v>
      </c>
      <c r="C421">
        <v>1.05380272865295</v>
      </c>
      <c r="D421">
        <v>0.0376929044723511</v>
      </c>
      <c r="E421">
        <v>8</v>
      </c>
      <c r="F421">
        <v>6</v>
      </c>
      <c r="G421">
        <v>2</v>
      </c>
      <c r="H421">
        <v>4</v>
      </c>
      <c r="I421">
        <v>0.8</v>
      </c>
      <c r="J421">
        <v>0.571428571428572</v>
      </c>
      <c r="K421">
        <v>0.666666666666667</v>
      </c>
      <c r="L421">
        <v>0.6</v>
      </c>
      <c r="M421">
        <v>0.2</v>
      </c>
      <c r="N421">
        <v>0.6</v>
      </c>
    </row>
    <row r="422" spans="1:14">
      <c r="A422" s="8">
        <v>420</v>
      </c>
      <c r="B422">
        <v>420</v>
      </c>
      <c r="C422">
        <v>0.627292990684509</v>
      </c>
      <c r="D422">
        <v>0.0877902507781982</v>
      </c>
      <c r="E422">
        <v>7</v>
      </c>
      <c r="F422">
        <v>5</v>
      </c>
      <c r="G422">
        <v>3</v>
      </c>
      <c r="H422">
        <v>5</v>
      </c>
      <c r="I422">
        <v>0.7</v>
      </c>
      <c r="J422">
        <v>0.583333333333333</v>
      </c>
      <c r="K422">
        <v>0.636363636363636</v>
      </c>
      <c r="L422">
        <v>0.5</v>
      </c>
      <c r="M422">
        <v>0.2</v>
      </c>
      <c r="N422">
        <v>0.6</v>
      </c>
    </row>
    <row r="423" spans="1:14">
      <c r="A423" s="8">
        <v>421</v>
      </c>
      <c r="B423">
        <v>421</v>
      </c>
      <c r="C423">
        <v>0.842834234237671</v>
      </c>
      <c r="D423">
        <v>0.189815521240234</v>
      </c>
      <c r="E423">
        <v>9</v>
      </c>
      <c r="F423">
        <v>6</v>
      </c>
      <c r="G423">
        <v>1</v>
      </c>
      <c r="H423">
        <v>4</v>
      </c>
      <c r="I423">
        <v>0.9</v>
      </c>
      <c r="J423">
        <v>0.6</v>
      </c>
      <c r="K423">
        <v>0.72</v>
      </c>
      <c r="L423">
        <v>0.6</v>
      </c>
      <c r="M423">
        <v>0.3</v>
      </c>
      <c r="N423">
        <v>0.65</v>
      </c>
    </row>
    <row r="424" spans="1:14">
      <c r="A424" s="8">
        <v>422</v>
      </c>
      <c r="B424">
        <v>422</v>
      </c>
      <c r="C424">
        <v>0.761177539825439</v>
      </c>
      <c r="D424">
        <v>0.145860910415649</v>
      </c>
      <c r="E424">
        <v>7</v>
      </c>
      <c r="F424">
        <v>9</v>
      </c>
      <c r="G424">
        <v>3</v>
      </c>
      <c r="H424">
        <v>1</v>
      </c>
      <c r="I424">
        <v>0.7</v>
      </c>
      <c r="J424">
        <v>0.4375</v>
      </c>
      <c r="K424">
        <v>0.538461538461538</v>
      </c>
      <c r="L424">
        <v>0.9</v>
      </c>
      <c r="M424">
        <v>-0.2</v>
      </c>
      <c r="N424">
        <v>0.4</v>
      </c>
    </row>
    <row r="425" spans="1:14">
      <c r="A425" s="8">
        <v>423</v>
      </c>
      <c r="B425">
        <v>423</v>
      </c>
      <c r="C425">
        <v>0.656862735748291</v>
      </c>
      <c r="D425">
        <v>0.0973341464996338</v>
      </c>
      <c r="E425">
        <v>8</v>
      </c>
      <c r="F425">
        <v>6</v>
      </c>
      <c r="G425">
        <v>2</v>
      </c>
      <c r="H425">
        <v>4</v>
      </c>
      <c r="I425">
        <v>0.8</v>
      </c>
      <c r="J425">
        <v>0.571428571428572</v>
      </c>
      <c r="K425">
        <v>0.666666666666667</v>
      </c>
      <c r="L425">
        <v>0.6</v>
      </c>
      <c r="M425">
        <v>0.2</v>
      </c>
      <c r="N425">
        <v>0.6</v>
      </c>
    </row>
    <row r="426" spans="1:14">
      <c r="A426" s="8">
        <v>424</v>
      </c>
      <c r="B426">
        <v>424</v>
      </c>
      <c r="C426">
        <v>0.815646529197693</v>
      </c>
      <c r="D426">
        <v>0.0948091745376587</v>
      </c>
      <c r="E426">
        <v>9</v>
      </c>
      <c r="F426">
        <v>4</v>
      </c>
      <c r="G426">
        <v>1</v>
      </c>
      <c r="H426">
        <v>6</v>
      </c>
      <c r="I426">
        <v>0.9</v>
      </c>
      <c r="J426">
        <v>0.692307692307692</v>
      </c>
      <c r="K426">
        <v>0.782608695652174</v>
      </c>
      <c r="L426">
        <v>0.4</v>
      </c>
      <c r="M426">
        <v>0.5</v>
      </c>
      <c r="N426">
        <v>0.75</v>
      </c>
    </row>
    <row r="427" spans="1:14">
      <c r="A427" s="8">
        <v>425</v>
      </c>
      <c r="B427">
        <v>425</v>
      </c>
      <c r="C427">
        <v>0.714130759239197</v>
      </c>
      <c r="D427">
        <v>0.108007192611694</v>
      </c>
      <c r="E427">
        <v>8</v>
      </c>
      <c r="F427">
        <v>8</v>
      </c>
      <c r="G427">
        <v>2</v>
      </c>
      <c r="H427">
        <v>2</v>
      </c>
      <c r="I427">
        <v>0.8</v>
      </c>
      <c r="J427">
        <v>0.5</v>
      </c>
      <c r="K427">
        <v>0.615384615384615</v>
      </c>
      <c r="L427">
        <v>0.8</v>
      </c>
      <c r="M427">
        <v>0</v>
      </c>
      <c r="N427">
        <v>0.5</v>
      </c>
    </row>
    <row r="428" spans="1:14">
      <c r="A428" s="8">
        <v>426</v>
      </c>
      <c r="B428">
        <v>426</v>
      </c>
      <c r="C428">
        <v>0.52754282951355</v>
      </c>
      <c r="D428">
        <v>0.0470945835113525</v>
      </c>
      <c r="E428">
        <v>8</v>
      </c>
      <c r="F428">
        <v>7</v>
      </c>
      <c r="G428">
        <v>2</v>
      </c>
      <c r="H428">
        <v>3</v>
      </c>
      <c r="I428">
        <v>0.8</v>
      </c>
      <c r="J428">
        <v>0.533333333333333</v>
      </c>
      <c r="K428">
        <v>0.64</v>
      </c>
      <c r="L428">
        <v>0.7</v>
      </c>
      <c r="M428">
        <v>0.1</v>
      </c>
      <c r="N428">
        <v>0.55</v>
      </c>
    </row>
    <row r="429" spans="1:14">
      <c r="A429" s="8">
        <v>427</v>
      </c>
      <c r="B429">
        <v>427</v>
      </c>
      <c r="C429">
        <v>0.684904217720032</v>
      </c>
      <c r="D429">
        <v>0.0170198678970337</v>
      </c>
      <c r="E429">
        <v>10</v>
      </c>
      <c r="F429">
        <v>7</v>
      </c>
      <c r="G429">
        <v>0</v>
      </c>
      <c r="H429">
        <v>3</v>
      </c>
      <c r="I429">
        <v>1</v>
      </c>
      <c r="J429">
        <v>0.588235294117647</v>
      </c>
      <c r="K429">
        <v>0.740740740740741</v>
      </c>
      <c r="L429">
        <v>0.7</v>
      </c>
      <c r="M429">
        <v>0.3</v>
      </c>
      <c r="N429">
        <v>0.65</v>
      </c>
    </row>
    <row r="430" spans="1:14">
      <c r="A430" s="8">
        <v>428</v>
      </c>
      <c r="B430">
        <v>428</v>
      </c>
      <c r="C430">
        <v>0.825892806053162</v>
      </c>
      <c r="D430">
        <v>0.0750623941421509</v>
      </c>
      <c r="E430">
        <v>9</v>
      </c>
      <c r="F430">
        <v>5</v>
      </c>
      <c r="G430">
        <v>1</v>
      </c>
      <c r="H430">
        <v>5</v>
      </c>
      <c r="I430">
        <v>0.9</v>
      </c>
      <c r="J430">
        <v>0.642857142857143</v>
      </c>
      <c r="K430">
        <v>0.75</v>
      </c>
      <c r="L430">
        <v>0.5</v>
      </c>
      <c r="M430">
        <v>0.4</v>
      </c>
      <c r="N430">
        <v>0.7</v>
      </c>
    </row>
    <row r="431" spans="1:14">
      <c r="A431" s="8">
        <v>429</v>
      </c>
      <c r="B431">
        <v>429</v>
      </c>
      <c r="C431">
        <v>0.692468404769897</v>
      </c>
      <c r="D431">
        <v>0.0729058980941772</v>
      </c>
      <c r="E431">
        <v>9</v>
      </c>
      <c r="F431">
        <v>5</v>
      </c>
      <c r="G431">
        <v>1</v>
      </c>
      <c r="H431">
        <v>5</v>
      </c>
      <c r="I431">
        <v>0.9</v>
      </c>
      <c r="J431">
        <v>0.642857142857143</v>
      </c>
      <c r="K431">
        <v>0.75</v>
      </c>
      <c r="L431">
        <v>0.5</v>
      </c>
      <c r="M431">
        <v>0.4</v>
      </c>
      <c r="N431">
        <v>0.7</v>
      </c>
    </row>
    <row r="432" spans="1:14">
      <c r="A432" s="8">
        <v>430</v>
      </c>
      <c r="B432">
        <v>430</v>
      </c>
      <c r="C432">
        <v>0.688467860221863</v>
      </c>
      <c r="D432">
        <v>0.114662289619446</v>
      </c>
      <c r="E432">
        <v>9</v>
      </c>
      <c r="F432">
        <v>8</v>
      </c>
      <c r="G432">
        <v>1</v>
      </c>
      <c r="H432">
        <v>2</v>
      </c>
      <c r="I432">
        <v>0.9</v>
      </c>
      <c r="J432">
        <v>0.529411764705882</v>
      </c>
      <c r="K432">
        <v>0.666666666666667</v>
      </c>
      <c r="L432">
        <v>0.8</v>
      </c>
      <c r="M432">
        <v>0.1</v>
      </c>
      <c r="N432">
        <v>0.55</v>
      </c>
    </row>
    <row r="433" spans="1:14">
      <c r="A433" s="8">
        <v>431</v>
      </c>
      <c r="B433">
        <v>431</v>
      </c>
      <c r="C433">
        <v>0.889394044876099</v>
      </c>
      <c r="D433">
        <v>0.154950141906738</v>
      </c>
      <c r="E433">
        <v>10</v>
      </c>
      <c r="F433">
        <v>6</v>
      </c>
      <c r="G433">
        <v>0</v>
      </c>
      <c r="H433">
        <v>4</v>
      </c>
      <c r="I433">
        <v>1</v>
      </c>
      <c r="J433">
        <v>0.625</v>
      </c>
      <c r="K433">
        <v>0.769230769230769</v>
      </c>
      <c r="L433">
        <v>0.6</v>
      </c>
      <c r="M433">
        <v>0.4</v>
      </c>
      <c r="N433">
        <v>0.7</v>
      </c>
    </row>
    <row r="434" spans="1:14">
      <c r="A434" s="8">
        <v>432</v>
      </c>
      <c r="B434">
        <v>432</v>
      </c>
      <c r="C434">
        <v>0.605595111846924</v>
      </c>
      <c r="D434">
        <v>0.208909034729004</v>
      </c>
      <c r="E434">
        <v>9</v>
      </c>
      <c r="F434">
        <v>8</v>
      </c>
      <c r="G434">
        <v>1</v>
      </c>
      <c r="H434">
        <v>2</v>
      </c>
      <c r="I434">
        <v>0.9</v>
      </c>
      <c r="J434">
        <v>0.529411764705882</v>
      </c>
      <c r="K434">
        <v>0.666666666666667</v>
      </c>
      <c r="L434">
        <v>0.8</v>
      </c>
      <c r="M434">
        <v>0.1</v>
      </c>
      <c r="N434">
        <v>0.55</v>
      </c>
    </row>
    <row r="435" spans="1:14">
      <c r="A435" s="8">
        <v>433</v>
      </c>
      <c r="B435">
        <v>433</v>
      </c>
      <c r="C435">
        <v>0.555424928665161</v>
      </c>
      <c r="D435">
        <v>0.0366297960281372</v>
      </c>
      <c r="E435">
        <v>9</v>
      </c>
      <c r="F435">
        <v>4</v>
      </c>
      <c r="G435">
        <v>1</v>
      </c>
      <c r="H435">
        <v>6</v>
      </c>
      <c r="I435">
        <v>0.9</v>
      </c>
      <c r="J435">
        <v>0.692307692307692</v>
      </c>
      <c r="K435">
        <v>0.782608695652174</v>
      </c>
      <c r="L435">
        <v>0.4</v>
      </c>
      <c r="M435">
        <v>0.5</v>
      </c>
      <c r="N435">
        <v>0.75</v>
      </c>
    </row>
    <row r="436" spans="1:14">
      <c r="A436" s="8">
        <v>434</v>
      </c>
      <c r="B436">
        <v>434</v>
      </c>
      <c r="C436">
        <v>0.529965877532959</v>
      </c>
      <c r="D436">
        <v>0.0462722778320313</v>
      </c>
      <c r="E436">
        <v>10</v>
      </c>
      <c r="F436">
        <v>7</v>
      </c>
      <c r="G436">
        <v>0</v>
      </c>
      <c r="H436">
        <v>3</v>
      </c>
      <c r="I436">
        <v>1</v>
      </c>
      <c r="J436">
        <v>0.588235294117647</v>
      </c>
      <c r="K436">
        <v>0.740740740740741</v>
      </c>
      <c r="L436">
        <v>0.7</v>
      </c>
      <c r="M436">
        <v>0.3</v>
      </c>
      <c r="N436">
        <v>0.65</v>
      </c>
    </row>
    <row r="437" spans="1:14">
      <c r="A437" s="8">
        <v>435</v>
      </c>
      <c r="B437">
        <v>435</v>
      </c>
      <c r="C437">
        <v>0.635199427604675</v>
      </c>
      <c r="D437">
        <v>0.123878836631775</v>
      </c>
      <c r="E437">
        <v>9</v>
      </c>
      <c r="F437">
        <v>7</v>
      </c>
      <c r="G437">
        <v>1</v>
      </c>
      <c r="H437">
        <v>3</v>
      </c>
      <c r="I437">
        <v>0.9</v>
      </c>
      <c r="J437">
        <v>0.5625</v>
      </c>
      <c r="K437">
        <v>0.692307692307692</v>
      </c>
      <c r="L437">
        <v>0.7</v>
      </c>
      <c r="M437">
        <v>0.2</v>
      </c>
      <c r="N437">
        <v>0.6</v>
      </c>
    </row>
    <row r="438" spans="1:14">
      <c r="A438" s="8">
        <v>436</v>
      </c>
      <c r="B438">
        <v>436</v>
      </c>
      <c r="C438">
        <v>0.755163788795471</v>
      </c>
      <c r="D438">
        <v>0.0380722284317017</v>
      </c>
      <c r="E438">
        <v>10</v>
      </c>
      <c r="F438">
        <v>6</v>
      </c>
      <c r="G438">
        <v>0</v>
      </c>
      <c r="H438">
        <v>4</v>
      </c>
      <c r="I438">
        <v>1</v>
      </c>
      <c r="J438">
        <v>0.625</v>
      </c>
      <c r="K438">
        <v>0.769230769230769</v>
      </c>
      <c r="L438">
        <v>0.6</v>
      </c>
      <c r="M438">
        <v>0.4</v>
      </c>
      <c r="N438">
        <v>0.7</v>
      </c>
    </row>
    <row r="439" spans="1:14">
      <c r="A439" s="8">
        <v>437</v>
      </c>
      <c r="B439">
        <v>437</v>
      </c>
      <c r="C439">
        <v>0.575315237045288</v>
      </c>
      <c r="D439">
        <v>0.0327671766281128</v>
      </c>
      <c r="E439">
        <v>7</v>
      </c>
      <c r="F439">
        <v>7</v>
      </c>
      <c r="G439">
        <v>3</v>
      </c>
      <c r="H439">
        <v>3</v>
      </c>
      <c r="I439">
        <v>0.7</v>
      </c>
      <c r="J439">
        <v>0.5</v>
      </c>
      <c r="K439">
        <v>0.583333333333333</v>
      </c>
      <c r="L439">
        <v>0.7</v>
      </c>
      <c r="M439">
        <v>0</v>
      </c>
      <c r="N439">
        <v>0.5</v>
      </c>
    </row>
    <row r="440" spans="1:14">
      <c r="A440" s="8">
        <v>438</v>
      </c>
      <c r="B440">
        <v>438</v>
      </c>
      <c r="C440">
        <v>0.547446489334106</v>
      </c>
      <c r="D440">
        <v>0.0625665187835693</v>
      </c>
      <c r="E440">
        <v>8</v>
      </c>
      <c r="F440">
        <v>7</v>
      </c>
      <c r="G440">
        <v>2</v>
      </c>
      <c r="H440">
        <v>3</v>
      </c>
      <c r="I440">
        <v>0.8</v>
      </c>
      <c r="J440">
        <v>0.533333333333333</v>
      </c>
      <c r="K440">
        <v>0.64</v>
      </c>
      <c r="L440">
        <v>0.7</v>
      </c>
      <c r="M440">
        <v>0.1</v>
      </c>
      <c r="N440">
        <v>0.55</v>
      </c>
    </row>
    <row r="441" spans="1:14">
      <c r="A441" s="8">
        <v>439</v>
      </c>
      <c r="B441">
        <v>439</v>
      </c>
      <c r="C441">
        <v>0.514336943626404</v>
      </c>
      <c r="D441">
        <v>0.0211507081985474</v>
      </c>
      <c r="E441">
        <v>10</v>
      </c>
      <c r="F441">
        <v>4</v>
      </c>
      <c r="G441">
        <v>0</v>
      </c>
      <c r="H441">
        <v>6</v>
      </c>
      <c r="I441">
        <v>1</v>
      </c>
      <c r="J441">
        <v>0.714285714285714</v>
      </c>
      <c r="K441">
        <v>0.833333333333333</v>
      </c>
      <c r="L441">
        <v>0.4</v>
      </c>
      <c r="M441">
        <v>0.6</v>
      </c>
      <c r="N441">
        <v>0.8</v>
      </c>
    </row>
    <row r="442" spans="1:14">
      <c r="A442" s="8">
        <v>440</v>
      </c>
      <c r="B442">
        <v>440</v>
      </c>
      <c r="C442">
        <v>0.726106524467468</v>
      </c>
      <c r="D442">
        <v>0.214366316795349</v>
      </c>
      <c r="E442">
        <v>9</v>
      </c>
      <c r="F442">
        <v>7</v>
      </c>
      <c r="G442">
        <v>1</v>
      </c>
      <c r="H442">
        <v>3</v>
      </c>
      <c r="I442">
        <v>0.9</v>
      </c>
      <c r="J442">
        <v>0.5625</v>
      </c>
      <c r="K442">
        <v>0.692307692307692</v>
      </c>
      <c r="L442">
        <v>0.7</v>
      </c>
      <c r="M442">
        <v>0.2</v>
      </c>
      <c r="N442">
        <v>0.6</v>
      </c>
    </row>
    <row r="443" spans="1:14">
      <c r="A443" s="8">
        <v>441</v>
      </c>
      <c r="B443">
        <v>441</v>
      </c>
      <c r="C443">
        <v>0.672183871269226</v>
      </c>
      <c r="D443">
        <v>0.11604917049408</v>
      </c>
      <c r="E443">
        <v>10</v>
      </c>
      <c r="F443">
        <v>7</v>
      </c>
      <c r="G443">
        <v>0</v>
      </c>
      <c r="H443">
        <v>3</v>
      </c>
      <c r="I443">
        <v>1</v>
      </c>
      <c r="J443">
        <v>0.588235294117647</v>
      </c>
      <c r="K443">
        <v>0.740740740740741</v>
      </c>
      <c r="L443">
        <v>0.7</v>
      </c>
      <c r="M443">
        <v>0.3</v>
      </c>
      <c r="N443">
        <v>0.65</v>
      </c>
    </row>
    <row r="444" spans="1:14">
      <c r="A444" s="8">
        <v>442</v>
      </c>
      <c r="B444">
        <v>442</v>
      </c>
      <c r="C444">
        <v>0.667679786682129</v>
      </c>
      <c r="D444">
        <v>0.0160030126571655</v>
      </c>
      <c r="E444">
        <v>9</v>
      </c>
      <c r="F444">
        <v>6</v>
      </c>
      <c r="G444">
        <v>1</v>
      </c>
      <c r="H444">
        <v>4</v>
      </c>
      <c r="I444">
        <v>0.9</v>
      </c>
      <c r="J444">
        <v>0.6</v>
      </c>
      <c r="K444">
        <v>0.72</v>
      </c>
      <c r="L444">
        <v>0.6</v>
      </c>
      <c r="M444">
        <v>0.3</v>
      </c>
      <c r="N444">
        <v>0.65</v>
      </c>
    </row>
    <row r="445" spans="1:14">
      <c r="A445" s="8">
        <v>443</v>
      </c>
      <c r="B445">
        <v>443</v>
      </c>
      <c r="C445">
        <v>0.537277579307556</v>
      </c>
      <c r="D445">
        <v>0.00821709632873535</v>
      </c>
      <c r="E445">
        <v>10</v>
      </c>
      <c r="F445">
        <v>6</v>
      </c>
      <c r="G445">
        <v>0</v>
      </c>
      <c r="H445">
        <v>4</v>
      </c>
      <c r="I445">
        <v>1</v>
      </c>
      <c r="J445">
        <v>0.625</v>
      </c>
      <c r="K445">
        <v>0.769230769230769</v>
      </c>
      <c r="L445">
        <v>0.6</v>
      </c>
      <c r="M445">
        <v>0.4</v>
      </c>
      <c r="N445">
        <v>0.7</v>
      </c>
    </row>
    <row r="446" spans="1:14">
      <c r="A446" s="8">
        <v>444</v>
      </c>
      <c r="B446">
        <v>444</v>
      </c>
      <c r="C446">
        <v>0.595346450805664</v>
      </c>
      <c r="D446">
        <v>0.195836067199707</v>
      </c>
      <c r="E446">
        <v>7</v>
      </c>
      <c r="F446">
        <v>6</v>
      </c>
      <c r="G446">
        <v>3</v>
      </c>
      <c r="H446">
        <v>4</v>
      </c>
      <c r="I446">
        <v>0.7</v>
      </c>
      <c r="J446">
        <v>0.538461538461539</v>
      </c>
      <c r="K446">
        <v>0.608695652173913</v>
      </c>
      <c r="L446">
        <v>0.6</v>
      </c>
      <c r="M446">
        <v>0.1</v>
      </c>
      <c r="N446">
        <v>0.55</v>
      </c>
    </row>
    <row r="447" spans="1:14">
      <c r="A447" s="8">
        <v>445</v>
      </c>
      <c r="B447">
        <v>445</v>
      </c>
      <c r="C447">
        <v>0.566210746765137</v>
      </c>
      <c r="D447">
        <v>0.00131916999816895</v>
      </c>
      <c r="E447">
        <v>9</v>
      </c>
      <c r="F447">
        <v>9</v>
      </c>
      <c r="G447">
        <v>1</v>
      </c>
      <c r="H447">
        <v>1</v>
      </c>
      <c r="I447">
        <v>0.9</v>
      </c>
      <c r="J447">
        <v>0.5</v>
      </c>
      <c r="K447">
        <v>0.642857142857143</v>
      </c>
      <c r="L447">
        <v>0.9</v>
      </c>
      <c r="M447">
        <v>0</v>
      </c>
      <c r="N447">
        <v>0.5</v>
      </c>
    </row>
    <row r="448" spans="1:14">
      <c r="A448" s="8">
        <v>446</v>
      </c>
      <c r="B448">
        <v>446</v>
      </c>
      <c r="C448">
        <v>0.799922227859497</v>
      </c>
      <c r="D448">
        <v>0.0219073295593262</v>
      </c>
      <c r="E448">
        <v>8</v>
      </c>
      <c r="F448">
        <v>6</v>
      </c>
      <c r="G448">
        <v>2</v>
      </c>
      <c r="H448">
        <v>4</v>
      </c>
      <c r="I448">
        <v>0.8</v>
      </c>
      <c r="J448">
        <v>0.571428571428572</v>
      </c>
      <c r="K448">
        <v>0.666666666666667</v>
      </c>
      <c r="L448">
        <v>0.6</v>
      </c>
      <c r="M448">
        <v>0.2</v>
      </c>
      <c r="N448">
        <v>0.6</v>
      </c>
    </row>
    <row r="449" spans="1:14">
      <c r="A449" s="8">
        <v>447</v>
      </c>
      <c r="B449">
        <v>447</v>
      </c>
      <c r="C449">
        <v>0.553398132324219</v>
      </c>
      <c r="D449">
        <v>0.0251387357711792</v>
      </c>
      <c r="E449">
        <v>10</v>
      </c>
      <c r="F449">
        <v>8</v>
      </c>
      <c r="G449">
        <v>0</v>
      </c>
      <c r="H449">
        <v>2</v>
      </c>
      <c r="I449">
        <v>1</v>
      </c>
      <c r="J449">
        <v>0.555555555555556</v>
      </c>
      <c r="K449">
        <v>0.714285714285714</v>
      </c>
      <c r="L449">
        <v>0.8</v>
      </c>
      <c r="M449">
        <v>0.2</v>
      </c>
      <c r="N449">
        <v>0.6</v>
      </c>
    </row>
    <row r="450" spans="1:14">
      <c r="A450" s="8">
        <v>448</v>
      </c>
      <c r="B450">
        <v>448</v>
      </c>
      <c r="C450">
        <v>0.561047911643982</v>
      </c>
      <c r="D450">
        <v>0.0178077220916748</v>
      </c>
      <c r="E450">
        <v>9</v>
      </c>
      <c r="F450">
        <v>9</v>
      </c>
      <c r="G450">
        <v>1</v>
      </c>
      <c r="H450">
        <v>1</v>
      </c>
      <c r="I450">
        <v>0.9</v>
      </c>
      <c r="J450">
        <v>0.5</v>
      </c>
      <c r="K450">
        <v>0.642857142857143</v>
      </c>
      <c r="L450">
        <v>0.9</v>
      </c>
      <c r="M450">
        <v>0</v>
      </c>
      <c r="N450">
        <v>0.5</v>
      </c>
    </row>
    <row r="451" spans="1:14">
      <c r="A451" s="8">
        <v>449</v>
      </c>
      <c r="B451">
        <v>449</v>
      </c>
      <c r="C451">
        <v>0.538536787033081</v>
      </c>
      <c r="D451">
        <v>0.123993277549744</v>
      </c>
      <c r="E451">
        <v>7</v>
      </c>
      <c r="F451">
        <v>7</v>
      </c>
      <c r="G451">
        <v>3</v>
      </c>
      <c r="H451">
        <v>3</v>
      </c>
      <c r="I451">
        <v>0.7</v>
      </c>
      <c r="J451">
        <v>0.5</v>
      </c>
      <c r="K451">
        <v>0.583333333333333</v>
      </c>
      <c r="L451">
        <v>0.7</v>
      </c>
      <c r="M451">
        <v>0</v>
      </c>
      <c r="N451">
        <v>0.5</v>
      </c>
    </row>
    <row r="452" spans="1:14">
      <c r="A452" s="8">
        <v>450</v>
      </c>
      <c r="B452">
        <v>450</v>
      </c>
      <c r="C452">
        <v>0.69716477394104</v>
      </c>
      <c r="D452">
        <v>0.0751497745513916</v>
      </c>
      <c r="E452">
        <v>8</v>
      </c>
      <c r="F452">
        <v>8</v>
      </c>
      <c r="G452">
        <v>2</v>
      </c>
      <c r="H452">
        <v>2</v>
      </c>
      <c r="I452">
        <v>0.8</v>
      </c>
      <c r="J452">
        <v>0.5</v>
      </c>
      <c r="K452">
        <v>0.615384615384615</v>
      </c>
      <c r="L452">
        <v>0.8</v>
      </c>
      <c r="M452">
        <v>0</v>
      </c>
      <c r="N452">
        <v>0.5</v>
      </c>
    </row>
    <row r="453" spans="1:14">
      <c r="A453" s="8">
        <v>451</v>
      </c>
      <c r="B453">
        <v>451</v>
      </c>
      <c r="C453">
        <v>0.697910308837891</v>
      </c>
      <c r="D453">
        <v>0.165763139724731</v>
      </c>
      <c r="E453">
        <v>10</v>
      </c>
      <c r="F453">
        <v>8</v>
      </c>
      <c r="G453">
        <v>0</v>
      </c>
      <c r="H453">
        <v>2</v>
      </c>
      <c r="I453">
        <v>1</v>
      </c>
      <c r="J453">
        <v>0.555555555555556</v>
      </c>
      <c r="K453">
        <v>0.714285714285714</v>
      </c>
      <c r="L453">
        <v>0.8</v>
      </c>
      <c r="M453">
        <v>0.2</v>
      </c>
      <c r="N453">
        <v>0.6</v>
      </c>
    </row>
    <row r="454" spans="1:14">
      <c r="A454" s="8">
        <v>452</v>
      </c>
      <c r="B454">
        <v>452</v>
      </c>
      <c r="C454">
        <v>0.560505032539368</v>
      </c>
      <c r="D454">
        <v>0.0543836355209351</v>
      </c>
      <c r="E454">
        <v>9</v>
      </c>
      <c r="F454">
        <v>6</v>
      </c>
      <c r="G454">
        <v>1</v>
      </c>
      <c r="H454">
        <v>4</v>
      </c>
      <c r="I454">
        <v>0.9</v>
      </c>
      <c r="J454">
        <v>0.6</v>
      </c>
      <c r="K454">
        <v>0.72</v>
      </c>
      <c r="L454">
        <v>0.6</v>
      </c>
      <c r="M454">
        <v>0.3</v>
      </c>
      <c r="N454">
        <v>0.65</v>
      </c>
    </row>
    <row r="455" spans="1:14">
      <c r="A455" s="8">
        <v>453</v>
      </c>
      <c r="B455">
        <v>453</v>
      </c>
      <c r="C455">
        <v>0.89173424243927</v>
      </c>
      <c r="D455">
        <v>0.104991436004639</v>
      </c>
      <c r="E455">
        <v>8</v>
      </c>
      <c r="F455">
        <v>3</v>
      </c>
      <c r="G455">
        <v>2</v>
      </c>
      <c r="H455">
        <v>7</v>
      </c>
      <c r="I455">
        <v>0.8</v>
      </c>
      <c r="J455">
        <v>0.727272727272727</v>
      </c>
      <c r="K455">
        <v>0.761904761904762</v>
      </c>
      <c r="L455">
        <v>0.3</v>
      </c>
      <c r="M455">
        <v>0.5</v>
      </c>
      <c r="N455">
        <v>0.75</v>
      </c>
    </row>
    <row r="456" spans="1:14">
      <c r="A456" s="8">
        <v>454</v>
      </c>
      <c r="B456">
        <v>454</v>
      </c>
      <c r="C456">
        <v>0.671793937683105</v>
      </c>
      <c r="D456">
        <v>0.125243306159973</v>
      </c>
      <c r="E456">
        <v>10</v>
      </c>
      <c r="F456">
        <v>8</v>
      </c>
      <c r="G456">
        <v>0</v>
      </c>
      <c r="H456">
        <v>2</v>
      </c>
      <c r="I456">
        <v>1</v>
      </c>
      <c r="J456">
        <v>0.555555555555556</v>
      </c>
      <c r="K456">
        <v>0.714285714285714</v>
      </c>
      <c r="L456">
        <v>0.8</v>
      </c>
      <c r="M456">
        <v>0.2</v>
      </c>
      <c r="N456">
        <v>0.6</v>
      </c>
    </row>
    <row r="457" spans="1:14">
      <c r="A457" s="8">
        <v>455</v>
      </c>
      <c r="B457">
        <v>455</v>
      </c>
      <c r="C457">
        <v>0.634031414985657</v>
      </c>
      <c r="D457">
        <v>0.0529571771621704</v>
      </c>
      <c r="E457">
        <v>8</v>
      </c>
      <c r="F457">
        <v>7</v>
      </c>
      <c r="G457">
        <v>2</v>
      </c>
      <c r="H457">
        <v>3</v>
      </c>
      <c r="I457">
        <v>0.8</v>
      </c>
      <c r="J457">
        <v>0.533333333333333</v>
      </c>
      <c r="K457">
        <v>0.64</v>
      </c>
      <c r="L457">
        <v>0.7</v>
      </c>
      <c r="M457">
        <v>0.1</v>
      </c>
      <c r="N457">
        <v>0.55</v>
      </c>
    </row>
    <row r="458" spans="1:14">
      <c r="A458" s="8">
        <v>456</v>
      </c>
      <c r="B458">
        <v>456</v>
      </c>
      <c r="C458">
        <v>0.846237897872925</v>
      </c>
      <c r="D458">
        <v>0.175909638404846</v>
      </c>
      <c r="E458">
        <v>10</v>
      </c>
      <c r="F458">
        <v>6</v>
      </c>
      <c r="G458">
        <v>0</v>
      </c>
      <c r="H458">
        <v>4</v>
      </c>
      <c r="I458">
        <v>1</v>
      </c>
      <c r="J458">
        <v>0.625</v>
      </c>
      <c r="K458">
        <v>0.769230769230769</v>
      </c>
      <c r="L458">
        <v>0.6</v>
      </c>
      <c r="M458">
        <v>0.4</v>
      </c>
      <c r="N458">
        <v>0.7</v>
      </c>
    </row>
    <row r="459" spans="1:14">
      <c r="A459" s="8">
        <v>457</v>
      </c>
      <c r="B459">
        <v>457</v>
      </c>
      <c r="C459">
        <v>0.839494109153748</v>
      </c>
      <c r="D459">
        <v>0.00750446319580078</v>
      </c>
      <c r="E459">
        <v>9</v>
      </c>
      <c r="F459">
        <v>9</v>
      </c>
      <c r="G459">
        <v>1</v>
      </c>
      <c r="H459">
        <v>1</v>
      </c>
      <c r="I459">
        <v>0.9</v>
      </c>
      <c r="J459">
        <v>0.5</v>
      </c>
      <c r="K459">
        <v>0.642857142857143</v>
      </c>
      <c r="L459">
        <v>0.9</v>
      </c>
      <c r="M459">
        <v>0</v>
      </c>
      <c r="N459">
        <v>0.5</v>
      </c>
    </row>
    <row r="460" spans="1:14">
      <c r="A460" s="8">
        <v>458</v>
      </c>
      <c r="B460">
        <v>458</v>
      </c>
      <c r="C460">
        <v>0.642229557037354</v>
      </c>
      <c r="D460">
        <v>0.109878778457642</v>
      </c>
      <c r="E460">
        <v>10</v>
      </c>
      <c r="F460">
        <v>3</v>
      </c>
      <c r="G460">
        <v>0</v>
      </c>
      <c r="H460">
        <v>7</v>
      </c>
      <c r="I460">
        <v>1</v>
      </c>
      <c r="J460">
        <v>0.769230769230769</v>
      </c>
      <c r="K460">
        <v>0.869565217391304</v>
      </c>
      <c r="L460">
        <v>0.3</v>
      </c>
      <c r="M460">
        <v>0.7</v>
      </c>
      <c r="N460">
        <v>0.85</v>
      </c>
    </row>
    <row r="461" spans="1:14">
      <c r="A461" s="8">
        <v>459</v>
      </c>
      <c r="B461">
        <v>459</v>
      </c>
      <c r="C461">
        <v>0.703859448432922</v>
      </c>
      <c r="D461">
        <v>0.0196352005004883</v>
      </c>
      <c r="E461">
        <v>10</v>
      </c>
      <c r="F461">
        <v>7</v>
      </c>
      <c r="G461">
        <v>0</v>
      </c>
      <c r="H461">
        <v>3</v>
      </c>
      <c r="I461">
        <v>1</v>
      </c>
      <c r="J461">
        <v>0.588235294117647</v>
      </c>
      <c r="K461">
        <v>0.740740740740741</v>
      </c>
      <c r="L461">
        <v>0.7</v>
      </c>
      <c r="M461">
        <v>0.3</v>
      </c>
      <c r="N461">
        <v>0.65</v>
      </c>
    </row>
    <row r="462" spans="1:14">
      <c r="A462" s="8">
        <v>460</v>
      </c>
      <c r="B462">
        <v>460</v>
      </c>
      <c r="C462">
        <v>0.31187629699707</v>
      </c>
      <c r="D462">
        <v>0.0867384672164917</v>
      </c>
      <c r="E462">
        <v>9</v>
      </c>
      <c r="F462">
        <v>4</v>
      </c>
      <c r="G462">
        <v>1</v>
      </c>
      <c r="H462">
        <v>6</v>
      </c>
      <c r="I462">
        <v>0.9</v>
      </c>
      <c r="J462">
        <v>0.692307692307692</v>
      </c>
      <c r="K462">
        <v>0.782608695652174</v>
      </c>
      <c r="L462">
        <v>0.4</v>
      </c>
      <c r="M462">
        <v>0.5</v>
      </c>
      <c r="N462">
        <v>0.75</v>
      </c>
    </row>
    <row r="463" spans="1:14">
      <c r="A463" s="8">
        <v>461</v>
      </c>
      <c r="B463">
        <v>461</v>
      </c>
      <c r="C463">
        <v>0.668857455253601</v>
      </c>
      <c r="D463">
        <v>0.0479123592376709</v>
      </c>
      <c r="E463">
        <v>9</v>
      </c>
      <c r="F463">
        <v>7</v>
      </c>
      <c r="G463">
        <v>1</v>
      </c>
      <c r="H463">
        <v>3</v>
      </c>
      <c r="I463">
        <v>0.9</v>
      </c>
      <c r="J463">
        <v>0.5625</v>
      </c>
      <c r="K463">
        <v>0.692307692307692</v>
      </c>
      <c r="L463">
        <v>0.7</v>
      </c>
      <c r="M463">
        <v>0.2</v>
      </c>
      <c r="N463">
        <v>0.6</v>
      </c>
    </row>
    <row r="464" spans="1:14">
      <c r="A464" s="8">
        <v>462</v>
      </c>
      <c r="B464">
        <v>462</v>
      </c>
      <c r="C464">
        <v>0.601978421211243</v>
      </c>
      <c r="D464">
        <v>0.126847267150879</v>
      </c>
      <c r="E464">
        <v>9</v>
      </c>
      <c r="F464">
        <v>6</v>
      </c>
      <c r="G464">
        <v>1</v>
      </c>
      <c r="H464">
        <v>4</v>
      </c>
      <c r="I464">
        <v>0.9</v>
      </c>
      <c r="J464">
        <v>0.6</v>
      </c>
      <c r="K464">
        <v>0.72</v>
      </c>
      <c r="L464">
        <v>0.6</v>
      </c>
      <c r="M464">
        <v>0.3</v>
      </c>
      <c r="N464">
        <v>0.65</v>
      </c>
    </row>
    <row r="465" spans="1:14">
      <c r="A465" s="8">
        <v>463</v>
      </c>
      <c r="B465">
        <v>463</v>
      </c>
      <c r="C465">
        <v>0.722189426422119</v>
      </c>
      <c r="D465">
        <v>0.00653374195098877</v>
      </c>
      <c r="E465">
        <v>9</v>
      </c>
      <c r="F465">
        <v>9</v>
      </c>
      <c r="G465">
        <v>1</v>
      </c>
      <c r="H465">
        <v>1</v>
      </c>
      <c r="I465">
        <v>0.9</v>
      </c>
      <c r="J465">
        <v>0.5</v>
      </c>
      <c r="K465">
        <v>0.642857142857143</v>
      </c>
      <c r="L465">
        <v>0.9</v>
      </c>
      <c r="M465">
        <v>0</v>
      </c>
      <c r="N465">
        <v>0.5</v>
      </c>
    </row>
    <row r="466" spans="1:14">
      <c r="A466" s="8">
        <v>464</v>
      </c>
      <c r="B466">
        <v>464</v>
      </c>
      <c r="C466">
        <v>0.819258093833923</v>
      </c>
      <c r="D466">
        <v>0.0910781621932983</v>
      </c>
      <c r="E466">
        <v>9</v>
      </c>
      <c r="F466">
        <v>9</v>
      </c>
      <c r="G466">
        <v>1</v>
      </c>
      <c r="H466">
        <v>1</v>
      </c>
      <c r="I466">
        <v>0.9</v>
      </c>
      <c r="J466">
        <v>0.5</v>
      </c>
      <c r="K466">
        <v>0.642857142857143</v>
      </c>
      <c r="L466">
        <v>0.9</v>
      </c>
      <c r="M466">
        <v>0</v>
      </c>
      <c r="N466">
        <v>0.5</v>
      </c>
    </row>
    <row r="467" spans="1:14">
      <c r="A467" s="8">
        <v>465</v>
      </c>
      <c r="B467">
        <v>465</v>
      </c>
      <c r="C467">
        <v>0.592013478279114</v>
      </c>
      <c r="D467">
        <v>0.0320600271224976</v>
      </c>
      <c r="E467">
        <v>9</v>
      </c>
      <c r="F467">
        <v>9</v>
      </c>
      <c r="G467">
        <v>1</v>
      </c>
      <c r="H467">
        <v>1</v>
      </c>
      <c r="I467">
        <v>0.9</v>
      </c>
      <c r="J467">
        <v>0.5</v>
      </c>
      <c r="K467">
        <v>0.642857142857143</v>
      </c>
      <c r="L467">
        <v>0.9</v>
      </c>
      <c r="M467">
        <v>0</v>
      </c>
      <c r="N467">
        <v>0.5</v>
      </c>
    </row>
    <row r="468" spans="1:14">
      <c r="A468" s="8">
        <v>466</v>
      </c>
      <c r="B468">
        <v>466</v>
      </c>
      <c r="C468">
        <v>0.572870135307312</v>
      </c>
      <c r="D468">
        <v>0.10811972618103</v>
      </c>
      <c r="E468">
        <v>10</v>
      </c>
      <c r="F468">
        <v>5</v>
      </c>
      <c r="G468">
        <v>0</v>
      </c>
      <c r="H468">
        <v>5</v>
      </c>
      <c r="I468">
        <v>1</v>
      </c>
      <c r="J468">
        <v>0.666666666666667</v>
      </c>
      <c r="K468">
        <v>0.8</v>
      </c>
      <c r="L468">
        <v>0.5</v>
      </c>
      <c r="M468">
        <v>0.5</v>
      </c>
      <c r="N468">
        <v>0.75</v>
      </c>
    </row>
    <row r="469" spans="1:14">
      <c r="A469" s="8">
        <v>467</v>
      </c>
      <c r="B469">
        <v>467</v>
      </c>
      <c r="C469">
        <v>0.572872996330261</v>
      </c>
      <c r="D469">
        <v>0.00699377059936523</v>
      </c>
      <c r="E469">
        <v>10</v>
      </c>
      <c r="F469">
        <v>6</v>
      </c>
      <c r="G469">
        <v>0</v>
      </c>
      <c r="H469">
        <v>4</v>
      </c>
      <c r="I469">
        <v>1</v>
      </c>
      <c r="J469">
        <v>0.625</v>
      </c>
      <c r="K469">
        <v>0.769230769230769</v>
      </c>
      <c r="L469">
        <v>0.6</v>
      </c>
      <c r="M469">
        <v>0.4</v>
      </c>
      <c r="N469">
        <v>0.7</v>
      </c>
    </row>
    <row r="470" spans="1:14">
      <c r="A470" s="8">
        <v>468</v>
      </c>
      <c r="B470">
        <v>468</v>
      </c>
      <c r="C470">
        <v>0.64788031578064</v>
      </c>
      <c r="D470">
        <v>0.0185520648956299</v>
      </c>
      <c r="E470">
        <v>9</v>
      </c>
      <c r="F470">
        <v>5</v>
      </c>
      <c r="G470">
        <v>1</v>
      </c>
      <c r="H470">
        <v>5</v>
      </c>
      <c r="I470">
        <v>0.9</v>
      </c>
      <c r="J470">
        <v>0.642857142857143</v>
      </c>
      <c r="K470">
        <v>0.75</v>
      </c>
      <c r="L470">
        <v>0.5</v>
      </c>
      <c r="M470">
        <v>0.4</v>
      </c>
      <c r="N470">
        <v>0.7</v>
      </c>
    </row>
    <row r="471" spans="1:14">
      <c r="A471" s="8">
        <v>469</v>
      </c>
      <c r="B471">
        <v>469</v>
      </c>
      <c r="C471">
        <v>0.569208860397339</v>
      </c>
      <c r="D471">
        <v>0.0651026964187622</v>
      </c>
      <c r="E471">
        <v>7</v>
      </c>
      <c r="F471">
        <v>9</v>
      </c>
      <c r="G471">
        <v>3</v>
      </c>
      <c r="H471">
        <v>1</v>
      </c>
      <c r="I471">
        <v>0.7</v>
      </c>
      <c r="J471">
        <v>0.4375</v>
      </c>
      <c r="K471">
        <v>0.538461538461538</v>
      </c>
      <c r="L471">
        <v>0.9</v>
      </c>
      <c r="M471">
        <v>-0.2</v>
      </c>
      <c r="N471">
        <v>0.4</v>
      </c>
    </row>
    <row r="472" spans="1:14">
      <c r="A472" s="8">
        <v>470</v>
      </c>
      <c r="B472">
        <v>470</v>
      </c>
      <c r="C472">
        <v>0.609823346138</v>
      </c>
      <c r="D472">
        <v>0.0507510900497437</v>
      </c>
      <c r="E472">
        <v>9</v>
      </c>
      <c r="F472">
        <v>6</v>
      </c>
      <c r="G472">
        <v>1</v>
      </c>
      <c r="H472">
        <v>4</v>
      </c>
      <c r="I472">
        <v>0.9</v>
      </c>
      <c r="J472">
        <v>0.6</v>
      </c>
      <c r="K472">
        <v>0.72</v>
      </c>
      <c r="L472">
        <v>0.6</v>
      </c>
      <c r="M472">
        <v>0.3</v>
      </c>
      <c r="N472">
        <v>0.65</v>
      </c>
    </row>
    <row r="473" spans="1:14">
      <c r="A473" s="8">
        <v>471</v>
      </c>
      <c r="B473">
        <v>471</v>
      </c>
      <c r="C473">
        <v>0.503038883209229</v>
      </c>
      <c r="D473">
        <v>0.0972745418548584</v>
      </c>
      <c r="E473">
        <v>9</v>
      </c>
      <c r="F473">
        <v>6</v>
      </c>
      <c r="G473">
        <v>1</v>
      </c>
      <c r="H473">
        <v>4</v>
      </c>
      <c r="I473">
        <v>0.9</v>
      </c>
      <c r="J473">
        <v>0.6</v>
      </c>
      <c r="K473">
        <v>0.72</v>
      </c>
      <c r="L473">
        <v>0.6</v>
      </c>
      <c r="M473">
        <v>0.3</v>
      </c>
      <c r="N473">
        <v>0.65</v>
      </c>
    </row>
    <row r="474" spans="1:14">
      <c r="A474" s="8">
        <v>472</v>
      </c>
      <c r="B474">
        <v>472</v>
      </c>
      <c r="C474">
        <v>0.620526671409607</v>
      </c>
      <c r="D474">
        <v>0.139442920684815</v>
      </c>
      <c r="E474">
        <v>8</v>
      </c>
      <c r="F474">
        <v>7</v>
      </c>
      <c r="G474">
        <v>2</v>
      </c>
      <c r="H474">
        <v>3</v>
      </c>
      <c r="I474">
        <v>0.8</v>
      </c>
      <c r="J474">
        <v>0.533333333333333</v>
      </c>
      <c r="K474">
        <v>0.64</v>
      </c>
      <c r="L474">
        <v>0.7</v>
      </c>
      <c r="M474">
        <v>0.1</v>
      </c>
      <c r="N474">
        <v>0.55</v>
      </c>
    </row>
    <row r="475" spans="1:14">
      <c r="A475" s="8">
        <v>473</v>
      </c>
      <c r="B475">
        <v>473</v>
      </c>
      <c r="C475">
        <v>0.66645336151123</v>
      </c>
      <c r="D475">
        <v>0.108807682991028</v>
      </c>
      <c r="E475">
        <v>10</v>
      </c>
      <c r="F475">
        <v>6</v>
      </c>
      <c r="G475">
        <v>0</v>
      </c>
      <c r="H475">
        <v>4</v>
      </c>
      <c r="I475">
        <v>1</v>
      </c>
      <c r="J475">
        <v>0.625</v>
      </c>
      <c r="K475">
        <v>0.769230769230769</v>
      </c>
      <c r="L475">
        <v>0.6</v>
      </c>
      <c r="M475">
        <v>0.4</v>
      </c>
      <c r="N475">
        <v>0.7</v>
      </c>
    </row>
    <row r="476" spans="1:14">
      <c r="A476" s="8">
        <v>474</v>
      </c>
      <c r="B476">
        <v>474</v>
      </c>
      <c r="C476">
        <v>0.58588969707489</v>
      </c>
      <c r="D476">
        <v>0.0183937549591064</v>
      </c>
      <c r="E476">
        <v>8</v>
      </c>
      <c r="F476">
        <v>8</v>
      </c>
      <c r="G476">
        <v>2</v>
      </c>
      <c r="H476">
        <v>2</v>
      </c>
      <c r="I476">
        <v>0.8</v>
      </c>
      <c r="J476">
        <v>0.5</v>
      </c>
      <c r="K476">
        <v>0.615384615384615</v>
      </c>
      <c r="L476">
        <v>0.8</v>
      </c>
      <c r="M476">
        <v>0</v>
      </c>
      <c r="N476">
        <v>0.5</v>
      </c>
    </row>
    <row r="477" spans="1:14">
      <c r="A477" s="8">
        <v>475</v>
      </c>
      <c r="B477">
        <v>475</v>
      </c>
      <c r="C477">
        <v>0.772042036056519</v>
      </c>
      <c r="D477">
        <v>0.0372321605682373</v>
      </c>
      <c r="E477">
        <v>9</v>
      </c>
      <c r="F477">
        <v>7</v>
      </c>
      <c r="G477">
        <v>1</v>
      </c>
      <c r="H477">
        <v>3</v>
      </c>
      <c r="I477">
        <v>0.9</v>
      </c>
      <c r="J477">
        <v>0.5625</v>
      </c>
      <c r="K477">
        <v>0.692307692307692</v>
      </c>
      <c r="L477">
        <v>0.7</v>
      </c>
      <c r="M477">
        <v>0.2</v>
      </c>
      <c r="N477">
        <v>0.6</v>
      </c>
    </row>
    <row r="478" spans="1:14">
      <c r="A478" s="8">
        <v>476</v>
      </c>
      <c r="B478">
        <v>476</v>
      </c>
      <c r="C478">
        <v>0.708812236785889</v>
      </c>
      <c r="D478">
        <v>0.00474917888641357</v>
      </c>
      <c r="E478">
        <v>9</v>
      </c>
      <c r="F478">
        <v>7</v>
      </c>
      <c r="G478">
        <v>1</v>
      </c>
      <c r="H478">
        <v>3</v>
      </c>
      <c r="I478">
        <v>0.9</v>
      </c>
      <c r="J478">
        <v>0.5625</v>
      </c>
      <c r="K478">
        <v>0.692307692307692</v>
      </c>
      <c r="L478">
        <v>0.7</v>
      </c>
      <c r="M478">
        <v>0.2</v>
      </c>
      <c r="N478">
        <v>0.6</v>
      </c>
    </row>
    <row r="479" spans="1:14">
      <c r="A479" s="8">
        <v>477</v>
      </c>
      <c r="B479">
        <v>477</v>
      </c>
      <c r="C479">
        <v>0.672124028205872</v>
      </c>
      <c r="D479">
        <v>0.0804933309555054</v>
      </c>
      <c r="E479">
        <v>9</v>
      </c>
      <c r="F479">
        <v>6</v>
      </c>
      <c r="G479">
        <v>1</v>
      </c>
      <c r="H479">
        <v>4</v>
      </c>
      <c r="I479">
        <v>0.9</v>
      </c>
      <c r="J479">
        <v>0.6</v>
      </c>
      <c r="K479">
        <v>0.72</v>
      </c>
      <c r="L479">
        <v>0.6</v>
      </c>
      <c r="M479">
        <v>0.3</v>
      </c>
      <c r="N479">
        <v>0.65</v>
      </c>
    </row>
    <row r="480" spans="1:14">
      <c r="A480" s="8">
        <v>478</v>
      </c>
      <c r="B480">
        <v>478</v>
      </c>
      <c r="C480">
        <v>0.736080169677734</v>
      </c>
      <c r="D480">
        <v>0.0970965623855591</v>
      </c>
      <c r="E480">
        <v>8</v>
      </c>
      <c r="F480">
        <v>6</v>
      </c>
      <c r="G480">
        <v>2</v>
      </c>
      <c r="H480">
        <v>4</v>
      </c>
      <c r="I480">
        <v>0.8</v>
      </c>
      <c r="J480">
        <v>0.571428571428572</v>
      </c>
      <c r="K480">
        <v>0.666666666666667</v>
      </c>
      <c r="L480">
        <v>0.6</v>
      </c>
      <c r="M480">
        <v>0.2</v>
      </c>
      <c r="N480">
        <v>0.6</v>
      </c>
    </row>
    <row r="481" spans="1:14">
      <c r="A481" s="8">
        <v>479</v>
      </c>
      <c r="B481">
        <v>479</v>
      </c>
      <c r="C481">
        <v>0.870608329772949</v>
      </c>
      <c r="D481">
        <v>0.253975987434387</v>
      </c>
      <c r="E481">
        <v>10</v>
      </c>
      <c r="F481">
        <v>5</v>
      </c>
      <c r="G481">
        <v>0</v>
      </c>
      <c r="H481">
        <v>5</v>
      </c>
      <c r="I481">
        <v>1</v>
      </c>
      <c r="J481">
        <v>0.666666666666667</v>
      </c>
      <c r="K481">
        <v>0.8</v>
      </c>
      <c r="L481">
        <v>0.5</v>
      </c>
      <c r="M481">
        <v>0.5</v>
      </c>
      <c r="N481">
        <v>0.75</v>
      </c>
    </row>
    <row r="482" spans="1:14">
      <c r="A482" s="8">
        <v>480</v>
      </c>
      <c r="B482">
        <v>480</v>
      </c>
      <c r="C482">
        <v>0.507811069488525</v>
      </c>
      <c r="D482">
        <v>0.038963794708252</v>
      </c>
      <c r="E482">
        <v>7</v>
      </c>
      <c r="F482">
        <v>6</v>
      </c>
      <c r="G482">
        <v>3</v>
      </c>
      <c r="H482">
        <v>4</v>
      </c>
      <c r="I482">
        <v>0.7</v>
      </c>
      <c r="J482">
        <v>0.538461538461539</v>
      </c>
      <c r="K482">
        <v>0.608695652173913</v>
      </c>
      <c r="L482">
        <v>0.6</v>
      </c>
      <c r="M482">
        <v>0.1</v>
      </c>
      <c r="N482">
        <v>0.55</v>
      </c>
    </row>
    <row r="483" spans="1:14">
      <c r="A483" s="8">
        <v>481</v>
      </c>
      <c r="B483">
        <v>481</v>
      </c>
      <c r="C483">
        <v>0.517969608306885</v>
      </c>
      <c r="D483">
        <v>0.0328810214996338</v>
      </c>
      <c r="E483">
        <v>7</v>
      </c>
      <c r="F483">
        <v>8</v>
      </c>
      <c r="G483">
        <v>3</v>
      </c>
      <c r="H483">
        <v>2</v>
      </c>
      <c r="I483">
        <v>0.7</v>
      </c>
      <c r="J483">
        <v>0.466666666666667</v>
      </c>
      <c r="K483">
        <v>0.56</v>
      </c>
      <c r="L483">
        <v>0.8</v>
      </c>
      <c r="M483">
        <v>-0.1</v>
      </c>
      <c r="N483">
        <v>0.45</v>
      </c>
    </row>
    <row r="484" spans="1:14">
      <c r="A484" s="8">
        <v>482</v>
      </c>
      <c r="B484">
        <v>482</v>
      </c>
      <c r="C484">
        <v>0.650084614753723</v>
      </c>
      <c r="D484">
        <v>0.0316470861434937</v>
      </c>
      <c r="E484">
        <v>10</v>
      </c>
      <c r="F484">
        <v>7</v>
      </c>
      <c r="G484">
        <v>0</v>
      </c>
      <c r="H484">
        <v>3</v>
      </c>
      <c r="I484">
        <v>1</v>
      </c>
      <c r="J484">
        <v>0.588235294117647</v>
      </c>
      <c r="K484">
        <v>0.740740740740741</v>
      </c>
      <c r="L484">
        <v>0.7</v>
      </c>
      <c r="M484">
        <v>0.3</v>
      </c>
      <c r="N484">
        <v>0.65</v>
      </c>
    </row>
    <row r="485" spans="1:14">
      <c r="A485" s="8">
        <v>483</v>
      </c>
      <c r="B485">
        <v>483</v>
      </c>
      <c r="C485">
        <v>0.486316442489624</v>
      </c>
      <c r="D485">
        <v>0.0169035196304321</v>
      </c>
      <c r="E485">
        <v>9</v>
      </c>
      <c r="F485">
        <v>6</v>
      </c>
      <c r="G485">
        <v>1</v>
      </c>
      <c r="H485">
        <v>4</v>
      </c>
      <c r="I485">
        <v>0.9</v>
      </c>
      <c r="J485">
        <v>0.6</v>
      </c>
      <c r="K485">
        <v>0.72</v>
      </c>
      <c r="L485">
        <v>0.6</v>
      </c>
      <c r="M485">
        <v>0.3</v>
      </c>
      <c r="N485">
        <v>0.65</v>
      </c>
    </row>
    <row r="486" spans="1:14">
      <c r="A486" s="8">
        <v>484</v>
      </c>
      <c r="B486">
        <v>484</v>
      </c>
      <c r="C486">
        <v>0.642148852348328</v>
      </c>
      <c r="D486">
        <v>0.0728036165237427</v>
      </c>
      <c r="E486">
        <v>10</v>
      </c>
      <c r="F486">
        <v>10</v>
      </c>
      <c r="G486">
        <v>0</v>
      </c>
      <c r="H486">
        <v>0</v>
      </c>
      <c r="I486">
        <v>1</v>
      </c>
      <c r="J486">
        <v>0.5</v>
      </c>
      <c r="K486">
        <v>0.666666666666667</v>
      </c>
      <c r="L486">
        <v>1</v>
      </c>
      <c r="M486">
        <v>0</v>
      </c>
      <c r="N486">
        <v>0.5</v>
      </c>
    </row>
    <row r="487" spans="1:14">
      <c r="A487" s="8">
        <v>485</v>
      </c>
      <c r="B487">
        <v>485</v>
      </c>
      <c r="C487">
        <v>0.723328471183777</v>
      </c>
      <c r="D487">
        <v>0.0456907749176025</v>
      </c>
      <c r="E487">
        <v>7</v>
      </c>
      <c r="F487">
        <v>8</v>
      </c>
      <c r="G487">
        <v>3</v>
      </c>
      <c r="H487">
        <v>2</v>
      </c>
      <c r="I487">
        <v>0.7</v>
      </c>
      <c r="J487">
        <v>0.466666666666667</v>
      </c>
      <c r="K487">
        <v>0.56</v>
      </c>
      <c r="L487">
        <v>0.8</v>
      </c>
      <c r="M487">
        <v>-0.1</v>
      </c>
      <c r="N487">
        <v>0.45</v>
      </c>
    </row>
    <row r="488" spans="1:14">
      <c r="A488" s="8">
        <v>486</v>
      </c>
      <c r="B488">
        <v>486</v>
      </c>
      <c r="C488">
        <v>0.622696757316589</v>
      </c>
      <c r="D488">
        <v>0.0105104446411133</v>
      </c>
      <c r="E488">
        <v>9</v>
      </c>
      <c r="F488">
        <v>6</v>
      </c>
      <c r="G488">
        <v>1</v>
      </c>
      <c r="H488">
        <v>4</v>
      </c>
      <c r="I488">
        <v>0.9</v>
      </c>
      <c r="J488">
        <v>0.6</v>
      </c>
      <c r="K488">
        <v>0.72</v>
      </c>
      <c r="L488">
        <v>0.6</v>
      </c>
      <c r="M488">
        <v>0.3</v>
      </c>
      <c r="N488">
        <v>0.65</v>
      </c>
    </row>
    <row r="489" spans="1:14">
      <c r="A489" s="8">
        <v>487</v>
      </c>
      <c r="B489">
        <v>487</v>
      </c>
      <c r="C489">
        <v>0.73888897895813</v>
      </c>
      <c r="D489">
        <v>0.0405522584915161</v>
      </c>
      <c r="E489">
        <v>8</v>
      </c>
      <c r="F489">
        <v>8</v>
      </c>
      <c r="G489">
        <v>2</v>
      </c>
      <c r="H489">
        <v>2</v>
      </c>
      <c r="I489">
        <v>0.8</v>
      </c>
      <c r="J489">
        <v>0.5</v>
      </c>
      <c r="K489">
        <v>0.615384615384615</v>
      </c>
      <c r="L489">
        <v>0.8</v>
      </c>
      <c r="M489">
        <v>0</v>
      </c>
      <c r="N489">
        <v>0.5</v>
      </c>
    </row>
    <row r="490" spans="1:14">
      <c r="A490" s="8">
        <v>488</v>
      </c>
      <c r="B490">
        <v>488</v>
      </c>
      <c r="C490">
        <v>0.643400549888611</v>
      </c>
      <c r="D490">
        <v>0.0169519186019897</v>
      </c>
      <c r="E490">
        <v>10</v>
      </c>
      <c r="F490">
        <v>8</v>
      </c>
      <c r="G490">
        <v>0</v>
      </c>
      <c r="H490">
        <v>2</v>
      </c>
      <c r="I490">
        <v>1</v>
      </c>
      <c r="J490">
        <v>0.555555555555556</v>
      </c>
      <c r="K490">
        <v>0.714285714285714</v>
      </c>
      <c r="L490">
        <v>0.8</v>
      </c>
      <c r="M490">
        <v>0.2</v>
      </c>
      <c r="N490">
        <v>0.6</v>
      </c>
    </row>
    <row r="491" spans="1:14">
      <c r="A491" s="8">
        <v>489</v>
      </c>
      <c r="B491">
        <v>489</v>
      </c>
      <c r="C491">
        <v>0.758960366249084</v>
      </c>
      <c r="D491">
        <v>0.0620526075363159</v>
      </c>
      <c r="E491">
        <v>9</v>
      </c>
      <c r="F491">
        <v>4</v>
      </c>
      <c r="G491">
        <v>1</v>
      </c>
      <c r="H491">
        <v>6</v>
      </c>
      <c r="I491">
        <v>0.9</v>
      </c>
      <c r="J491">
        <v>0.692307692307692</v>
      </c>
      <c r="K491">
        <v>0.782608695652174</v>
      </c>
      <c r="L491">
        <v>0.4</v>
      </c>
      <c r="M491">
        <v>0.5</v>
      </c>
      <c r="N491">
        <v>0.75</v>
      </c>
    </row>
    <row r="492" spans="1:14">
      <c r="A492" s="8">
        <v>490</v>
      </c>
      <c r="B492">
        <v>490</v>
      </c>
      <c r="C492">
        <v>0.587174892425537</v>
      </c>
      <c r="D492">
        <v>0.0581293106079102</v>
      </c>
      <c r="E492">
        <v>10</v>
      </c>
      <c r="F492">
        <v>8</v>
      </c>
      <c r="G492">
        <v>0</v>
      </c>
      <c r="H492">
        <v>2</v>
      </c>
      <c r="I492">
        <v>1</v>
      </c>
      <c r="J492">
        <v>0.555555555555556</v>
      </c>
      <c r="K492">
        <v>0.714285714285714</v>
      </c>
      <c r="L492">
        <v>0.8</v>
      </c>
      <c r="M492">
        <v>0.2</v>
      </c>
      <c r="N492">
        <v>0.6</v>
      </c>
    </row>
    <row r="493" spans="1:14">
      <c r="A493" s="8">
        <v>491</v>
      </c>
      <c r="B493">
        <v>491</v>
      </c>
      <c r="C493">
        <v>0.537451267242432</v>
      </c>
      <c r="D493">
        <v>0.00570511817932129</v>
      </c>
      <c r="E493">
        <v>9</v>
      </c>
      <c r="F493">
        <v>7</v>
      </c>
      <c r="G493">
        <v>1</v>
      </c>
      <c r="H493">
        <v>3</v>
      </c>
      <c r="I493">
        <v>0.9</v>
      </c>
      <c r="J493">
        <v>0.5625</v>
      </c>
      <c r="K493">
        <v>0.692307692307692</v>
      </c>
      <c r="L493">
        <v>0.7</v>
      </c>
      <c r="M493">
        <v>0.2</v>
      </c>
      <c r="N493">
        <v>0.6</v>
      </c>
    </row>
    <row r="494" spans="1:14">
      <c r="A494" s="8">
        <v>492</v>
      </c>
      <c r="B494">
        <v>492</v>
      </c>
      <c r="C494">
        <v>0.683972120285034</v>
      </c>
      <c r="D494">
        <v>0.0601800680160523</v>
      </c>
      <c r="E494">
        <v>8</v>
      </c>
      <c r="F494">
        <v>5</v>
      </c>
      <c r="G494">
        <v>2</v>
      </c>
      <c r="H494">
        <v>5</v>
      </c>
      <c r="I494">
        <v>0.8</v>
      </c>
      <c r="J494">
        <v>0.615384615384615</v>
      </c>
      <c r="K494">
        <v>0.695652173913043</v>
      </c>
      <c r="L494">
        <v>0.5</v>
      </c>
      <c r="M494">
        <v>0.3</v>
      </c>
      <c r="N494">
        <v>0.65</v>
      </c>
    </row>
    <row r="495" spans="1:14">
      <c r="A495" s="8">
        <v>493</v>
      </c>
      <c r="B495">
        <v>493</v>
      </c>
      <c r="C495">
        <v>0.511795878410339</v>
      </c>
      <c r="D495">
        <v>0.0433557033538818</v>
      </c>
      <c r="E495">
        <v>8</v>
      </c>
      <c r="F495">
        <v>7</v>
      </c>
      <c r="G495">
        <v>2</v>
      </c>
      <c r="H495">
        <v>3</v>
      </c>
      <c r="I495">
        <v>0.8</v>
      </c>
      <c r="J495">
        <v>0.533333333333333</v>
      </c>
      <c r="K495">
        <v>0.64</v>
      </c>
      <c r="L495">
        <v>0.7</v>
      </c>
      <c r="M495">
        <v>0.1</v>
      </c>
      <c r="N495">
        <v>0.55</v>
      </c>
    </row>
    <row r="496" spans="1:14">
      <c r="A496" s="8">
        <v>494</v>
      </c>
      <c r="B496">
        <v>494</v>
      </c>
      <c r="C496">
        <v>0.676161050796509</v>
      </c>
      <c r="D496">
        <v>0.0370254516601563</v>
      </c>
      <c r="E496">
        <v>10</v>
      </c>
      <c r="F496">
        <v>8</v>
      </c>
      <c r="G496">
        <v>0</v>
      </c>
      <c r="H496">
        <v>2</v>
      </c>
      <c r="I496">
        <v>1</v>
      </c>
      <c r="J496">
        <v>0.555555555555556</v>
      </c>
      <c r="K496">
        <v>0.714285714285714</v>
      </c>
      <c r="L496">
        <v>0.8</v>
      </c>
      <c r="M496">
        <v>0.2</v>
      </c>
      <c r="N496">
        <v>0.6</v>
      </c>
    </row>
    <row r="497" spans="1:14">
      <c r="A497" s="8">
        <v>495</v>
      </c>
      <c r="B497">
        <v>495</v>
      </c>
      <c r="C497">
        <v>0.500433444976807</v>
      </c>
      <c r="D497">
        <v>0.0572127103805542</v>
      </c>
      <c r="E497">
        <v>8</v>
      </c>
      <c r="F497">
        <v>7</v>
      </c>
      <c r="G497">
        <v>2</v>
      </c>
      <c r="H497">
        <v>3</v>
      </c>
      <c r="I497">
        <v>0.8</v>
      </c>
      <c r="J497">
        <v>0.533333333333333</v>
      </c>
      <c r="K497">
        <v>0.64</v>
      </c>
      <c r="L497">
        <v>0.7</v>
      </c>
      <c r="M497">
        <v>0.1</v>
      </c>
      <c r="N497">
        <v>0.55</v>
      </c>
    </row>
    <row r="498" spans="1:14">
      <c r="A498" s="8">
        <v>496</v>
      </c>
      <c r="B498">
        <v>496</v>
      </c>
      <c r="C498">
        <v>0.674278259277344</v>
      </c>
      <c r="D498">
        <v>0.0713062286376953</v>
      </c>
      <c r="E498">
        <v>9</v>
      </c>
      <c r="F498">
        <v>10</v>
      </c>
      <c r="G498">
        <v>1</v>
      </c>
      <c r="H498">
        <v>0</v>
      </c>
      <c r="I498">
        <v>0.9</v>
      </c>
      <c r="J498">
        <v>0.473684210526316</v>
      </c>
      <c r="K498">
        <v>0.620689655172414</v>
      </c>
      <c r="L498">
        <v>1</v>
      </c>
      <c r="M498">
        <v>-0.1</v>
      </c>
      <c r="N498">
        <v>0.45</v>
      </c>
    </row>
    <row r="499" spans="1:14">
      <c r="A499" s="8">
        <v>497</v>
      </c>
      <c r="B499">
        <v>497</v>
      </c>
      <c r="C499">
        <v>0.443958520889282</v>
      </c>
      <c r="D499">
        <v>0.0644644498825073</v>
      </c>
      <c r="E499">
        <v>8</v>
      </c>
      <c r="F499">
        <v>5</v>
      </c>
      <c r="G499">
        <v>2</v>
      </c>
      <c r="H499">
        <v>5</v>
      </c>
      <c r="I499">
        <v>0.8</v>
      </c>
      <c r="J499">
        <v>0.615384615384615</v>
      </c>
      <c r="K499">
        <v>0.695652173913043</v>
      </c>
      <c r="L499">
        <v>0.5</v>
      </c>
      <c r="M499">
        <v>0.3</v>
      </c>
      <c r="N499">
        <v>0.65</v>
      </c>
    </row>
    <row r="500" spans="1:14">
      <c r="A500" s="8">
        <v>498</v>
      </c>
      <c r="B500">
        <v>498</v>
      </c>
      <c r="C500">
        <v>0.562498211860657</v>
      </c>
      <c r="D500">
        <v>0.018094539642334</v>
      </c>
      <c r="E500">
        <v>9</v>
      </c>
      <c r="F500">
        <v>6</v>
      </c>
      <c r="G500">
        <v>1</v>
      </c>
      <c r="H500">
        <v>4</v>
      </c>
      <c r="I500">
        <v>0.9</v>
      </c>
      <c r="J500">
        <v>0.6</v>
      </c>
      <c r="K500">
        <v>0.72</v>
      </c>
      <c r="L500">
        <v>0.6</v>
      </c>
      <c r="M500">
        <v>0.3</v>
      </c>
      <c r="N500">
        <v>0.65</v>
      </c>
    </row>
    <row r="501" spans="1:14">
      <c r="A501" s="8">
        <v>499</v>
      </c>
      <c r="B501">
        <v>499</v>
      </c>
      <c r="C501">
        <v>0.608421206474304</v>
      </c>
      <c r="D501">
        <v>0.103592753410339</v>
      </c>
      <c r="E501">
        <v>9</v>
      </c>
      <c r="F501">
        <v>5</v>
      </c>
      <c r="G501">
        <v>1</v>
      </c>
      <c r="H501">
        <v>5</v>
      </c>
      <c r="I501">
        <v>0.9</v>
      </c>
      <c r="J501">
        <v>0.642857142857143</v>
      </c>
      <c r="K501">
        <v>0.75</v>
      </c>
      <c r="L501">
        <v>0.5</v>
      </c>
      <c r="M501">
        <v>0.4</v>
      </c>
      <c r="N501">
        <v>0.7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10"/>
  <sheetViews>
    <sheetView topLeftCell="A493" workbookViewId="0">
      <selection activeCell="C502" sqref="C502:D504"/>
    </sheetView>
  </sheetViews>
  <sheetFormatPr defaultColWidth="9" defaultRowHeight="13.5"/>
  <cols>
    <col min="3" max="3" width="14.6333333333333" customWidth="1"/>
    <col min="4" max="4" width="12.6333333333333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0</v>
      </c>
      <c r="B2" s="7">
        <v>0</v>
      </c>
      <c r="C2" s="7">
        <v>0.695299029350281</v>
      </c>
      <c r="D2" s="7">
        <v>0.062158465385437</v>
      </c>
      <c r="E2" s="7">
        <v>8</v>
      </c>
      <c r="F2" s="7">
        <v>7</v>
      </c>
      <c r="G2" s="7">
        <v>2</v>
      </c>
      <c r="H2" s="7">
        <v>3</v>
      </c>
      <c r="I2" s="7">
        <v>0.8</v>
      </c>
      <c r="J2" s="7">
        <v>0.533333333333333</v>
      </c>
      <c r="K2" s="7">
        <v>0.64</v>
      </c>
      <c r="L2" s="7">
        <v>0.7</v>
      </c>
      <c r="M2" s="7">
        <v>0.1</v>
      </c>
      <c r="N2" s="7">
        <v>0.55</v>
      </c>
    </row>
    <row r="3" spans="1:14">
      <c r="A3" s="8">
        <v>1</v>
      </c>
      <c r="B3" s="7">
        <v>1</v>
      </c>
      <c r="C3" s="7">
        <v>0.724003314971924</v>
      </c>
      <c r="D3" s="7">
        <v>0.0609499216079712</v>
      </c>
      <c r="E3" s="7">
        <v>7</v>
      </c>
      <c r="F3" s="7">
        <v>8</v>
      </c>
      <c r="G3" s="7">
        <v>3</v>
      </c>
      <c r="H3" s="7">
        <v>2</v>
      </c>
      <c r="I3" s="7">
        <v>0.7</v>
      </c>
      <c r="J3" s="7">
        <v>0.466666666666667</v>
      </c>
      <c r="K3" s="7">
        <v>0.56</v>
      </c>
      <c r="L3" s="7">
        <v>0.8</v>
      </c>
      <c r="M3" s="7">
        <v>-0.1</v>
      </c>
      <c r="N3" s="7">
        <v>0.45</v>
      </c>
    </row>
    <row r="4" spans="1:14">
      <c r="A4" s="8">
        <v>2</v>
      </c>
      <c r="B4" s="7">
        <v>2</v>
      </c>
      <c r="C4" s="7">
        <v>0.621734499931335</v>
      </c>
      <c r="D4" s="7">
        <v>0.000980615615844727</v>
      </c>
      <c r="E4" s="7">
        <v>9</v>
      </c>
      <c r="F4" s="7">
        <v>4</v>
      </c>
      <c r="G4" s="7">
        <v>1</v>
      </c>
      <c r="H4" s="7">
        <v>6</v>
      </c>
      <c r="I4" s="7">
        <v>0.9</v>
      </c>
      <c r="J4" s="7">
        <v>0.692307692307692</v>
      </c>
      <c r="K4" s="7">
        <v>0.782608695652174</v>
      </c>
      <c r="L4" s="7">
        <v>0.4</v>
      </c>
      <c r="M4" s="7">
        <v>0.5</v>
      </c>
      <c r="N4" s="7">
        <v>0.75</v>
      </c>
    </row>
    <row r="5" spans="1:14">
      <c r="A5" s="8">
        <v>3</v>
      </c>
      <c r="B5" s="7">
        <v>3</v>
      </c>
      <c r="C5" s="7">
        <v>0.534832954406738</v>
      </c>
      <c r="D5" s="7">
        <v>0.0511319637298584</v>
      </c>
      <c r="E5" s="7">
        <v>10</v>
      </c>
      <c r="F5" s="7">
        <v>8</v>
      </c>
      <c r="G5" s="7">
        <v>0</v>
      </c>
      <c r="H5" s="7">
        <v>2</v>
      </c>
      <c r="I5" s="7">
        <v>1</v>
      </c>
      <c r="J5" s="7">
        <v>0.555555555555556</v>
      </c>
      <c r="K5" s="7">
        <v>0.714285714285714</v>
      </c>
      <c r="L5" s="7">
        <v>0.8</v>
      </c>
      <c r="M5" s="7">
        <v>0.2</v>
      </c>
      <c r="N5" s="7">
        <v>0.6</v>
      </c>
    </row>
    <row r="6" spans="1:14">
      <c r="A6" s="8">
        <v>4</v>
      </c>
      <c r="B6" s="7">
        <v>4</v>
      </c>
      <c r="C6" s="7">
        <v>0.627549648284912</v>
      </c>
      <c r="D6" s="7">
        <v>0.0245206356048584</v>
      </c>
      <c r="E6" s="7">
        <v>9</v>
      </c>
      <c r="F6" s="7">
        <v>9</v>
      </c>
      <c r="G6" s="7">
        <v>1</v>
      </c>
      <c r="H6" s="7">
        <v>1</v>
      </c>
      <c r="I6" s="7">
        <v>0.9</v>
      </c>
      <c r="J6" s="7">
        <v>0.5</v>
      </c>
      <c r="K6" s="7">
        <v>0.642857142857143</v>
      </c>
      <c r="L6" s="7">
        <v>0.9</v>
      </c>
      <c r="M6" s="7">
        <v>0</v>
      </c>
      <c r="N6" s="7">
        <v>0.5</v>
      </c>
    </row>
    <row r="7" spans="1:14">
      <c r="A7" s="8">
        <v>5</v>
      </c>
      <c r="B7" s="7">
        <v>5</v>
      </c>
      <c r="C7" s="7">
        <v>0.629554629325867</v>
      </c>
      <c r="D7" s="7">
        <v>0.0277773141860962</v>
      </c>
      <c r="E7" s="7">
        <v>8</v>
      </c>
      <c r="F7" s="7">
        <v>5</v>
      </c>
      <c r="G7" s="7">
        <v>2</v>
      </c>
      <c r="H7" s="7">
        <v>5</v>
      </c>
      <c r="I7" s="7">
        <v>0.8</v>
      </c>
      <c r="J7" s="7">
        <v>0.615384615384615</v>
      </c>
      <c r="K7" s="7">
        <v>0.695652173913043</v>
      </c>
      <c r="L7" s="7">
        <v>0.5</v>
      </c>
      <c r="M7" s="7">
        <v>0.3</v>
      </c>
      <c r="N7" s="7">
        <v>0.65</v>
      </c>
    </row>
    <row r="8" spans="1:14">
      <c r="A8" s="8">
        <v>6</v>
      </c>
      <c r="B8" s="7">
        <v>6</v>
      </c>
      <c r="C8" s="7">
        <v>0.523792743682861</v>
      </c>
      <c r="D8" s="7">
        <v>0.0228317975997925</v>
      </c>
      <c r="E8" s="7">
        <v>9</v>
      </c>
      <c r="F8" s="7">
        <v>5</v>
      </c>
      <c r="G8" s="7">
        <v>1</v>
      </c>
      <c r="H8" s="7">
        <v>5</v>
      </c>
      <c r="I8" s="7">
        <v>0.9</v>
      </c>
      <c r="J8" s="7">
        <v>0.642857142857143</v>
      </c>
      <c r="K8" s="7">
        <v>0.75</v>
      </c>
      <c r="L8" s="7">
        <v>0.5</v>
      </c>
      <c r="M8" s="7">
        <v>0.4</v>
      </c>
      <c r="N8" s="7">
        <v>0.7</v>
      </c>
    </row>
    <row r="9" spans="1:14">
      <c r="A9" s="8">
        <v>7</v>
      </c>
      <c r="B9" s="7">
        <v>7</v>
      </c>
      <c r="C9" s="7">
        <v>0.567395210266113</v>
      </c>
      <c r="D9" s="7">
        <v>0.0389201641082764</v>
      </c>
      <c r="E9" s="7">
        <v>10</v>
      </c>
      <c r="F9" s="7">
        <v>8</v>
      </c>
      <c r="G9" s="7">
        <v>0</v>
      </c>
      <c r="H9" s="7">
        <v>2</v>
      </c>
      <c r="I9" s="7">
        <v>1</v>
      </c>
      <c r="J9" s="7">
        <v>0.555555555555556</v>
      </c>
      <c r="K9" s="7">
        <v>0.714285714285714</v>
      </c>
      <c r="L9" s="7">
        <v>0.8</v>
      </c>
      <c r="M9" s="7">
        <v>0.2</v>
      </c>
      <c r="N9" s="7">
        <v>0.6</v>
      </c>
    </row>
    <row r="10" spans="1:14">
      <c r="A10" s="8">
        <v>8</v>
      </c>
      <c r="B10" s="7">
        <v>8</v>
      </c>
      <c r="C10" s="7">
        <v>0.792236685752869</v>
      </c>
      <c r="D10" s="7">
        <v>0.000946521759033203</v>
      </c>
      <c r="E10" s="7">
        <v>7</v>
      </c>
      <c r="F10" s="7">
        <v>8</v>
      </c>
      <c r="G10" s="7">
        <v>3</v>
      </c>
      <c r="H10" s="7">
        <v>2</v>
      </c>
      <c r="I10" s="7">
        <v>0.7</v>
      </c>
      <c r="J10" s="7">
        <v>0.466666666666667</v>
      </c>
      <c r="K10" s="7">
        <v>0.56</v>
      </c>
      <c r="L10" s="7">
        <v>0.8</v>
      </c>
      <c r="M10" s="7">
        <v>-0.1</v>
      </c>
      <c r="N10" s="7">
        <v>0.45</v>
      </c>
    </row>
    <row r="11" spans="1:14">
      <c r="A11" s="8">
        <v>9</v>
      </c>
      <c r="B11" s="7">
        <v>9</v>
      </c>
      <c r="C11" s="7">
        <v>0.677007555961609</v>
      </c>
      <c r="D11" s="7">
        <v>0.0383379459381104</v>
      </c>
      <c r="E11" s="7">
        <v>9</v>
      </c>
      <c r="F11" s="7">
        <v>9</v>
      </c>
      <c r="G11" s="7">
        <v>1</v>
      </c>
      <c r="H11" s="7">
        <v>1</v>
      </c>
      <c r="I11" s="7">
        <v>0.9</v>
      </c>
      <c r="J11" s="7">
        <v>0.5</v>
      </c>
      <c r="K11" s="7">
        <v>0.642857142857143</v>
      </c>
      <c r="L11" s="7">
        <v>0.9</v>
      </c>
      <c r="M11" s="7">
        <v>0</v>
      </c>
      <c r="N11" s="7">
        <v>0.5</v>
      </c>
    </row>
    <row r="12" spans="1:14">
      <c r="A12" s="8">
        <v>10</v>
      </c>
      <c r="B12" s="7">
        <v>10</v>
      </c>
      <c r="C12" s="7">
        <v>0.894938230514526</v>
      </c>
      <c r="D12" s="7">
        <v>0.0410025119781494</v>
      </c>
      <c r="E12" s="7">
        <v>9</v>
      </c>
      <c r="F12" s="7">
        <v>6</v>
      </c>
      <c r="G12" s="7">
        <v>1</v>
      </c>
      <c r="H12" s="7">
        <v>4</v>
      </c>
      <c r="I12" s="7">
        <v>0.9</v>
      </c>
      <c r="J12" s="7">
        <v>0.6</v>
      </c>
      <c r="K12" s="7">
        <v>0.72</v>
      </c>
      <c r="L12" s="7">
        <v>0.6</v>
      </c>
      <c r="M12" s="7">
        <v>0.3</v>
      </c>
      <c r="N12" s="7">
        <v>0.65</v>
      </c>
    </row>
    <row r="13" spans="1:14">
      <c r="A13" s="8">
        <v>11</v>
      </c>
      <c r="B13" s="7">
        <v>11</v>
      </c>
      <c r="C13" s="7">
        <v>0.731852769851685</v>
      </c>
      <c r="D13" s="7">
        <v>0.0606273412704468</v>
      </c>
      <c r="E13" s="7">
        <v>9</v>
      </c>
      <c r="F13" s="7">
        <v>5</v>
      </c>
      <c r="G13" s="7">
        <v>1</v>
      </c>
      <c r="H13" s="7">
        <v>5</v>
      </c>
      <c r="I13" s="7">
        <v>0.9</v>
      </c>
      <c r="J13" s="7">
        <v>0.642857142857143</v>
      </c>
      <c r="K13" s="7">
        <v>0.75</v>
      </c>
      <c r="L13" s="7">
        <v>0.5</v>
      </c>
      <c r="M13" s="7">
        <v>0.4</v>
      </c>
      <c r="N13" s="7">
        <v>0.7</v>
      </c>
    </row>
    <row r="14" spans="1:14">
      <c r="A14" s="8">
        <v>12</v>
      </c>
      <c r="B14" s="7">
        <v>12</v>
      </c>
      <c r="C14" s="7">
        <v>0.531450152397156</v>
      </c>
      <c r="D14" s="7">
        <v>0.0931936502456665</v>
      </c>
      <c r="E14" s="7">
        <v>7</v>
      </c>
      <c r="F14" s="7">
        <v>4</v>
      </c>
      <c r="G14" s="7">
        <v>3</v>
      </c>
      <c r="H14" s="7">
        <v>6</v>
      </c>
      <c r="I14" s="7">
        <v>0.7</v>
      </c>
      <c r="J14" s="7">
        <v>0.636363636363636</v>
      </c>
      <c r="K14" s="7">
        <v>0.666666666666667</v>
      </c>
      <c r="L14" s="7">
        <v>0.4</v>
      </c>
      <c r="M14" s="7">
        <v>0.3</v>
      </c>
      <c r="N14" s="7">
        <v>0.65</v>
      </c>
    </row>
    <row r="15" spans="1:14">
      <c r="A15" s="8">
        <v>13</v>
      </c>
      <c r="B15" s="7">
        <v>13</v>
      </c>
      <c r="C15" s="7">
        <v>0.737797617912292</v>
      </c>
      <c r="D15" s="7">
        <v>0.0830581188201904</v>
      </c>
      <c r="E15" s="7">
        <v>9</v>
      </c>
      <c r="F15" s="7">
        <v>7</v>
      </c>
      <c r="G15" s="7">
        <v>1</v>
      </c>
      <c r="H15" s="7">
        <v>3</v>
      </c>
      <c r="I15" s="7">
        <v>0.9</v>
      </c>
      <c r="J15" s="7">
        <v>0.5625</v>
      </c>
      <c r="K15" s="7">
        <v>0.692307692307692</v>
      </c>
      <c r="L15" s="7">
        <v>0.7</v>
      </c>
      <c r="M15" s="7">
        <v>0.2</v>
      </c>
      <c r="N15" s="7">
        <v>0.6</v>
      </c>
    </row>
    <row r="16" spans="1:14">
      <c r="A16" s="8">
        <v>14</v>
      </c>
      <c r="B16" s="7">
        <v>14</v>
      </c>
      <c r="C16" s="7">
        <v>0.73849093914032</v>
      </c>
      <c r="D16" s="7">
        <v>0.159450173377991</v>
      </c>
      <c r="E16" s="7">
        <v>10</v>
      </c>
      <c r="F16" s="7">
        <v>9</v>
      </c>
      <c r="G16" s="7">
        <v>0</v>
      </c>
      <c r="H16" s="7">
        <v>1</v>
      </c>
      <c r="I16" s="7">
        <v>1</v>
      </c>
      <c r="J16" s="7">
        <v>0.526315789473684</v>
      </c>
      <c r="K16" s="7">
        <v>0.689655172413793</v>
      </c>
      <c r="L16" s="7">
        <v>0.9</v>
      </c>
      <c r="M16" s="7">
        <v>0.1</v>
      </c>
      <c r="N16" s="7">
        <v>0.55</v>
      </c>
    </row>
    <row r="17" spans="1:14">
      <c r="A17" s="8">
        <v>15</v>
      </c>
      <c r="B17" s="7">
        <v>15</v>
      </c>
      <c r="C17" s="7">
        <v>0.587990760803223</v>
      </c>
      <c r="D17" s="7">
        <v>0.04355788230896</v>
      </c>
      <c r="E17" s="7">
        <v>9</v>
      </c>
      <c r="F17" s="7">
        <v>8</v>
      </c>
      <c r="G17" s="7">
        <v>1</v>
      </c>
      <c r="H17" s="7">
        <v>2</v>
      </c>
      <c r="I17" s="7">
        <v>0.9</v>
      </c>
      <c r="J17" s="7">
        <v>0.529411764705882</v>
      </c>
      <c r="K17" s="7">
        <v>0.666666666666667</v>
      </c>
      <c r="L17" s="7">
        <v>0.8</v>
      </c>
      <c r="M17" s="7">
        <v>0.1</v>
      </c>
      <c r="N17" s="7">
        <v>0.55</v>
      </c>
    </row>
    <row r="18" spans="1:14">
      <c r="A18" s="8">
        <v>16</v>
      </c>
      <c r="B18" s="7">
        <v>16</v>
      </c>
      <c r="C18" s="7">
        <v>0.65543270111084</v>
      </c>
      <c r="D18" s="7">
        <v>0.0444580316543579</v>
      </c>
      <c r="E18" s="7">
        <v>10</v>
      </c>
      <c r="F18" s="7">
        <v>8</v>
      </c>
      <c r="G18" s="7">
        <v>0</v>
      </c>
      <c r="H18" s="7">
        <v>2</v>
      </c>
      <c r="I18" s="7">
        <v>1</v>
      </c>
      <c r="J18" s="7">
        <v>0.555555555555556</v>
      </c>
      <c r="K18" s="7">
        <v>0.714285714285714</v>
      </c>
      <c r="L18" s="7">
        <v>0.8</v>
      </c>
      <c r="M18" s="7">
        <v>0.2</v>
      </c>
      <c r="N18" s="7">
        <v>0.6</v>
      </c>
    </row>
    <row r="19" spans="1:14">
      <c r="A19" s="8">
        <v>17</v>
      </c>
      <c r="B19" s="7">
        <v>17</v>
      </c>
      <c r="C19" s="7">
        <v>0.528415083885193</v>
      </c>
      <c r="D19" s="7">
        <v>0.0964980125427246</v>
      </c>
      <c r="E19" s="7">
        <v>10</v>
      </c>
      <c r="F19" s="7">
        <v>6</v>
      </c>
      <c r="G19" s="7">
        <v>0</v>
      </c>
      <c r="H19" s="7">
        <v>4</v>
      </c>
      <c r="I19" s="7">
        <v>1</v>
      </c>
      <c r="J19" s="7">
        <v>0.625</v>
      </c>
      <c r="K19" s="7">
        <v>0.769230769230769</v>
      </c>
      <c r="L19" s="7">
        <v>0.6</v>
      </c>
      <c r="M19" s="7">
        <v>0.4</v>
      </c>
      <c r="N19" s="7">
        <v>0.7</v>
      </c>
    </row>
    <row r="20" spans="1:14">
      <c r="A20" s="8">
        <v>18</v>
      </c>
      <c r="B20" s="7">
        <v>18</v>
      </c>
      <c r="C20" s="7">
        <v>0.69927442073822</v>
      </c>
      <c r="D20" s="7">
        <v>0.0535966157913208</v>
      </c>
      <c r="E20" s="7">
        <v>8</v>
      </c>
      <c r="F20" s="7">
        <v>6</v>
      </c>
      <c r="G20" s="7">
        <v>2</v>
      </c>
      <c r="H20" s="7">
        <v>4</v>
      </c>
      <c r="I20" s="7">
        <v>0.8</v>
      </c>
      <c r="J20" s="7">
        <v>0.571428571428572</v>
      </c>
      <c r="K20" s="7">
        <v>0.666666666666667</v>
      </c>
      <c r="L20" s="7">
        <v>0.6</v>
      </c>
      <c r="M20" s="7">
        <v>0.2</v>
      </c>
      <c r="N20" s="7">
        <v>0.6</v>
      </c>
    </row>
    <row r="21" spans="1:14">
      <c r="A21" s="8">
        <v>19</v>
      </c>
      <c r="B21" s="7">
        <v>19</v>
      </c>
      <c r="C21" s="7">
        <v>0.89960515499115</v>
      </c>
      <c r="D21" s="7">
        <v>0.166372656822205</v>
      </c>
      <c r="E21" s="7">
        <v>9</v>
      </c>
      <c r="F21" s="7">
        <v>8</v>
      </c>
      <c r="G21" s="7">
        <v>1</v>
      </c>
      <c r="H21" s="7">
        <v>2</v>
      </c>
      <c r="I21" s="7">
        <v>0.9</v>
      </c>
      <c r="J21" s="7">
        <v>0.529411764705882</v>
      </c>
      <c r="K21" s="7">
        <v>0.666666666666667</v>
      </c>
      <c r="L21" s="7">
        <v>0.8</v>
      </c>
      <c r="M21" s="7">
        <v>0.1</v>
      </c>
      <c r="N21" s="7">
        <v>0.55</v>
      </c>
    </row>
    <row r="22" spans="1:14">
      <c r="A22" s="8">
        <v>20</v>
      </c>
      <c r="B22" s="7">
        <v>20</v>
      </c>
      <c r="C22" s="7">
        <v>0.574290752410889</v>
      </c>
      <c r="D22" s="7">
        <v>0.0846385955810547</v>
      </c>
      <c r="E22" s="7">
        <v>10</v>
      </c>
      <c r="F22" s="7">
        <v>6</v>
      </c>
      <c r="G22" s="7">
        <v>0</v>
      </c>
      <c r="H22" s="7">
        <v>4</v>
      </c>
      <c r="I22" s="7">
        <v>1</v>
      </c>
      <c r="J22" s="7">
        <v>0.625</v>
      </c>
      <c r="K22" s="7">
        <v>0.769230769230769</v>
      </c>
      <c r="L22" s="7">
        <v>0.6</v>
      </c>
      <c r="M22" s="7">
        <v>0.4</v>
      </c>
      <c r="N22" s="7">
        <v>0.7</v>
      </c>
    </row>
    <row r="23" spans="1:14">
      <c r="A23" s="8">
        <v>21</v>
      </c>
      <c r="B23" s="7">
        <v>21</v>
      </c>
      <c r="C23" s="7">
        <v>0.547029495239258</v>
      </c>
      <c r="D23" s="7">
        <v>0.0139931440353394</v>
      </c>
      <c r="E23" s="7">
        <v>7</v>
      </c>
      <c r="F23" s="7">
        <v>7</v>
      </c>
      <c r="G23" s="7">
        <v>3</v>
      </c>
      <c r="H23" s="7">
        <v>3</v>
      </c>
      <c r="I23" s="7">
        <v>0.7</v>
      </c>
      <c r="J23" s="7">
        <v>0.5</v>
      </c>
      <c r="K23" s="7">
        <v>0.583333333333333</v>
      </c>
      <c r="L23" s="7">
        <v>0.7</v>
      </c>
      <c r="M23" s="7">
        <v>0</v>
      </c>
      <c r="N23" s="7">
        <v>0.5</v>
      </c>
    </row>
    <row r="24" spans="1:14">
      <c r="A24" s="8">
        <v>22</v>
      </c>
      <c r="B24" s="7">
        <v>22</v>
      </c>
      <c r="C24" s="7">
        <v>0.792670369148254</v>
      </c>
      <c r="D24" s="7">
        <v>0.00942361354827881</v>
      </c>
      <c r="E24" s="7">
        <v>9</v>
      </c>
      <c r="F24" s="7">
        <v>8</v>
      </c>
      <c r="G24" s="7">
        <v>1</v>
      </c>
      <c r="H24" s="7">
        <v>2</v>
      </c>
      <c r="I24" s="7">
        <v>0.9</v>
      </c>
      <c r="J24" s="7">
        <v>0.529411764705882</v>
      </c>
      <c r="K24" s="7">
        <v>0.666666666666667</v>
      </c>
      <c r="L24" s="7">
        <v>0.8</v>
      </c>
      <c r="M24" s="7">
        <v>0.1</v>
      </c>
      <c r="N24" s="7">
        <v>0.55</v>
      </c>
    </row>
    <row r="25" spans="1:14">
      <c r="A25" s="8">
        <v>23</v>
      </c>
      <c r="B25" s="7">
        <v>23</v>
      </c>
      <c r="C25" s="7">
        <v>0.505290150642395</v>
      </c>
      <c r="D25" s="7">
        <v>0.0290367603302002</v>
      </c>
      <c r="E25" s="7">
        <v>9</v>
      </c>
      <c r="F25" s="7">
        <v>8</v>
      </c>
      <c r="G25" s="7">
        <v>1</v>
      </c>
      <c r="H25" s="7">
        <v>2</v>
      </c>
      <c r="I25" s="7">
        <v>0.9</v>
      </c>
      <c r="J25" s="7">
        <v>0.529411764705882</v>
      </c>
      <c r="K25" s="7">
        <v>0.666666666666667</v>
      </c>
      <c r="L25" s="7">
        <v>0.8</v>
      </c>
      <c r="M25" s="7">
        <v>0.1</v>
      </c>
      <c r="N25" s="7">
        <v>0.55</v>
      </c>
    </row>
    <row r="26" spans="1:14">
      <c r="A26" s="8">
        <v>24</v>
      </c>
      <c r="B26" s="7">
        <v>24</v>
      </c>
      <c r="C26" s="7">
        <v>0.790312647819519</v>
      </c>
      <c r="D26" s="7">
        <v>0.0681979656219482</v>
      </c>
      <c r="E26" s="7">
        <v>8</v>
      </c>
      <c r="F26" s="7">
        <v>7</v>
      </c>
      <c r="G26" s="7">
        <v>2</v>
      </c>
      <c r="H26" s="7">
        <v>3</v>
      </c>
      <c r="I26" s="7">
        <v>0.8</v>
      </c>
      <c r="J26" s="7">
        <v>0.533333333333333</v>
      </c>
      <c r="K26" s="7">
        <v>0.64</v>
      </c>
      <c r="L26" s="7">
        <v>0.7</v>
      </c>
      <c r="M26" s="7">
        <v>0.1</v>
      </c>
      <c r="N26" s="7">
        <v>0.55</v>
      </c>
    </row>
    <row r="27" spans="1:14">
      <c r="A27" s="8">
        <v>25</v>
      </c>
      <c r="B27" s="7">
        <v>25</v>
      </c>
      <c r="C27" s="7">
        <v>0.646048903465271</v>
      </c>
      <c r="D27" s="7">
        <v>0.0530301332473755</v>
      </c>
      <c r="E27" s="7">
        <v>9</v>
      </c>
      <c r="F27" s="7">
        <v>6</v>
      </c>
      <c r="G27" s="7">
        <v>1</v>
      </c>
      <c r="H27" s="7">
        <v>4</v>
      </c>
      <c r="I27" s="7">
        <v>0.9</v>
      </c>
      <c r="J27" s="7">
        <v>0.6</v>
      </c>
      <c r="K27" s="7">
        <v>0.72</v>
      </c>
      <c r="L27" s="7">
        <v>0.6</v>
      </c>
      <c r="M27" s="7">
        <v>0.3</v>
      </c>
      <c r="N27" s="7">
        <v>0.65</v>
      </c>
    </row>
    <row r="28" spans="1:14">
      <c r="A28" s="8">
        <v>26</v>
      </c>
      <c r="B28" s="7">
        <v>26</v>
      </c>
      <c r="C28" s="7">
        <v>0.696692824363708</v>
      </c>
      <c r="D28" s="7">
        <v>0.0210152864456177</v>
      </c>
      <c r="E28" s="7">
        <v>10</v>
      </c>
      <c r="F28" s="7">
        <v>7</v>
      </c>
      <c r="G28" s="7">
        <v>0</v>
      </c>
      <c r="H28" s="7">
        <v>3</v>
      </c>
      <c r="I28" s="7">
        <v>1</v>
      </c>
      <c r="J28" s="7">
        <v>0.588235294117647</v>
      </c>
      <c r="K28" s="7">
        <v>0.740740740740741</v>
      </c>
      <c r="L28" s="7">
        <v>0.7</v>
      </c>
      <c r="M28" s="7">
        <v>0.3</v>
      </c>
      <c r="N28" s="7">
        <v>0.65</v>
      </c>
    </row>
    <row r="29" spans="1:14">
      <c r="A29" s="8">
        <v>27</v>
      </c>
      <c r="B29" s="7">
        <v>27</v>
      </c>
      <c r="C29" s="7">
        <v>0.62513256072998</v>
      </c>
      <c r="D29" s="7">
        <v>0.0202144384384155</v>
      </c>
      <c r="E29" s="7">
        <v>9</v>
      </c>
      <c r="F29" s="7">
        <v>9</v>
      </c>
      <c r="G29" s="7">
        <v>1</v>
      </c>
      <c r="H29" s="7">
        <v>1</v>
      </c>
      <c r="I29" s="7">
        <v>0.9</v>
      </c>
      <c r="J29" s="7">
        <v>0.5</v>
      </c>
      <c r="K29" s="7">
        <v>0.642857142857143</v>
      </c>
      <c r="L29" s="7">
        <v>0.9</v>
      </c>
      <c r="M29" s="7">
        <v>0</v>
      </c>
      <c r="N29" s="7">
        <v>0.5</v>
      </c>
    </row>
    <row r="30" spans="1:14">
      <c r="A30" s="8">
        <v>28</v>
      </c>
      <c r="B30" s="7">
        <v>28</v>
      </c>
      <c r="C30" s="7">
        <v>0.664024829864502</v>
      </c>
      <c r="D30" s="7">
        <v>0.176245927810669</v>
      </c>
      <c r="E30" s="7">
        <v>9</v>
      </c>
      <c r="F30" s="7">
        <v>4</v>
      </c>
      <c r="G30" s="7">
        <v>1</v>
      </c>
      <c r="H30" s="7">
        <v>6</v>
      </c>
      <c r="I30" s="7">
        <v>0.9</v>
      </c>
      <c r="J30" s="7">
        <v>0.692307692307692</v>
      </c>
      <c r="K30" s="7">
        <v>0.782608695652174</v>
      </c>
      <c r="L30" s="7">
        <v>0.4</v>
      </c>
      <c r="M30" s="7">
        <v>0.5</v>
      </c>
      <c r="N30" s="7">
        <v>0.75</v>
      </c>
    </row>
    <row r="31" spans="1:14">
      <c r="A31" s="8">
        <v>29</v>
      </c>
      <c r="B31" s="7">
        <v>29</v>
      </c>
      <c r="C31" s="7">
        <v>0.712644577026367</v>
      </c>
      <c r="D31" s="7">
        <v>0.111910700798035</v>
      </c>
      <c r="E31" s="7">
        <v>9</v>
      </c>
      <c r="F31" s="7">
        <v>8</v>
      </c>
      <c r="G31" s="7">
        <v>1</v>
      </c>
      <c r="H31" s="7">
        <v>2</v>
      </c>
      <c r="I31" s="7">
        <v>0.9</v>
      </c>
      <c r="J31" s="7">
        <v>0.529411764705882</v>
      </c>
      <c r="K31" s="7">
        <v>0.666666666666667</v>
      </c>
      <c r="L31" s="7">
        <v>0.8</v>
      </c>
      <c r="M31" s="7">
        <v>0.1</v>
      </c>
      <c r="N31" s="7">
        <v>0.55</v>
      </c>
    </row>
    <row r="32" spans="1:14">
      <c r="A32" s="8">
        <v>30</v>
      </c>
      <c r="B32" s="7">
        <v>30</v>
      </c>
      <c r="C32" s="7">
        <v>0.861119389533997</v>
      </c>
      <c r="D32" s="7">
        <v>0.250669717788696</v>
      </c>
      <c r="E32" s="7">
        <v>8</v>
      </c>
      <c r="F32" s="7">
        <v>7</v>
      </c>
      <c r="G32" s="7">
        <v>2</v>
      </c>
      <c r="H32" s="7">
        <v>3</v>
      </c>
      <c r="I32" s="7">
        <v>0.8</v>
      </c>
      <c r="J32" s="7">
        <v>0.533333333333333</v>
      </c>
      <c r="K32" s="7">
        <v>0.64</v>
      </c>
      <c r="L32" s="7">
        <v>0.7</v>
      </c>
      <c r="M32" s="7">
        <v>0.1</v>
      </c>
      <c r="N32" s="7">
        <v>0.55</v>
      </c>
    </row>
    <row r="33" spans="1:14">
      <c r="A33" s="8">
        <v>31</v>
      </c>
      <c r="B33" s="7">
        <v>31</v>
      </c>
      <c r="C33" s="7">
        <v>0.586976408958435</v>
      </c>
      <c r="D33" s="7">
        <v>0.0469629764556885</v>
      </c>
      <c r="E33" s="7">
        <v>8</v>
      </c>
      <c r="F33" s="7">
        <v>7</v>
      </c>
      <c r="G33" s="7">
        <v>2</v>
      </c>
      <c r="H33" s="7">
        <v>3</v>
      </c>
      <c r="I33" s="7">
        <v>0.8</v>
      </c>
      <c r="J33" s="7">
        <v>0.533333333333333</v>
      </c>
      <c r="K33" s="7">
        <v>0.64</v>
      </c>
      <c r="L33" s="7">
        <v>0.7</v>
      </c>
      <c r="M33" s="7">
        <v>0.1</v>
      </c>
      <c r="N33" s="7">
        <v>0.55</v>
      </c>
    </row>
    <row r="34" spans="1:14">
      <c r="A34" s="8">
        <v>32</v>
      </c>
      <c r="B34" s="7">
        <v>32</v>
      </c>
      <c r="C34" s="7">
        <v>0.589939475059509</v>
      </c>
      <c r="D34" s="7">
        <v>0.0418322086334229</v>
      </c>
      <c r="E34" s="7">
        <v>8</v>
      </c>
      <c r="F34" s="7">
        <v>7</v>
      </c>
      <c r="G34" s="7">
        <v>2</v>
      </c>
      <c r="H34" s="7">
        <v>3</v>
      </c>
      <c r="I34" s="7">
        <v>0.8</v>
      </c>
      <c r="J34" s="7">
        <v>0.533333333333333</v>
      </c>
      <c r="K34" s="7">
        <v>0.64</v>
      </c>
      <c r="L34" s="7">
        <v>0.7</v>
      </c>
      <c r="M34" s="7">
        <v>0.1</v>
      </c>
      <c r="N34" s="7">
        <v>0.55</v>
      </c>
    </row>
    <row r="35" spans="1:14">
      <c r="A35" s="8">
        <v>33</v>
      </c>
      <c r="B35" s="7">
        <v>33</v>
      </c>
      <c r="C35" s="7">
        <v>0.59718656539917</v>
      </c>
      <c r="D35" s="7">
        <v>0.132335543632507</v>
      </c>
      <c r="E35" s="7">
        <v>9</v>
      </c>
      <c r="F35" s="7">
        <v>8</v>
      </c>
      <c r="G35" s="7">
        <v>1</v>
      </c>
      <c r="H35" s="7">
        <v>2</v>
      </c>
      <c r="I35" s="7">
        <v>0.9</v>
      </c>
      <c r="J35" s="7">
        <v>0.529411764705882</v>
      </c>
      <c r="K35" s="7">
        <v>0.666666666666667</v>
      </c>
      <c r="L35" s="7">
        <v>0.8</v>
      </c>
      <c r="M35" s="7">
        <v>0.1</v>
      </c>
      <c r="N35" s="7">
        <v>0.55</v>
      </c>
    </row>
    <row r="36" spans="1:14">
      <c r="A36" s="8">
        <v>34</v>
      </c>
      <c r="B36" s="7">
        <v>34</v>
      </c>
      <c r="C36" s="7">
        <v>0.648584723472595</v>
      </c>
      <c r="D36" s="7">
        <v>0.0333425998687744</v>
      </c>
      <c r="E36" s="7">
        <v>10</v>
      </c>
      <c r="F36" s="7">
        <v>5</v>
      </c>
      <c r="G36" s="7">
        <v>0</v>
      </c>
      <c r="H36" s="7">
        <v>5</v>
      </c>
      <c r="I36" s="7">
        <v>1</v>
      </c>
      <c r="J36" s="7">
        <v>0.666666666666667</v>
      </c>
      <c r="K36" s="7">
        <v>0.8</v>
      </c>
      <c r="L36" s="7">
        <v>0.5</v>
      </c>
      <c r="M36" s="7">
        <v>0.5</v>
      </c>
      <c r="N36" s="7">
        <v>0.75</v>
      </c>
    </row>
    <row r="37" spans="1:14">
      <c r="A37" s="8">
        <v>35</v>
      </c>
      <c r="B37" s="7">
        <v>35</v>
      </c>
      <c r="C37" s="7">
        <v>0.772181630134583</v>
      </c>
      <c r="D37" s="7">
        <v>0.0937321186065674</v>
      </c>
      <c r="E37" s="7">
        <v>9</v>
      </c>
      <c r="F37" s="7">
        <v>7</v>
      </c>
      <c r="G37" s="7">
        <v>1</v>
      </c>
      <c r="H37" s="7">
        <v>3</v>
      </c>
      <c r="I37" s="7">
        <v>0.9</v>
      </c>
      <c r="J37" s="7">
        <v>0.5625</v>
      </c>
      <c r="K37" s="7">
        <v>0.692307692307692</v>
      </c>
      <c r="L37" s="7">
        <v>0.7</v>
      </c>
      <c r="M37" s="7">
        <v>0.2</v>
      </c>
      <c r="N37" s="7">
        <v>0.6</v>
      </c>
    </row>
    <row r="38" spans="1:14">
      <c r="A38" s="8">
        <v>36</v>
      </c>
      <c r="B38" s="7">
        <v>36</v>
      </c>
      <c r="C38" s="7">
        <v>0.588944435119629</v>
      </c>
      <c r="D38" s="7">
        <v>0.175347805023193</v>
      </c>
      <c r="E38" s="7">
        <v>7</v>
      </c>
      <c r="F38" s="7">
        <v>8</v>
      </c>
      <c r="G38" s="7">
        <v>3</v>
      </c>
      <c r="H38" s="7">
        <v>2</v>
      </c>
      <c r="I38" s="7">
        <v>0.7</v>
      </c>
      <c r="J38" s="7">
        <v>0.466666666666667</v>
      </c>
      <c r="K38" s="7">
        <v>0.56</v>
      </c>
      <c r="L38" s="7">
        <v>0.8</v>
      </c>
      <c r="M38" s="7">
        <v>-0.1</v>
      </c>
      <c r="N38" s="7">
        <v>0.45</v>
      </c>
    </row>
    <row r="39" spans="1:14">
      <c r="A39" s="8">
        <v>37</v>
      </c>
      <c r="B39" s="7">
        <v>37</v>
      </c>
      <c r="C39" s="7">
        <v>0.604530811309814</v>
      </c>
      <c r="D39" s="7">
        <v>0.0686867237091064</v>
      </c>
      <c r="E39" s="7">
        <v>9</v>
      </c>
      <c r="F39" s="7">
        <v>6</v>
      </c>
      <c r="G39" s="7">
        <v>1</v>
      </c>
      <c r="H39" s="7">
        <v>4</v>
      </c>
      <c r="I39" s="7">
        <v>0.9</v>
      </c>
      <c r="J39" s="7">
        <v>0.6</v>
      </c>
      <c r="K39" s="7">
        <v>0.72</v>
      </c>
      <c r="L39" s="7">
        <v>0.6</v>
      </c>
      <c r="M39" s="7">
        <v>0.3</v>
      </c>
      <c r="N39" s="7">
        <v>0.65</v>
      </c>
    </row>
    <row r="40" spans="1:14">
      <c r="A40" s="8">
        <v>38</v>
      </c>
      <c r="B40" s="7">
        <v>38</v>
      </c>
      <c r="C40" s="7">
        <v>0.714796662330627</v>
      </c>
      <c r="D40" s="7">
        <v>0.0990233421325684</v>
      </c>
      <c r="E40" s="7">
        <v>9</v>
      </c>
      <c r="F40" s="7">
        <v>6</v>
      </c>
      <c r="G40" s="7">
        <v>1</v>
      </c>
      <c r="H40" s="7">
        <v>4</v>
      </c>
      <c r="I40" s="7">
        <v>0.9</v>
      </c>
      <c r="J40" s="7">
        <v>0.6</v>
      </c>
      <c r="K40" s="7">
        <v>0.72</v>
      </c>
      <c r="L40" s="7">
        <v>0.6</v>
      </c>
      <c r="M40" s="7">
        <v>0.3</v>
      </c>
      <c r="N40" s="7">
        <v>0.65</v>
      </c>
    </row>
    <row r="41" spans="1:14">
      <c r="A41" s="8">
        <v>39</v>
      </c>
      <c r="B41" s="7">
        <v>39</v>
      </c>
      <c r="C41" s="7">
        <v>0.432618618011475</v>
      </c>
      <c r="D41" s="7">
        <v>0.114086151123047</v>
      </c>
      <c r="E41" s="7">
        <v>9</v>
      </c>
      <c r="F41" s="7">
        <v>7</v>
      </c>
      <c r="G41" s="7">
        <v>1</v>
      </c>
      <c r="H41" s="7">
        <v>3</v>
      </c>
      <c r="I41" s="7">
        <v>0.9</v>
      </c>
      <c r="J41" s="7">
        <v>0.5625</v>
      </c>
      <c r="K41" s="7">
        <v>0.692307692307692</v>
      </c>
      <c r="L41" s="7">
        <v>0.7</v>
      </c>
      <c r="M41" s="7">
        <v>0.2</v>
      </c>
      <c r="N41" s="7">
        <v>0.6</v>
      </c>
    </row>
    <row r="42" spans="1:14">
      <c r="A42" s="8">
        <v>40</v>
      </c>
      <c r="B42" s="7">
        <v>40</v>
      </c>
      <c r="C42" s="7">
        <v>0.702210426330566</v>
      </c>
      <c r="D42" s="7">
        <v>0.0116062164306641</v>
      </c>
      <c r="E42" s="7">
        <v>10</v>
      </c>
      <c r="F42" s="7">
        <v>7</v>
      </c>
      <c r="G42" s="7">
        <v>0</v>
      </c>
      <c r="H42" s="7">
        <v>3</v>
      </c>
      <c r="I42" s="7">
        <v>1</v>
      </c>
      <c r="J42" s="7">
        <v>0.588235294117647</v>
      </c>
      <c r="K42" s="7">
        <v>0.740740740740741</v>
      </c>
      <c r="L42" s="7">
        <v>0.7</v>
      </c>
      <c r="M42" s="7">
        <v>0.3</v>
      </c>
      <c r="N42" s="7">
        <v>0.65</v>
      </c>
    </row>
    <row r="43" spans="1:14">
      <c r="A43" s="8">
        <v>41</v>
      </c>
      <c r="B43" s="7">
        <v>41</v>
      </c>
      <c r="C43" s="7">
        <v>0.633098483085632</v>
      </c>
      <c r="D43" s="7">
        <v>0.109957218170166</v>
      </c>
      <c r="E43" s="7">
        <v>8</v>
      </c>
      <c r="F43" s="7">
        <v>6</v>
      </c>
      <c r="G43" s="7">
        <v>2</v>
      </c>
      <c r="H43" s="7">
        <v>4</v>
      </c>
      <c r="I43" s="7">
        <v>0.8</v>
      </c>
      <c r="J43" s="7">
        <v>0.571428571428572</v>
      </c>
      <c r="K43" s="7">
        <v>0.666666666666667</v>
      </c>
      <c r="L43" s="7">
        <v>0.6</v>
      </c>
      <c r="M43" s="7">
        <v>0.2</v>
      </c>
      <c r="N43" s="7">
        <v>0.6</v>
      </c>
    </row>
    <row r="44" spans="1:14">
      <c r="A44" s="8">
        <v>42</v>
      </c>
      <c r="B44" s="7">
        <v>42</v>
      </c>
      <c r="C44" s="7">
        <v>0.576701641082764</v>
      </c>
      <c r="D44" s="7">
        <v>0.0510609149932861</v>
      </c>
      <c r="E44" s="7">
        <v>10</v>
      </c>
      <c r="F44" s="7">
        <v>7</v>
      </c>
      <c r="G44" s="7">
        <v>0</v>
      </c>
      <c r="H44" s="7">
        <v>3</v>
      </c>
      <c r="I44" s="7">
        <v>1</v>
      </c>
      <c r="J44" s="7">
        <v>0.588235294117647</v>
      </c>
      <c r="K44" s="7">
        <v>0.740740740740741</v>
      </c>
      <c r="L44" s="7">
        <v>0.7</v>
      </c>
      <c r="M44" s="7">
        <v>0.3</v>
      </c>
      <c r="N44" s="7">
        <v>0.65</v>
      </c>
    </row>
    <row r="45" spans="1:14">
      <c r="A45" s="8">
        <v>43</v>
      </c>
      <c r="B45" s="7">
        <v>43</v>
      </c>
      <c r="C45" s="7">
        <v>0.571359634399414</v>
      </c>
      <c r="D45" s="7">
        <v>0.128782153129578</v>
      </c>
      <c r="E45" s="7">
        <v>8</v>
      </c>
      <c r="F45" s="7">
        <v>7</v>
      </c>
      <c r="G45" s="7">
        <v>2</v>
      </c>
      <c r="H45" s="7">
        <v>3</v>
      </c>
      <c r="I45" s="7">
        <v>0.8</v>
      </c>
      <c r="J45" s="7">
        <v>0.533333333333333</v>
      </c>
      <c r="K45" s="7">
        <v>0.64</v>
      </c>
      <c r="L45" s="7">
        <v>0.7</v>
      </c>
      <c r="M45" s="7">
        <v>0.1</v>
      </c>
      <c r="N45" s="7">
        <v>0.55</v>
      </c>
    </row>
    <row r="46" spans="1:14">
      <c r="A46" s="8">
        <v>44</v>
      </c>
      <c r="B46" s="7">
        <v>44</v>
      </c>
      <c r="C46" s="7">
        <v>0.544759035110474</v>
      </c>
      <c r="D46" s="7">
        <v>0.0347504615783691</v>
      </c>
      <c r="E46" s="7">
        <v>9</v>
      </c>
      <c r="F46" s="7">
        <v>8</v>
      </c>
      <c r="G46" s="7">
        <v>1</v>
      </c>
      <c r="H46" s="7">
        <v>2</v>
      </c>
      <c r="I46" s="7">
        <v>0.9</v>
      </c>
      <c r="J46" s="7">
        <v>0.529411764705882</v>
      </c>
      <c r="K46" s="7">
        <v>0.666666666666667</v>
      </c>
      <c r="L46" s="7">
        <v>0.8</v>
      </c>
      <c r="M46" s="7">
        <v>0.1</v>
      </c>
      <c r="N46" s="7">
        <v>0.55</v>
      </c>
    </row>
    <row r="47" spans="1:14">
      <c r="A47" s="8">
        <v>45</v>
      </c>
      <c r="B47" s="7">
        <v>45</v>
      </c>
      <c r="C47" s="7">
        <v>0.688808560371399</v>
      </c>
      <c r="D47" s="7">
        <v>0.0715937614440918</v>
      </c>
      <c r="E47" s="7">
        <v>9</v>
      </c>
      <c r="F47" s="7">
        <v>7</v>
      </c>
      <c r="G47" s="7">
        <v>1</v>
      </c>
      <c r="H47" s="7">
        <v>3</v>
      </c>
      <c r="I47" s="7">
        <v>0.9</v>
      </c>
      <c r="J47" s="7">
        <v>0.5625</v>
      </c>
      <c r="K47" s="7">
        <v>0.692307692307692</v>
      </c>
      <c r="L47" s="7">
        <v>0.7</v>
      </c>
      <c r="M47" s="7">
        <v>0.2</v>
      </c>
      <c r="N47" s="7">
        <v>0.6</v>
      </c>
    </row>
    <row r="48" spans="1:14">
      <c r="A48" s="8">
        <v>46</v>
      </c>
      <c r="B48" s="7">
        <v>46</v>
      </c>
      <c r="C48" s="7">
        <v>0.523954391479492</v>
      </c>
      <c r="D48" s="7">
        <v>0.00152599811553955</v>
      </c>
      <c r="E48" s="7">
        <v>9</v>
      </c>
      <c r="F48" s="7">
        <v>6</v>
      </c>
      <c r="G48" s="7">
        <v>1</v>
      </c>
      <c r="H48" s="7">
        <v>4</v>
      </c>
      <c r="I48" s="7">
        <v>0.9</v>
      </c>
      <c r="J48" s="7">
        <v>0.6</v>
      </c>
      <c r="K48" s="7">
        <v>0.72</v>
      </c>
      <c r="L48" s="7">
        <v>0.6</v>
      </c>
      <c r="M48" s="7">
        <v>0.3</v>
      </c>
      <c r="N48" s="7">
        <v>0.65</v>
      </c>
    </row>
    <row r="49" spans="1:14">
      <c r="A49" s="8">
        <v>47</v>
      </c>
      <c r="B49" s="7">
        <v>47</v>
      </c>
      <c r="C49" s="7">
        <v>0.751170635223389</v>
      </c>
      <c r="D49" s="7">
        <v>0.082000732421875</v>
      </c>
      <c r="E49" s="7">
        <v>8</v>
      </c>
      <c r="F49" s="7">
        <v>7</v>
      </c>
      <c r="G49" s="7">
        <v>2</v>
      </c>
      <c r="H49" s="7">
        <v>3</v>
      </c>
      <c r="I49" s="7">
        <v>0.8</v>
      </c>
      <c r="J49" s="7">
        <v>0.533333333333333</v>
      </c>
      <c r="K49" s="7">
        <v>0.64</v>
      </c>
      <c r="L49" s="7">
        <v>0.7</v>
      </c>
      <c r="M49" s="7">
        <v>0.1</v>
      </c>
      <c r="N49" s="7">
        <v>0.55</v>
      </c>
    </row>
    <row r="50" spans="1:14">
      <c r="A50" s="8">
        <v>48</v>
      </c>
      <c r="B50" s="7">
        <v>48</v>
      </c>
      <c r="C50" s="7">
        <v>0.735119223594666</v>
      </c>
      <c r="D50" s="7">
        <v>0.0424820184707642</v>
      </c>
      <c r="E50" s="7">
        <v>9</v>
      </c>
      <c r="F50" s="7">
        <v>9</v>
      </c>
      <c r="G50" s="7">
        <v>1</v>
      </c>
      <c r="H50" s="7">
        <v>1</v>
      </c>
      <c r="I50" s="7">
        <v>0.9</v>
      </c>
      <c r="J50" s="7">
        <v>0.5</v>
      </c>
      <c r="K50" s="7">
        <v>0.642857142857143</v>
      </c>
      <c r="L50" s="7">
        <v>0.9</v>
      </c>
      <c r="M50" s="7">
        <v>0</v>
      </c>
      <c r="N50" s="7">
        <v>0.5</v>
      </c>
    </row>
    <row r="51" spans="1:14">
      <c r="A51" s="8">
        <v>49</v>
      </c>
      <c r="B51" s="7">
        <v>49</v>
      </c>
      <c r="C51" s="7">
        <v>0.530404806137085</v>
      </c>
      <c r="D51" s="7">
        <v>0.0390689373016357</v>
      </c>
      <c r="E51" s="7">
        <v>9</v>
      </c>
      <c r="F51" s="7">
        <v>7</v>
      </c>
      <c r="G51" s="7">
        <v>1</v>
      </c>
      <c r="H51" s="7">
        <v>3</v>
      </c>
      <c r="I51" s="7">
        <v>0.9</v>
      </c>
      <c r="J51" s="7">
        <v>0.5625</v>
      </c>
      <c r="K51" s="7">
        <v>0.692307692307692</v>
      </c>
      <c r="L51" s="7">
        <v>0.7</v>
      </c>
      <c r="M51" s="7">
        <v>0.2</v>
      </c>
      <c r="N51" s="7">
        <v>0.6</v>
      </c>
    </row>
    <row r="52" spans="1:14">
      <c r="A52" s="8">
        <v>50</v>
      </c>
      <c r="B52" s="7">
        <v>50</v>
      </c>
      <c r="C52" s="7">
        <v>0.527089238166809</v>
      </c>
      <c r="D52" s="7">
        <v>0.0420119762420654</v>
      </c>
      <c r="E52" s="7">
        <v>8</v>
      </c>
      <c r="F52" s="7">
        <v>6</v>
      </c>
      <c r="G52" s="7">
        <v>2</v>
      </c>
      <c r="H52" s="7">
        <v>4</v>
      </c>
      <c r="I52" s="7">
        <v>0.8</v>
      </c>
      <c r="J52" s="7">
        <v>0.571428571428572</v>
      </c>
      <c r="K52" s="7">
        <v>0.666666666666667</v>
      </c>
      <c r="L52" s="7">
        <v>0.6</v>
      </c>
      <c r="M52" s="7">
        <v>0.2</v>
      </c>
      <c r="N52" s="7">
        <v>0.6</v>
      </c>
    </row>
    <row r="53" spans="1:14">
      <c r="A53" s="8">
        <v>51</v>
      </c>
      <c r="B53" s="7">
        <v>51</v>
      </c>
      <c r="C53" s="7">
        <v>0.567926406860352</v>
      </c>
      <c r="D53" s="7">
        <v>0.115323781967163</v>
      </c>
      <c r="E53" s="7">
        <v>8</v>
      </c>
      <c r="F53" s="7">
        <v>8</v>
      </c>
      <c r="G53" s="7">
        <v>2</v>
      </c>
      <c r="H53" s="7">
        <v>2</v>
      </c>
      <c r="I53" s="7">
        <v>0.8</v>
      </c>
      <c r="J53" s="7">
        <v>0.5</v>
      </c>
      <c r="K53" s="7">
        <v>0.615384615384615</v>
      </c>
      <c r="L53" s="7">
        <v>0.8</v>
      </c>
      <c r="M53" s="7">
        <v>0</v>
      </c>
      <c r="N53" s="7">
        <v>0.5</v>
      </c>
    </row>
    <row r="54" spans="1:14">
      <c r="A54" s="8">
        <v>52</v>
      </c>
      <c r="B54" s="7">
        <v>52</v>
      </c>
      <c r="C54" s="7">
        <v>0.777238965034485</v>
      </c>
      <c r="D54" s="7">
        <v>0.115252614021301</v>
      </c>
      <c r="E54" s="7">
        <v>8</v>
      </c>
      <c r="F54" s="7">
        <v>5</v>
      </c>
      <c r="G54" s="7">
        <v>2</v>
      </c>
      <c r="H54" s="7">
        <v>5</v>
      </c>
      <c r="I54" s="7">
        <v>0.8</v>
      </c>
      <c r="J54" s="7">
        <v>0.615384615384615</v>
      </c>
      <c r="K54" s="7">
        <v>0.695652173913043</v>
      </c>
      <c r="L54" s="7">
        <v>0.5</v>
      </c>
      <c r="M54" s="7">
        <v>0.3</v>
      </c>
      <c r="N54" s="7">
        <v>0.65</v>
      </c>
    </row>
    <row r="55" spans="1:14">
      <c r="A55" s="8">
        <v>53</v>
      </c>
      <c r="B55" s="7">
        <v>53</v>
      </c>
      <c r="C55" s="7">
        <v>0.600767612457275</v>
      </c>
      <c r="D55" s="7">
        <v>0.0297636985778809</v>
      </c>
      <c r="E55" s="7">
        <v>10</v>
      </c>
      <c r="F55" s="7">
        <v>8</v>
      </c>
      <c r="G55" s="7">
        <v>0</v>
      </c>
      <c r="H55" s="7">
        <v>2</v>
      </c>
      <c r="I55" s="7">
        <v>1</v>
      </c>
      <c r="J55" s="7">
        <v>0.555555555555556</v>
      </c>
      <c r="K55" s="7">
        <v>0.714285714285714</v>
      </c>
      <c r="L55" s="7">
        <v>0.8</v>
      </c>
      <c r="M55" s="7">
        <v>0.2</v>
      </c>
      <c r="N55" s="7">
        <v>0.6</v>
      </c>
    </row>
    <row r="56" spans="1:14">
      <c r="A56" s="8">
        <v>54</v>
      </c>
      <c r="B56" s="7">
        <v>54</v>
      </c>
      <c r="C56" s="7">
        <v>0.629478931427002</v>
      </c>
      <c r="D56" s="7">
        <v>0.0051422119140625</v>
      </c>
      <c r="E56" s="7">
        <v>10</v>
      </c>
      <c r="F56" s="7">
        <v>9</v>
      </c>
      <c r="G56" s="7">
        <v>0</v>
      </c>
      <c r="H56" s="7">
        <v>1</v>
      </c>
      <c r="I56" s="7">
        <v>1</v>
      </c>
      <c r="J56" s="7">
        <v>0.526315789473684</v>
      </c>
      <c r="K56" s="7">
        <v>0.689655172413793</v>
      </c>
      <c r="L56" s="7">
        <v>0.9</v>
      </c>
      <c r="M56" s="7">
        <v>0.1</v>
      </c>
      <c r="N56" s="7">
        <v>0.55</v>
      </c>
    </row>
    <row r="57" spans="1:14">
      <c r="A57" s="8">
        <v>55</v>
      </c>
      <c r="B57" s="7">
        <v>55</v>
      </c>
      <c r="C57" s="7">
        <v>0.467564344406128</v>
      </c>
      <c r="D57" s="7">
        <v>0.00640463829040527</v>
      </c>
      <c r="E57" s="7">
        <v>8</v>
      </c>
      <c r="F57" s="7">
        <v>8</v>
      </c>
      <c r="G57" s="7">
        <v>2</v>
      </c>
      <c r="H57" s="7">
        <v>2</v>
      </c>
      <c r="I57" s="7">
        <v>0.8</v>
      </c>
      <c r="J57" s="7">
        <v>0.5</v>
      </c>
      <c r="K57" s="7">
        <v>0.615384615384615</v>
      </c>
      <c r="L57" s="7">
        <v>0.8</v>
      </c>
      <c r="M57" s="7">
        <v>0</v>
      </c>
      <c r="N57" s="7">
        <v>0.5</v>
      </c>
    </row>
    <row r="58" spans="1:14">
      <c r="A58" s="8">
        <v>56</v>
      </c>
      <c r="B58" s="7">
        <v>56</v>
      </c>
      <c r="C58" s="7">
        <v>0.729743480682373</v>
      </c>
      <c r="D58" s="7">
        <v>0.087149977684021</v>
      </c>
      <c r="E58" s="7">
        <v>10</v>
      </c>
      <c r="F58" s="7">
        <v>9</v>
      </c>
      <c r="G58" s="7">
        <v>0</v>
      </c>
      <c r="H58" s="7">
        <v>1</v>
      </c>
      <c r="I58" s="7">
        <v>1</v>
      </c>
      <c r="J58" s="7">
        <v>0.526315789473684</v>
      </c>
      <c r="K58" s="7">
        <v>0.689655172413793</v>
      </c>
      <c r="L58" s="7">
        <v>0.9</v>
      </c>
      <c r="M58" s="7">
        <v>0.1</v>
      </c>
      <c r="N58" s="7">
        <v>0.55</v>
      </c>
    </row>
    <row r="59" spans="1:14">
      <c r="A59" s="8">
        <v>57</v>
      </c>
      <c r="B59" s="7">
        <v>57</v>
      </c>
      <c r="C59" s="7">
        <v>0.605223536491394</v>
      </c>
      <c r="D59" s="7">
        <v>0.031017541885376</v>
      </c>
      <c r="E59" s="7">
        <v>8</v>
      </c>
      <c r="F59" s="7">
        <v>8</v>
      </c>
      <c r="G59" s="7">
        <v>2</v>
      </c>
      <c r="H59" s="7">
        <v>2</v>
      </c>
      <c r="I59" s="7">
        <v>0.8</v>
      </c>
      <c r="J59" s="7">
        <v>0.5</v>
      </c>
      <c r="K59" s="7">
        <v>0.615384615384615</v>
      </c>
      <c r="L59" s="7">
        <v>0.8</v>
      </c>
      <c r="M59" s="7">
        <v>0</v>
      </c>
      <c r="N59" s="7">
        <v>0.5</v>
      </c>
    </row>
    <row r="60" spans="1:14">
      <c r="A60" s="8">
        <v>58</v>
      </c>
      <c r="B60" s="7">
        <v>58</v>
      </c>
      <c r="C60" s="7">
        <v>0.378358840942383</v>
      </c>
      <c r="D60" s="7">
        <v>0.0974429845809937</v>
      </c>
      <c r="E60" s="7">
        <v>7</v>
      </c>
      <c r="F60" s="7">
        <v>6</v>
      </c>
      <c r="G60" s="7">
        <v>3</v>
      </c>
      <c r="H60" s="7">
        <v>4</v>
      </c>
      <c r="I60" s="7">
        <v>0.7</v>
      </c>
      <c r="J60" s="7">
        <v>0.538461538461539</v>
      </c>
      <c r="K60" s="7">
        <v>0.608695652173913</v>
      </c>
      <c r="L60" s="7">
        <v>0.6</v>
      </c>
      <c r="M60" s="7">
        <v>0.1</v>
      </c>
      <c r="N60" s="7">
        <v>0.55</v>
      </c>
    </row>
    <row r="61" spans="1:14">
      <c r="A61" s="8">
        <v>59</v>
      </c>
      <c r="B61" s="7">
        <v>59</v>
      </c>
      <c r="C61" s="7">
        <v>0.676947593688965</v>
      </c>
      <c r="D61" s="7">
        <v>0.0693099498748779</v>
      </c>
      <c r="E61" s="7">
        <v>9</v>
      </c>
      <c r="F61" s="7">
        <v>5</v>
      </c>
      <c r="G61" s="7">
        <v>1</v>
      </c>
      <c r="H61" s="7">
        <v>5</v>
      </c>
      <c r="I61" s="7">
        <v>0.9</v>
      </c>
      <c r="J61" s="7">
        <v>0.642857142857143</v>
      </c>
      <c r="K61" s="7">
        <v>0.75</v>
      </c>
      <c r="L61" s="7">
        <v>0.5</v>
      </c>
      <c r="M61" s="7">
        <v>0.4</v>
      </c>
      <c r="N61" s="7">
        <v>0.7</v>
      </c>
    </row>
    <row r="62" spans="1:14">
      <c r="A62" s="8">
        <v>60</v>
      </c>
      <c r="B62" s="7">
        <v>60</v>
      </c>
      <c r="C62" s="7">
        <v>0.587718605995178</v>
      </c>
      <c r="D62" s="7">
        <v>0.0641170740127563</v>
      </c>
      <c r="E62" s="7">
        <v>8</v>
      </c>
      <c r="F62" s="7">
        <v>10</v>
      </c>
      <c r="G62" s="7">
        <v>2</v>
      </c>
      <c r="H62" s="7">
        <v>0</v>
      </c>
      <c r="I62" s="7">
        <v>0.8</v>
      </c>
      <c r="J62" s="7">
        <v>0.444444444444444</v>
      </c>
      <c r="K62" s="7">
        <v>0.571428571428572</v>
      </c>
      <c r="L62" s="7">
        <v>1</v>
      </c>
      <c r="M62" s="7">
        <v>-0.2</v>
      </c>
      <c r="N62" s="7">
        <v>0.4</v>
      </c>
    </row>
    <row r="63" spans="1:14">
      <c r="A63" s="8">
        <v>61</v>
      </c>
      <c r="B63" s="7">
        <v>61</v>
      </c>
      <c r="C63" s="7">
        <v>0.567415475845337</v>
      </c>
      <c r="D63" s="7">
        <v>0.0208377838134766</v>
      </c>
      <c r="E63" s="7">
        <v>10</v>
      </c>
      <c r="F63" s="7">
        <v>7</v>
      </c>
      <c r="G63" s="7">
        <v>0</v>
      </c>
      <c r="H63" s="7">
        <v>3</v>
      </c>
      <c r="I63" s="7">
        <v>1</v>
      </c>
      <c r="J63" s="7">
        <v>0.588235294117647</v>
      </c>
      <c r="K63" s="7">
        <v>0.740740740740741</v>
      </c>
      <c r="L63" s="7">
        <v>0.7</v>
      </c>
      <c r="M63" s="7">
        <v>0.3</v>
      </c>
      <c r="N63" s="7">
        <v>0.65</v>
      </c>
    </row>
    <row r="64" spans="1:14">
      <c r="A64" s="8">
        <v>62</v>
      </c>
      <c r="B64" s="7">
        <v>62</v>
      </c>
      <c r="C64" s="7">
        <v>0.580966949462891</v>
      </c>
      <c r="D64" s="7">
        <v>0.0316213369369507</v>
      </c>
      <c r="E64" s="7">
        <v>9</v>
      </c>
      <c r="F64" s="7">
        <v>7</v>
      </c>
      <c r="G64" s="7">
        <v>1</v>
      </c>
      <c r="H64" s="7">
        <v>3</v>
      </c>
      <c r="I64" s="7">
        <v>0.9</v>
      </c>
      <c r="J64" s="7">
        <v>0.5625</v>
      </c>
      <c r="K64" s="7">
        <v>0.692307692307692</v>
      </c>
      <c r="L64" s="7">
        <v>0.7</v>
      </c>
      <c r="M64" s="7">
        <v>0.2</v>
      </c>
      <c r="N64" s="7">
        <v>0.6</v>
      </c>
    </row>
    <row r="65" spans="1:14">
      <c r="A65" s="8">
        <v>63</v>
      </c>
      <c r="B65" s="7">
        <v>63</v>
      </c>
      <c r="C65" s="7">
        <v>0.91111147403717</v>
      </c>
      <c r="D65" s="7">
        <v>0.0442389249801636</v>
      </c>
      <c r="E65" s="7">
        <v>10</v>
      </c>
      <c r="F65" s="7">
        <v>7</v>
      </c>
      <c r="G65" s="7">
        <v>0</v>
      </c>
      <c r="H65" s="7">
        <v>3</v>
      </c>
      <c r="I65" s="7">
        <v>1</v>
      </c>
      <c r="J65" s="7">
        <v>0.588235294117647</v>
      </c>
      <c r="K65" s="7">
        <v>0.740740740740741</v>
      </c>
      <c r="L65" s="7">
        <v>0.7</v>
      </c>
      <c r="M65" s="7">
        <v>0.3</v>
      </c>
      <c r="N65" s="7">
        <v>0.65</v>
      </c>
    </row>
    <row r="66" spans="1:14">
      <c r="A66" s="8">
        <v>64</v>
      </c>
      <c r="B66" s="7">
        <v>64</v>
      </c>
      <c r="C66" s="7">
        <v>0.862770557403564</v>
      </c>
      <c r="D66" s="7">
        <v>0.0667507648468018</v>
      </c>
      <c r="E66" s="7">
        <v>9</v>
      </c>
      <c r="F66" s="7">
        <v>8</v>
      </c>
      <c r="G66" s="7">
        <v>1</v>
      </c>
      <c r="H66" s="7">
        <v>2</v>
      </c>
      <c r="I66" s="7">
        <v>0.9</v>
      </c>
      <c r="J66" s="7">
        <v>0.529411764705882</v>
      </c>
      <c r="K66" s="7">
        <v>0.666666666666667</v>
      </c>
      <c r="L66" s="7">
        <v>0.8</v>
      </c>
      <c r="M66" s="7">
        <v>0.1</v>
      </c>
      <c r="N66" s="7">
        <v>0.55</v>
      </c>
    </row>
    <row r="67" spans="1:14">
      <c r="A67" s="8">
        <v>65</v>
      </c>
      <c r="B67" s="7">
        <v>65</v>
      </c>
      <c r="C67" s="7">
        <v>0.770633220672607</v>
      </c>
      <c r="D67" s="7">
        <v>0.0158760547637939</v>
      </c>
      <c r="E67" s="7">
        <v>10</v>
      </c>
      <c r="F67" s="7">
        <v>6</v>
      </c>
      <c r="G67" s="7">
        <v>0</v>
      </c>
      <c r="H67" s="7">
        <v>4</v>
      </c>
      <c r="I67" s="7">
        <v>1</v>
      </c>
      <c r="J67" s="7">
        <v>0.625</v>
      </c>
      <c r="K67" s="7">
        <v>0.769230769230769</v>
      </c>
      <c r="L67" s="7">
        <v>0.6</v>
      </c>
      <c r="M67" s="7">
        <v>0.4</v>
      </c>
      <c r="N67" s="7">
        <v>0.7</v>
      </c>
    </row>
    <row r="68" spans="1:14">
      <c r="A68" s="8">
        <v>66</v>
      </c>
      <c r="B68" s="7">
        <v>66</v>
      </c>
      <c r="C68" s="7">
        <v>0.483274459838867</v>
      </c>
      <c r="D68" s="7">
        <v>0.0397875308990479</v>
      </c>
      <c r="E68" s="7">
        <v>9</v>
      </c>
      <c r="F68" s="7">
        <v>8</v>
      </c>
      <c r="G68" s="7">
        <v>1</v>
      </c>
      <c r="H68" s="7">
        <v>2</v>
      </c>
      <c r="I68" s="7">
        <v>0.9</v>
      </c>
      <c r="J68" s="7">
        <v>0.529411764705882</v>
      </c>
      <c r="K68" s="7">
        <v>0.666666666666667</v>
      </c>
      <c r="L68" s="7">
        <v>0.8</v>
      </c>
      <c r="M68" s="7">
        <v>0.1</v>
      </c>
      <c r="N68" s="7">
        <v>0.55</v>
      </c>
    </row>
    <row r="69" spans="1:14">
      <c r="A69" s="8">
        <v>67</v>
      </c>
      <c r="B69" s="7">
        <v>67</v>
      </c>
      <c r="C69" s="7">
        <v>0.452506303787231</v>
      </c>
      <c r="D69" s="7">
        <v>0.0691452026367187</v>
      </c>
      <c r="E69" s="7">
        <v>8</v>
      </c>
      <c r="F69" s="7">
        <v>8</v>
      </c>
      <c r="G69" s="7">
        <v>2</v>
      </c>
      <c r="H69" s="7">
        <v>2</v>
      </c>
      <c r="I69" s="7">
        <v>0.8</v>
      </c>
      <c r="J69" s="7">
        <v>0.5</v>
      </c>
      <c r="K69" s="7">
        <v>0.615384615384615</v>
      </c>
      <c r="L69" s="7">
        <v>0.8</v>
      </c>
      <c r="M69" s="7">
        <v>0</v>
      </c>
      <c r="N69" s="7">
        <v>0.5</v>
      </c>
    </row>
    <row r="70" spans="1:14">
      <c r="A70" s="8">
        <v>68</v>
      </c>
      <c r="B70" s="7">
        <v>68</v>
      </c>
      <c r="C70" s="7">
        <v>0.536260604858398</v>
      </c>
      <c r="D70" s="7">
        <v>0.117271304130554</v>
      </c>
      <c r="E70" s="7">
        <v>9</v>
      </c>
      <c r="F70" s="7">
        <v>9</v>
      </c>
      <c r="G70" s="7">
        <v>1</v>
      </c>
      <c r="H70" s="7">
        <v>1</v>
      </c>
      <c r="I70" s="7">
        <v>0.9</v>
      </c>
      <c r="J70" s="7">
        <v>0.5</v>
      </c>
      <c r="K70" s="7">
        <v>0.642857142857143</v>
      </c>
      <c r="L70" s="7">
        <v>0.9</v>
      </c>
      <c r="M70" s="7">
        <v>0</v>
      </c>
      <c r="N70" s="7">
        <v>0.5</v>
      </c>
    </row>
    <row r="71" spans="1:14">
      <c r="A71" s="8">
        <v>69</v>
      </c>
      <c r="B71" s="7">
        <v>69</v>
      </c>
      <c r="C71" s="7">
        <v>0.542114853858948</v>
      </c>
      <c r="D71" s="7">
        <v>0.0620517730712891</v>
      </c>
      <c r="E71" s="7">
        <v>10</v>
      </c>
      <c r="F71" s="7">
        <v>9</v>
      </c>
      <c r="G71" s="7">
        <v>0</v>
      </c>
      <c r="H71" s="7">
        <v>1</v>
      </c>
      <c r="I71" s="7">
        <v>1</v>
      </c>
      <c r="J71" s="7">
        <v>0.526315789473684</v>
      </c>
      <c r="K71" s="7">
        <v>0.689655172413793</v>
      </c>
      <c r="L71" s="7">
        <v>0.9</v>
      </c>
      <c r="M71" s="7">
        <v>0.1</v>
      </c>
      <c r="N71" s="7">
        <v>0.55</v>
      </c>
    </row>
    <row r="72" spans="1:14">
      <c r="A72" s="8">
        <v>70</v>
      </c>
      <c r="B72" s="7">
        <v>70</v>
      </c>
      <c r="C72" s="7">
        <v>0.402514219284058</v>
      </c>
      <c r="D72" s="7">
        <v>0.0249971151351929</v>
      </c>
      <c r="E72" s="7">
        <v>9</v>
      </c>
      <c r="F72" s="7">
        <v>3</v>
      </c>
      <c r="G72" s="7">
        <v>1</v>
      </c>
      <c r="H72" s="7">
        <v>7</v>
      </c>
      <c r="I72" s="7">
        <v>0.9</v>
      </c>
      <c r="J72" s="7">
        <v>0.75</v>
      </c>
      <c r="K72" s="7">
        <v>0.818181818181818</v>
      </c>
      <c r="L72" s="7">
        <v>0.3</v>
      </c>
      <c r="M72" s="7">
        <v>0.6</v>
      </c>
      <c r="N72" s="7">
        <v>0.8</v>
      </c>
    </row>
    <row r="73" spans="1:14">
      <c r="A73" s="8">
        <v>71</v>
      </c>
      <c r="B73" s="7">
        <v>71</v>
      </c>
      <c r="C73" s="7">
        <v>0.593673706054687</v>
      </c>
      <c r="D73" s="7">
        <v>0.0213378667831421</v>
      </c>
      <c r="E73" s="7">
        <v>9</v>
      </c>
      <c r="F73" s="7">
        <v>8</v>
      </c>
      <c r="G73" s="7">
        <v>1</v>
      </c>
      <c r="H73" s="7">
        <v>2</v>
      </c>
      <c r="I73" s="7">
        <v>0.9</v>
      </c>
      <c r="J73" s="7">
        <v>0.529411764705882</v>
      </c>
      <c r="K73" s="7">
        <v>0.666666666666667</v>
      </c>
      <c r="L73" s="7">
        <v>0.8</v>
      </c>
      <c r="M73" s="7">
        <v>0.1</v>
      </c>
      <c r="N73" s="7">
        <v>0.55</v>
      </c>
    </row>
    <row r="74" spans="1:14">
      <c r="A74" s="8">
        <v>72</v>
      </c>
      <c r="B74" s="7">
        <v>72</v>
      </c>
      <c r="C74" s="7">
        <v>0.529927730560303</v>
      </c>
      <c r="D74" s="7">
        <v>0.11436116695404</v>
      </c>
      <c r="E74" s="7">
        <v>9</v>
      </c>
      <c r="F74" s="7">
        <v>7</v>
      </c>
      <c r="G74" s="7">
        <v>1</v>
      </c>
      <c r="H74" s="7">
        <v>3</v>
      </c>
      <c r="I74" s="7">
        <v>0.9</v>
      </c>
      <c r="J74" s="7">
        <v>0.5625</v>
      </c>
      <c r="K74" s="7">
        <v>0.692307692307692</v>
      </c>
      <c r="L74" s="7">
        <v>0.7</v>
      </c>
      <c r="M74" s="7">
        <v>0.2</v>
      </c>
      <c r="N74" s="7">
        <v>0.6</v>
      </c>
    </row>
    <row r="75" spans="1:14">
      <c r="A75" s="8">
        <v>73</v>
      </c>
      <c r="B75" s="7">
        <v>73</v>
      </c>
      <c r="C75" s="7">
        <v>0.841520309448242</v>
      </c>
      <c r="D75" s="7">
        <v>0.0993181467056274</v>
      </c>
      <c r="E75" s="7">
        <v>10</v>
      </c>
      <c r="F75" s="7">
        <v>9</v>
      </c>
      <c r="G75" s="7">
        <v>0</v>
      </c>
      <c r="H75" s="7">
        <v>1</v>
      </c>
      <c r="I75" s="7">
        <v>1</v>
      </c>
      <c r="J75" s="7">
        <v>0.526315789473684</v>
      </c>
      <c r="K75" s="7">
        <v>0.689655172413793</v>
      </c>
      <c r="L75" s="7">
        <v>0.9</v>
      </c>
      <c r="M75" s="7">
        <v>0.1</v>
      </c>
      <c r="N75" s="7">
        <v>0.55</v>
      </c>
    </row>
    <row r="76" spans="1:14">
      <c r="A76" s="8">
        <v>74</v>
      </c>
      <c r="B76" s="7">
        <v>74</v>
      </c>
      <c r="C76" s="7">
        <v>0.440886259078979</v>
      </c>
      <c r="D76" s="7">
        <v>0.00444221496582031</v>
      </c>
      <c r="E76" s="7">
        <v>8</v>
      </c>
      <c r="F76" s="7">
        <v>10</v>
      </c>
      <c r="G76" s="7">
        <v>2</v>
      </c>
      <c r="H76" s="7">
        <v>0</v>
      </c>
      <c r="I76" s="7">
        <v>0.8</v>
      </c>
      <c r="J76" s="7">
        <v>0.444444444444444</v>
      </c>
      <c r="K76" s="7">
        <v>0.571428571428572</v>
      </c>
      <c r="L76" s="7">
        <v>1</v>
      </c>
      <c r="M76" s="7">
        <v>-0.2</v>
      </c>
      <c r="N76" s="7">
        <v>0.4</v>
      </c>
    </row>
    <row r="77" spans="1:14">
      <c r="A77" s="8">
        <v>75</v>
      </c>
      <c r="B77" s="7">
        <v>75</v>
      </c>
      <c r="C77" s="7">
        <v>0.770099759101868</v>
      </c>
      <c r="D77" s="7">
        <v>0.0259023904800415</v>
      </c>
      <c r="E77" s="7">
        <v>10</v>
      </c>
      <c r="F77" s="7">
        <v>8</v>
      </c>
      <c r="G77" s="7">
        <v>0</v>
      </c>
      <c r="H77" s="7">
        <v>2</v>
      </c>
      <c r="I77" s="7">
        <v>1</v>
      </c>
      <c r="J77" s="7">
        <v>0.555555555555556</v>
      </c>
      <c r="K77" s="7">
        <v>0.714285714285714</v>
      </c>
      <c r="L77" s="7">
        <v>0.8</v>
      </c>
      <c r="M77" s="7">
        <v>0.2</v>
      </c>
      <c r="N77" s="7">
        <v>0.6</v>
      </c>
    </row>
    <row r="78" spans="1:14">
      <c r="A78" s="8">
        <v>76</v>
      </c>
      <c r="B78" s="7">
        <v>76</v>
      </c>
      <c r="C78" s="7">
        <v>0.70630407333374</v>
      </c>
      <c r="D78" s="7">
        <v>0.148064017295837</v>
      </c>
      <c r="E78" s="7">
        <v>8</v>
      </c>
      <c r="F78" s="7">
        <v>9</v>
      </c>
      <c r="G78" s="7">
        <v>2</v>
      </c>
      <c r="H78" s="7">
        <v>1</v>
      </c>
      <c r="I78" s="7">
        <v>0.8</v>
      </c>
      <c r="J78" s="7">
        <v>0.470588235294118</v>
      </c>
      <c r="K78" s="7">
        <v>0.592592592592593</v>
      </c>
      <c r="L78" s="7">
        <v>0.9</v>
      </c>
      <c r="M78" s="7">
        <v>-0.1</v>
      </c>
      <c r="N78" s="7">
        <v>0.45</v>
      </c>
    </row>
    <row r="79" spans="1:14">
      <c r="A79" s="8">
        <v>77</v>
      </c>
      <c r="B79" s="7">
        <v>77</v>
      </c>
      <c r="C79" s="7">
        <v>0.417457103729248</v>
      </c>
      <c r="D79" s="7">
        <v>0.00121867656707764</v>
      </c>
      <c r="E79" s="7">
        <v>9</v>
      </c>
      <c r="F79" s="7">
        <v>7</v>
      </c>
      <c r="G79" s="7">
        <v>1</v>
      </c>
      <c r="H79" s="7">
        <v>3</v>
      </c>
      <c r="I79" s="7">
        <v>0.9</v>
      </c>
      <c r="J79" s="7">
        <v>0.5625</v>
      </c>
      <c r="K79" s="7">
        <v>0.692307692307692</v>
      </c>
      <c r="L79" s="7">
        <v>0.7</v>
      </c>
      <c r="M79" s="7">
        <v>0.2</v>
      </c>
      <c r="N79" s="7">
        <v>0.6</v>
      </c>
    </row>
    <row r="80" spans="1:14">
      <c r="A80" s="8">
        <v>78</v>
      </c>
      <c r="B80" s="7">
        <v>78</v>
      </c>
      <c r="C80" s="7">
        <v>0.525001525878906</v>
      </c>
      <c r="D80" s="7">
        <v>0.0815575122833252</v>
      </c>
      <c r="E80" s="7">
        <v>9</v>
      </c>
      <c r="F80" s="7">
        <v>5</v>
      </c>
      <c r="G80" s="7">
        <v>1</v>
      </c>
      <c r="H80" s="7">
        <v>5</v>
      </c>
      <c r="I80" s="7">
        <v>0.9</v>
      </c>
      <c r="J80" s="7">
        <v>0.642857142857143</v>
      </c>
      <c r="K80" s="7">
        <v>0.75</v>
      </c>
      <c r="L80" s="7">
        <v>0.5</v>
      </c>
      <c r="M80" s="7">
        <v>0.4</v>
      </c>
      <c r="N80" s="7">
        <v>0.7</v>
      </c>
    </row>
    <row r="81" spans="1:14">
      <c r="A81" s="8">
        <v>79</v>
      </c>
      <c r="B81" s="7">
        <v>79</v>
      </c>
      <c r="C81" s="7">
        <v>0.769178748130798</v>
      </c>
      <c r="D81" s="7">
        <v>0.114864349365234</v>
      </c>
      <c r="E81" s="7">
        <v>9</v>
      </c>
      <c r="F81" s="7">
        <v>8</v>
      </c>
      <c r="G81" s="7">
        <v>1</v>
      </c>
      <c r="H81" s="7">
        <v>2</v>
      </c>
      <c r="I81" s="7">
        <v>0.9</v>
      </c>
      <c r="J81" s="7">
        <v>0.529411764705882</v>
      </c>
      <c r="K81" s="7">
        <v>0.666666666666667</v>
      </c>
      <c r="L81" s="7">
        <v>0.8</v>
      </c>
      <c r="M81" s="7">
        <v>0.1</v>
      </c>
      <c r="N81" s="7">
        <v>0.55</v>
      </c>
    </row>
    <row r="82" spans="1:14">
      <c r="A82" s="8">
        <v>80</v>
      </c>
      <c r="B82" s="7">
        <v>80</v>
      </c>
      <c r="C82" s="7">
        <v>0.659652709960937</v>
      </c>
      <c r="D82" s="7">
        <v>0.102849960327148</v>
      </c>
      <c r="E82" s="7">
        <v>10</v>
      </c>
      <c r="F82" s="7">
        <v>6</v>
      </c>
      <c r="G82" s="7">
        <v>0</v>
      </c>
      <c r="H82" s="7">
        <v>4</v>
      </c>
      <c r="I82" s="7">
        <v>1</v>
      </c>
      <c r="J82" s="7">
        <v>0.625</v>
      </c>
      <c r="K82" s="7">
        <v>0.769230769230769</v>
      </c>
      <c r="L82" s="7">
        <v>0.6</v>
      </c>
      <c r="M82" s="7">
        <v>0.4</v>
      </c>
      <c r="N82" s="7">
        <v>0.7</v>
      </c>
    </row>
    <row r="83" spans="1:14">
      <c r="A83" s="8">
        <v>81</v>
      </c>
      <c r="B83" s="7">
        <v>81</v>
      </c>
      <c r="C83" s="7">
        <v>0.557541489601135</v>
      </c>
      <c r="D83" s="7">
        <v>0.0415501594543457</v>
      </c>
      <c r="E83" s="7">
        <v>10</v>
      </c>
      <c r="F83" s="7">
        <v>7</v>
      </c>
      <c r="G83" s="7">
        <v>0</v>
      </c>
      <c r="H83" s="7">
        <v>3</v>
      </c>
      <c r="I83" s="7">
        <v>1</v>
      </c>
      <c r="J83" s="7">
        <v>0.588235294117647</v>
      </c>
      <c r="K83" s="7">
        <v>0.740740740740741</v>
      </c>
      <c r="L83" s="7">
        <v>0.7</v>
      </c>
      <c r="M83" s="7">
        <v>0.3</v>
      </c>
      <c r="N83" s="7">
        <v>0.65</v>
      </c>
    </row>
    <row r="84" spans="1:14">
      <c r="A84" s="8">
        <v>82</v>
      </c>
      <c r="B84" s="7">
        <v>82</v>
      </c>
      <c r="C84" s="7">
        <v>0.789119720458984</v>
      </c>
      <c r="D84" s="7">
        <v>0.221872568130493</v>
      </c>
      <c r="E84" s="7">
        <v>8</v>
      </c>
      <c r="F84" s="7">
        <v>8</v>
      </c>
      <c r="G84" s="7">
        <v>2</v>
      </c>
      <c r="H84" s="7">
        <v>2</v>
      </c>
      <c r="I84" s="7">
        <v>0.8</v>
      </c>
      <c r="J84" s="7">
        <v>0.5</v>
      </c>
      <c r="K84" s="7">
        <v>0.615384615384615</v>
      </c>
      <c r="L84" s="7">
        <v>0.8</v>
      </c>
      <c r="M84" s="7">
        <v>0</v>
      </c>
      <c r="N84" s="7">
        <v>0.5</v>
      </c>
    </row>
    <row r="85" spans="1:14">
      <c r="A85" s="8">
        <v>83</v>
      </c>
      <c r="B85" s="7">
        <v>83</v>
      </c>
      <c r="C85" s="7">
        <v>0.729466319084167</v>
      </c>
      <c r="D85" s="7">
        <v>0.119478106498718</v>
      </c>
      <c r="E85" s="7">
        <v>9</v>
      </c>
      <c r="F85" s="7">
        <v>7</v>
      </c>
      <c r="G85" s="7">
        <v>1</v>
      </c>
      <c r="H85" s="7">
        <v>3</v>
      </c>
      <c r="I85" s="7">
        <v>0.9</v>
      </c>
      <c r="J85" s="7">
        <v>0.5625</v>
      </c>
      <c r="K85" s="7">
        <v>0.692307692307692</v>
      </c>
      <c r="L85" s="7">
        <v>0.7</v>
      </c>
      <c r="M85" s="7">
        <v>0.2</v>
      </c>
      <c r="N85" s="7">
        <v>0.6</v>
      </c>
    </row>
    <row r="86" spans="1:14">
      <c r="A86" s="8">
        <v>84</v>
      </c>
      <c r="B86" s="7">
        <v>84</v>
      </c>
      <c r="C86" s="7">
        <v>0.613902568817139</v>
      </c>
      <c r="D86" s="7">
        <v>0.055094838142395</v>
      </c>
      <c r="E86" s="7">
        <v>10</v>
      </c>
      <c r="F86" s="7">
        <v>6</v>
      </c>
      <c r="G86" s="7">
        <v>0</v>
      </c>
      <c r="H86" s="7">
        <v>4</v>
      </c>
      <c r="I86" s="7">
        <v>1</v>
      </c>
      <c r="J86" s="7">
        <v>0.625</v>
      </c>
      <c r="K86" s="7">
        <v>0.769230769230769</v>
      </c>
      <c r="L86" s="7">
        <v>0.6</v>
      </c>
      <c r="M86" s="7">
        <v>0.4</v>
      </c>
      <c r="N86" s="7">
        <v>0.7</v>
      </c>
    </row>
    <row r="87" spans="1:14">
      <c r="A87" s="8">
        <v>85</v>
      </c>
      <c r="B87" s="7">
        <v>85</v>
      </c>
      <c r="C87" s="7">
        <v>0.6731196641922</v>
      </c>
      <c r="D87" s="7">
        <v>0.199320435523987</v>
      </c>
      <c r="E87" s="7">
        <v>9</v>
      </c>
      <c r="F87" s="7">
        <v>5</v>
      </c>
      <c r="G87" s="7">
        <v>1</v>
      </c>
      <c r="H87" s="7">
        <v>5</v>
      </c>
      <c r="I87" s="7">
        <v>0.9</v>
      </c>
      <c r="J87" s="7">
        <v>0.642857142857143</v>
      </c>
      <c r="K87" s="7">
        <v>0.75</v>
      </c>
      <c r="L87" s="7">
        <v>0.5</v>
      </c>
      <c r="M87" s="7">
        <v>0.4</v>
      </c>
      <c r="N87" s="7">
        <v>0.7</v>
      </c>
    </row>
    <row r="88" spans="1:14">
      <c r="A88" s="8">
        <v>86</v>
      </c>
      <c r="B88" s="7">
        <v>86</v>
      </c>
      <c r="C88" s="7">
        <v>0.8199782371521</v>
      </c>
      <c r="D88" s="7">
        <v>0.0331791639328003</v>
      </c>
      <c r="E88" s="7">
        <v>9</v>
      </c>
      <c r="F88" s="7">
        <v>8</v>
      </c>
      <c r="G88" s="7">
        <v>1</v>
      </c>
      <c r="H88" s="7">
        <v>2</v>
      </c>
      <c r="I88" s="7">
        <v>0.9</v>
      </c>
      <c r="J88" s="7">
        <v>0.529411764705882</v>
      </c>
      <c r="K88" s="7">
        <v>0.666666666666667</v>
      </c>
      <c r="L88" s="7">
        <v>0.8</v>
      </c>
      <c r="M88" s="7">
        <v>0.1</v>
      </c>
      <c r="N88" s="7">
        <v>0.55</v>
      </c>
    </row>
    <row r="89" spans="1:14">
      <c r="A89" s="8">
        <v>87</v>
      </c>
      <c r="B89" s="7">
        <v>87</v>
      </c>
      <c r="C89" s="7">
        <v>0.905320048332214</v>
      </c>
      <c r="D89" s="7">
        <v>0.0473051071166992</v>
      </c>
      <c r="E89" s="7">
        <v>8</v>
      </c>
      <c r="F89" s="7">
        <v>9</v>
      </c>
      <c r="G89" s="7">
        <v>2</v>
      </c>
      <c r="H89" s="7">
        <v>1</v>
      </c>
      <c r="I89" s="7">
        <v>0.8</v>
      </c>
      <c r="J89" s="7">
        <v>0.470588235294118</v>
      </c>
      <c r="K89" s="7">
        <v>0.592592592592593</v>
      </c>
      <c r="L89" s="7">
        <v>0.9</v>
      </c>
      <c r="M89" s="7">
        <v>-0.1</v>
      </c>
      <c r="N89" s="7">
        <v>0.45</v>
      </c>
    </row>
    <row r="90" spans="1:14">
      <c r="A90" s="8">
        <v>88</v>
      </c>
      <c r="B90" s="7">
        <v>88</v>
      </c>
      <c r="C90" s="7">
        <v>0.63013482093811</v>
      </c>
      <c r="D90" s="7">
        <v>0.111610770225525</v>
      </c>
      <c r="E90" s="7">
        <v>8</v>
      </c>
      <c r="F90" s="7">
        <v>10</v>
      </c>
      <c r="G90" s="7">
        <v>2</v>
      </c>
      <c r="H90" s="7">
        <v>0</v>
      </c>
      <c r="I90" s="7">
        <v>0.8</v>
      </c>
      <c r="J90" s="7">
        <v>0.444444444444444</v>
      </c>
      <c r="K90" s="7">
        <v>0.571428571428572</v>
      </c>
      <c r="L90" s="7">
        <v>1</v>
      </c>
      <c r="M90" s="7">
        <v>-0.2</v>
      </c>
      <c r="N90" s="7">
        <v>0.4</v>
      </c>
    </row>
    <row r="91" spans="1:14">
      <c r="A91" s="8">
        <v>89</v>
      </c>
      <c r="B91" s="7">
        <v>89</v>
      </c>
      <c r="C91" s="7">
        <v>0.659916758537292</v>
      </c>
      <c r="D91" s="7">
        <v>0.0139707326889038</v>
      </c>
      <c r="E91" s="7">
        <v>9</v>
      </c>
      <c r="F91" s="7">
        <v>7</v>
      </c>
      <c r="G91" s="7">
        <v>1</v>
      </c>
      <c r="H91" s="7">
        <v>3</v>
      </c>
      <c r="I91" s="7">
        <v>0.9</v>
      </c>
      <c r="J91" s="7">
        <v>0.5625</v>
      </c>
      <c r="K91" s="7">
        <v>0.692307692307692</v>
      </c>
      <c r="L91" s="7">
        <v>0.7</v>
      </c>
      <c r="M91" s="7">
        <v>0.2</v>
      </c>
      <c r="N91" s="7">
        <v>0.6</v>
      </c>
    </row>
    <row r="92" spans="1:14">
      <c r="A92" s="8">
        <v>90</v>
      </c>
      <c r="B92" s="7">
        <v>90</v>
      </c>
      <c r="C92" s="7">
        <v>0.69391131401062</v>
      </c>
      <c r="D92" s="7">
        <v>0.0361627340316773</v>
      </c>
      <c r="E92" s="7">
        <v>9</v>
      </c>
      <c r="F92" s="7">
        <v>5</v>
      </c>
      <c r="G92" s="7">
        <v>1</v>
      </c>
      <c r="H92" s="7">
        <v>5</v>
      </c>
      <c r="I92" s="7">
        <v>0.9</v>
      </c>
      <c r="J92" s="7">
        <v>0.642857142857143</v>
      </c>
      <c r="K92" s="7">
        <v>0.75</v>
      </c>
      <c r="L92" s="7">
        <v>0.5</v>
      </c>
      <c r="M92" s="7">
        <v>0.4</v>
      </c>
      <c r="N92" s="7">
        <v>0.7</v>
      </c>
    </row>
    <row r="93" spans="1:14">
      <c r="A93" s="8">
        <v>91</v>
      </c>
      <c r="B93" s="7">
        <v>91</v>
      </c>
      <c r="C93" s="7">
        <v>0.390519857406616</v>
      </c>
      <c r="D93" s="7">
        <v>0.042629599571228</v>
      </c>
      <c r="E93" s="7">
        <v>9</v>
      </c>
      <c r="F93" s="7">
        <v>5</v>
      </c>
      <c r="G93" s="7">
        <v>1</v>
      </c>
      <c r="H93" s="7">
        <v>5</v>
      </c>
      <c r="I93" s="7">
        <v>0.9</v>
      </c>
      <c r="J93" s="7">
        <v>0.642857142857143</v>
      </c>
      <c r="K93" s="7">
        <v>0.75</v>
      </c>
      <c r="L93" s="7">
        <v>0.5</v>
      </c>
      <c r="M93" s="7">
        <v>0.4</v>
      </c>
      <c r="N93" s="7">
        <v>0.7</v>
      </c>
    </row>
    <row r="94" spans="1:14">
      <c r="A94" s="8">
        <v>92</v>
      </c>
      <c r="B94" s="7">
        <v>92</v>
      </c>
      <c r="C94" s="7">
        <v>0.590191960334778</v>
      </c>
      <c r="D94" s="7">
        <v>0.0902374982833862</v>
      </c>
      <c r="E94" s="7">
        <v>7</v>
      </c>
      <c r="F94" s="7">
        <v>10</v>
      </c>
      <c r="G94" s="7">
        <v>3</v>
      </c>
      <c r="H94" s="7">
        <v>0</v>
      </c>
      <c r="I94" s="7">
        <v>0.7</v>
      </c>
      <c r="J94" s="7">
        <v>0.411764705882353</v>
      </c>
      <c r="K94" s="7">
        <v>0.518518518518518</v>
      </c>
      <c r="L94" s="7">
        <v>1</v>
      </c>
      <c r="M94" s="7">
        <v>-0.3</v>
      </c>
      <c r="N94" s="7">
        <v>0.35</v>
      </c>
    </row>
    <row r="95" spans="1:14">
      <c r="A95" s="8">
        <v>93</v>
      </c>
      <c r="B95" s="7">
        <v>93</v>
      </c>
      <c r="C95" s="7">
        <v>0.571714162826538</v>
      </c>
      <c r="D95" s="7">
        <v>0.0245965719223022</v>
      </c>
      <c r="E95" s="7">
        <v>9</v>
      </c>
      <c r="F95" s="7">
        <v>7</v>
      </c>
      <c r="G95" s="7">
        <v>1</v>
      </c>
      <c r="H95" s="7">
        <v>3</v>
      </c>
      <c r="I95" s="7">
        <v>0.9</v>
      </c>
      <c r="J95" s="7">
        <v>0.5625</v>
      </c>
      <c r="K95" s="7">
        <v>0.692307692307692</v>
      </c>
      <c r="L95" s="7">
        <v>0.7</v>
      </c>
      <c r="M95" s="7">
        <v>0.2</v>
      </c>
      <c r="N95" s="7">
        <v>0.6</v>
      </c>
    </row>
    <row r="96" spans="1:14">
      <c r="A96" s="8">
        <v>94</v>
      </c>
      <c r="B96" s="7">
        <v>94</v>
      </c>
      <c r="C96" s="7">
        <v>0.619412779808044</v>
      </c>
      <c r="D96" s="7">
        <v>0.036719799041748</v>
      </c>
      <c r="E96" s="7">
        <v>10</v>
      </c>
      <c r="F96" s="7">
        <v>9</v>
      </c>
      <c r="G96" s="7">
        <v>0</v>
      </c>
      <c r="H96" s="7">
        <v>1</v>
      </c>
      <c r="I96" s="7">
        <v>1</v>
      </c>
      <c r="J96" s="7">
        <v>0.526315789473684</v>
      </c>
      <c r="K96" s="7">
        <v>0.689655172413793</v>
      </c>
      <c r="L96" s="7">
        <v>0.9</v>
      </c>
      <c r="M96" s="7">
        <v>0.1</v>
      </c>
      <c r="N96" s="7">
        <v>0.55</v>
      </c>
    </row>
    <row r="97" spans="1:14">
      <c r="A97" s="8">
        <v>95</v>
      </c>
      <c r="B97" s="7">
        <v>95</v>
      </c>
      <c r="C97" s="7">
        <v>0.718604207038879</v>
      </c>
      <c r="D97" s="7">
        <v>0.000424385070800781</v>
      </c>
      <c r="E97" s="7">
        <v>8</v>
      </c>
      <c r="F97" s="7">
        <v>7</v>
      </c>
      <c r="G97" s="7">
        <v>2</v>
      </c>
      <c r="H97" s="7">
        <v>3</v>
      </c>
      <c r="I97" s="7">
        <v>0.8</v>
      </c>
      <c r="J97" s="7">
        <v>0.533333333333333</v>
      </c>
      <c r="K97" s="7">
        <v>0.64</v>
      </c>
      <c r="L97" s="7">
        <v>0.7</v>
      </c>
      <c r="M97" s="7">
        <v>0.1</v>
      </c>
      <c r="N97" s="7">
        <v>0.55</v>
      </c>
    </row>
    <row r="98" spans="1:14">
      <c r="A98" s="8">
        <v>96</v>
      </c>
      <c r="B98" s="7">
        <v>96</v>
      </c>
      <c r="C98" s="7">
        <v>0.843329429626465</v>
      </c>
      <c r="D98" s="7">
        <v>0.269051551818848</v>
      </c>
      <c r="E98" s="7">
        <v>9</v>
      </c>
      <c r="F98" s="7">
        <v>3</v>
      </c>
      <c r="G98" s="7">
        <v>1</v>
      </c>
      <c r="H98" s="7">
        <v>7</v>
      </c>
      <c r="I98" s="7">
        <v>0.9</v>
      </c>
      <c r="J98" s="7">
        <v>0.75</v>
      </c>
      <c r="K98" s="7">
        <v>0.818181818181818</v>
      </c>
      <c r="L98" s="7">
        <v>0.3</v>
      </c>
      <c r="M98" s="7">
        <v>0.6</v>
      </c>
      <c r="N98" s="7">
        <v>0.8</v>
      </c>
    </row>
    <row r="99" spans="1:14">
      <c r="A99" s="8">
        <v>97</v>
      </c>
      <c r="B99" s="7">
        <v>97</v>
      </c>
      <c r="C99" s="7">
        <v>0.551364421844482</v>
      </c>
      <c r="D99" s="7">
        <v>0.0240031480789185</v>
      </c>
      <c r="E99" s="7">
        <v>8</v>
      </c>
      <c r="F99" s="7">
        <v>8</v>
      </c>
      <c r="G99" s="7">
        <v>2</v>
      </c>
      <c r="H99" s="7">
        <v>2</v>
      </c>
      <c r="I99" s="7">
        <v>0.8</v>
      </c>
      <c r="J99" s="7">
        <v>0.5</v>
      </c>
      <c r="K99" s="7">
        <v>0.615384615384615</v>
      </c>
      <c r="L99" s="7">
        <v>0.8</v>
      </c>
      <c r="M99" s="7">
        <v>0</v>
      </c>
      <c r="N99" s="7">
        <v>0.5</v>
      </c>
    </row>
    <row r="100" spans="1:14">
      <c r="A100" s="8">
        <v>98</v>
      </c>
      <c r="B100" s="7">
        <v>98</v>
      </c>
      <c r="C100" s="7">
        <v>0.634501576423645</v>
      </c>
      <c r="D100" s="7">
        <v>0.0768029689788818</v>
      </c>
      <c r="E100" s="7">
        <v>8</v>
      </c>
      <c r="F100" s="7">
        <v>8</v>
      </c>
      <c r="G100" s="7">
        <v>2</v>
      </c>
      <c r="H100" s="7">
        <v>2</v>
      </c>
      <c r="I100" s="7">
        <v>0.8</v>
      </c>
      <c r="J100" s="7">
        <v>0.5</v>
      </c>
      <c r="K100" s="7">
        <v>0.615384615384615</v>
      </c>
      <c r="L100" s="7">
        <v>0.8</v>
      </c>
      <c r="M100" s="7">
        <v>0</v>
      </c>
      <c r="N100" s="7">
        <v>0.5</v>
      </c>
    </row>
    <row r="101" spans="1:14">
      <c r="A101" s="8">
        <v>99</v>
      </c>
      <c r="B101" s="7">
        <v>99</v>
      </c>
      <c r="C101" s="7">
        <v>0.629253506660461</v>
      </c>
      <c r="D101" s="7">
        <v>0.0805251598358154</v>
      </c>
      <c r="E101" s="7">
        <v>9</v>
      </c>
      <c r="F101" s="7">
        <v>8</v>
      </c>
      <c r="G101" s="7">
        <v>1</v>
      </c>
      <c r="H101" s="7">
        <v>2</v>
      </c>
      <c r="I101" s="7">
        <v>0.9</v>
      </c>
      <c r="J101" s="7">
        <v>0.529411764705882</v>
      </c>
      <c r="K101" s="7">
        <v>0.666666666666667</v>
      </c>
      <c r="L101" s="7">
        <v>0.8</v>
      </c>
      <c r="M101" s="7">
        <v>0.1</v>
      </c>
      <c r="N101" s="7">
        <v>0.55</v>
      </c>
    </row>
    <row r="102" spans="1:14">
      <c r="A102" s="8">
        <v>100</v>
      </c>
      <c r="B102" s="7">
        <v>100</v>
      </c>
      <c r="C102" s="7">
        <v>0.604646682739258</v>
      </c>
      <c r="D102" s="7">
        <v>0.0354998111724854</v>
      </c>
      <c r="E102" s="7">
        <v>10</v>
      </c>
      <c r="F102" s="7">
        <v>8</v>
      </c>
      <c r="G102" s="7">
        <v>0</v>
      </c>
      <c r="H102" s="7">
        <v>2</v>
      </c>
      <c r="I102" s="7">
        <v>1</v>
      </c>
      <c r="J102" s="7">
        <v>0.555555555555556</v>
      </c>
      <c r="K102" s="7">
        <v>0.714285714285714</v>
      </c>
      <c r="L102" s="7">
        <v>0.8</v>
      </c>
      <c r="M102" s="7">
        <v>0.2</v>
      </c>
      <c r="N102" s="7">
        <v>0.6</v>
      </c>
    </row>
    <row r="103" spans="1:14">
      <c r="A103" s="8">
        <v>101</v>
      </c>
      <c r="B103" s="7">
        <v>101</v>
      </c>
      <c r="C103" s="7">
        <v>0.507646322250366</v>
      </c>
      <c r="D103" s="7">
        <v>0.0308245420455933</v>
      </c>
      <c r="E103" s="7">
        <v>10</v>
      </c>
      <c r="F103" s="7">
        <v>4</v>
      </c>
      <c r="G103" s="7">
        <v>0</v>
      </c>
      <c r="H103" s="7">
        <v>6</v>
      </c>
      <c r="I103" s="7">
        <v>1</v>
      </c>
      <c r="J103" s="7">
        <v>0.714285714285714</v>
      </c>
      <c r="K103" s="7">
        <v>0.833333333333333</v>
      </c>
      <c r="L103" s="7">
        <v>0.4</v>
      </c>
      <c r="M103" s="7">
        <v>0.6</v>
      </c>
      <c r="N103" s="7">
        <v>0.8</v>
      </c>
    </row>
    <row r="104" spans="1:14">
      <c r="A104" s="8">
        <v>102</v>
      </c>
      <c r="B104" s="7">
        <v>102</v>
      </c>
      <c r="C104" s="7">
        <v>0.550467371940613</v>
      </c>
      <c r="D104" s="7">
        <v>0.0293501615524292</v>
      </c>
      <c r="E104" s="7">
        <v>9</v>
      </c>
      <c r="F104" s="7">
        <v>8</v>
      </c>
      <c r="G104" s="7">
        <v>1</v>
      </c>
      <c r="H104" s="7">
        <v>2</v>
      </c>
      <c r="I104" s="7">
        <v>0.9</v>
      </c>
      <c r="J104" s="7">
        <v>0.529411764705882</v>
      </c>
      <c r="K104" s="7">
        <v>0.666666666666667</v>
      </c>
      <c r="L104" s="7">
        <v>0.8</v>
      </c>
      <c r="M104" s="7">
        <v>0.1</v>
      </c>
      <c r="N104" s="7">
        <v>0.55</v>
      </c>
    </row>
    <row r="105" spans="1:14">
      <c r="A105" s="8">
        <v>103</v>
      </c>
      <c r="B105" s="7">
        <v>103</v>
      </c>
      <c r="C105" s="7">
        <v>0.579185843467712</v>
      </c>
      <c r="D105" s="7">
        <v>0.0855180025100708</v>
      </c>
      <c r="E105" s="7">
        <v>10</v>
      </c>
      <c r="F105" s="7">
        <v>7</v>
      </c>
      <c r="G105" s="7">
        <v>0</v>
      </c>
      <c r="H105" s="7">
        <v>3</v>
      </c>
      <c r="I105" s="7">
        <v>1</v>
      </c>
      <c r="J105" s="7">
        <v>0.588235294117647</v>
      </c>
      <c r="K105" s="7">
        <v>0.740740740740741</v>
      </c>
      <c r="L105" s="7">
        <v>0.7</v>
      </c>
      <c r="M105" s="7">
        <v>0.3</v>
      </c>
      <c r="N105" s="7">
        <v>0.65</v>
      </c>
    </row>
    <row r="106" spans="1:14">
      <c r="A106" s="8">
        <v>104</v>
      </c>
      <c r="B106" s="7">
        <v>104</v>
      </c>
      <c r="C106" s="7">
        <v>0.557562589645386</v>
      </c>
      <c r="D106" s="7">
        <v>0.0708160400390625</v>
      </c>
      <c r="E106" s="7">
        <v>9</v>
      </c>
      <c r="F106" s="7">
        <v>9</v>
      </c>
      <c r="G106" s="7">
        <v>1</v>
      </c>
      <c r="H106" s="7">
        <v>1</v>
      </c>
      <c r="I106" s="7">
        <v>0.9</v>
      </c>
      <c r="J106" s="7">
        <v>0.5</v>
      </c>
      <c r="K106" s="7">
        <v>0.642857142857143</v>
      </c>
      <c r="L106" s="7">
        <v>0.9</v>
      </c>
      <c r="M106" s="7">
        <v>0</v>
      </c>
      <c r="N106" s="7">
        <v>0.5</v>
      </c>
    </row>
    <row r="107" spans="1:14">
      <c r="A107" s="8">
        <v>105</v>
      </c>
      <c r="B107" s="7">
        <v>105</v>
      </c>
      <c r="C107" s="7">
        <v>0.654307246208191</v>
      </c>
      <c r="D107" s="7">
        <v>0.148639559745789</v>
      </c>
      <c r="E107" s="7">
        <v>9</v>
      </c>
      <c r="F107" s="7">
        <v>8</v>
      </c>
      <c r="G107" s="7">
        <v>1</v>
      </c>
      <c r="H107" s="7">
        <v>2</v>
      </c>
      <c r="I107" s="7">
        <v>0.9</v>
      </c>
      <c r="J107" s="7">
        <v>0.529411764705882</v>
      </c>
      <c r="K107" s="7">
        <v>0.666666666666667</v>
      </c>
      <c r="L107" s="7">
        <v>0.8</v>
      </c>
      <c r="M107" s="7">
        <v>0.1</v>
      </c>
      <c r="N107" s="7">
        <v>0.55</v>
      </c>
    </row>
    <row r="108" spans="1:14">
      <c r="A108" s="8">
        <v>106</v>
      </c>
      <c r="B108" s="7">
        <v>106</v>
      </c>
      <c r="C108" s="7">
        <v>0.690101981163025</v>
      </c>
      <c r="D108" s="7">
        <v>0.0384869575500488</v>
      </c>
      <c r="E108" s="7">
        <v>9</v>
      </c>
      <c r="F108" s="7">
        <v>5</v>
      </c>
      <c r="G108" s="7">
        <v>1</v>
      </c>
      <c r="H108" s="7">
        <v>5</v>
      </c>
      <c r="I108" s="7">
        <v>0.9</v>
      </c>
      <c r="J108" s="7">
        <v>0.642857142857143</v>
      </c>
      <c r="K108" s="7">
        <v>0.75</v>
      </c>
      <c r="L108" s="7">
        <v>0.5</v>
      </c>
      <c r="M108" s="7">
        <v>0.4</v>
      </c>
      <c r="N108" s="7">
        <v>0.7</v>
      </c>
    </row>
    <row r="109" spans="1:14">
      <c r="A109" s="8">
        <v>107</v>
      </c>
      <c r="B109" s="7">
        <v>107</v>
      </c>
      <c r="C109" s="7">
        <v>0.644734978675842</v>
      </c>
      <c r="D109" s="7">
        <v>0.0254045724868774</v>
      </c>
      <c r="E109" s="7">
        <v>10</v>
      </c>
      <c r="F109" s="7">
        <v>7</v>
      </c>
      <c r="G109" s="7">
        <v>0</v>
      </c>
      <c r="H109" s="7">
        <v>3</v>
      </c>
      <c r="I109" s="7">
        <v>1</v>
      </c>
      <c r="J109" s="7">
        <v>0.588235294117647</v>
      </c>
      <c r="K109" s="7">
        <v>0.740740740740741</v>
      </c>
      <c r="L109" s="7">
        <v>0.7</v>
      </c>
      <c r="M109" s="7">
        <v>0.3</v>
      </c>
      <c r="N109" s="7">
        <v>0.65</v>
      </c>
    </row>
    <row r="110" spans="1:14">
      <c r="A110" s="8">
        <v>108</v>
      </c>
      <c r="B110" s="7">
        <v>108</v>
      </c>
      <c r="C110" s="7">
        <v>0.699525833129883</v>
      </c>
      <c r="D110" s="7">
        <v>0.117718815803528</v>
      </c>
      <c r="E110" s="7">
        <v>9</v>
      </c>
      <c r="F110" s="7">
        <v>9</v>
      </c>
      <c r="G110" s="7">
        <v>1</v>
      </c>
      <c r="H110" s="7">
        <v>1</v>
      </c>
      <c r="I110" s="7">
        <v>0.9</v>
      </c>
      <c r="J110" s="7">
        <v>0.5</v>
      </c>
      <c r="K110" s="7">
        <v>0.642857142857143</v>
      </c>
      <c r="L110" s="7">
        <v>0.9</v>
      </c>
      <c r="M110" s="7">
        <v>0</v>
      </c>
      <c r="N110" s="7">
        <v>0.5</v>
      </c>
    </row>
    <row r="111" spans="1:14">
      <c r="A111" s="8">
        <v>109</v>
      </c>
      <c r="B111" s="7">
        <v>109</v>
      </c>
      <c r="C111" s="7">
        <v>0.623142123222351</v>
      </c>
      <c r="D111" s="7">
        <v>0.060535192489624</v>
      </c>
      <c r="E111" s="7">
        <v>10</v>
      </c>
      <c r="F111" s="7">
        <v>8</v>
      </c>
      <c r="G111" s="7">
        <v>0</v>
      </c>
      <c r="H111" s="7">
        <v>2</v>
      </c>
      <c r="I111" s="7">
        <v>1</v>
      </c>
      <c r="J111" s="7">
        <v>0.555555555555556</v>
      </c>
      <c r="K111" s="7">
        <v>0.714285714285714</v>
      </c>
      <c r="L111" s="7">
        <v>0.8</v>
      </c>
      <c r="M111" s="7">
        <v>0.2</v>
      </c>
      <c r="N111" s="7">
        <v>0.6</v>
      </c>
    </row>
    <row r="112" spans="1:14">
      <c r="A112" s="8">
        <v>110</v>
      </c>
      <c r="B112" s="7">
        <v>110</v>
      </c>
      <c r="C112" s="7">
        <v>0.882378220558167</v>
      </c>
      <c r="D112" s="7">
        <v>0.014157772064209</v>
      </c>
      <c r="E112" s="7">
        <v>10</v>
      </c>
      <c r="F112" s="7">
        <v>10</v>
      </c>
      <c r="G112" s="7">
        <v>0</v>
      </c>
      <c r="H112" s="7">
        <v>0</v>
      </c>
      <c r="I112" s="7">
        <v>1</v>
      </c>
      <c r="J112" s="7">
        <v>0.5</v>
      </c>
      <c r="K112" s="7">
        <v>0.666666666666667</v>
      </c>
      <c r="L112" s="7">
        <v>1</v>
      </c>
      <c r="M112" s="7">
        <v>0</v>
      </c>
      <c r="N112" s="7">
        <v>0.5</v>
      </c>
    </row>
    <row r="113" spans="1:14">
      <c r="A113" s="8">
        <v>111</v>
      </c>
      <c r="B113" s="7">
        <v>111</v>
      </c>
      <c r="C113" s="7">
        <v>0.524930238723755</v>
      </c>
      <c r="D113" s="7">
        <v>0.134762167930603</v>
      </c>
      <c r="E113" s="7">
        <v>9</v>
      </c>
      <c r="F113" s="7">
        <v>6</v>
      </c>
      <c r="G113" s="7">
        <v>1</v>
      </c>
      <c r="H113" s="7">
        <v>4</v>
      </c>
      <c r="I113" s="7">
        <v>0.9</v>
      </c>
      <c r="J113" s="7">
        <v>0.6</v>
      </c>
      <c r="K113" s="7">
        <v>0.72</v>
      </c>
      <c r="L113" s="7">
        <v>0.6</v>
      </c>
      <c r="M113" s="7">
        <v>0.3</v>
      </c>
      <c r="N113" s="7">
        <v>0.65</v>
      </c>
    </row>
    <row r="114" spans="1:14">
      <c r="A114" s="8">
        <v>112</v>
      </c>
      <c r="B114" s="7">
        <v>112</v>
      </c>
      <c r="C114" s="7">
        <v>0.741947174072266</v>
      </c>
      <c r="D114" s="7">
        <v>0.073692798614502</v>
      </c>
      <c r="E114" s="7">
        <v>9</v>
      </c>
      <c r="F114" s="7">
        <v>6</v>
      </c>
      <c r="G114" s="7">
        <v>1</v>
      </c>
      <c r="H114" s="7">
        <v>4</v>
      </c>
      <c r="I114" s="7">
        <v>0.9</v>
      </c>
      <c r="J114" s="7">
        <v>0.6</v>
      </c>
      <c r="K114" s="7">
        <v>0.72</v>
      </c>
      <c r="L114" s="7">
        <v>0.6</v>
      </c>
      <c r="M114" s="7">
        <v>0.3</v>
      </c>
      <c r="N114" s="7">
        <v>0.65</v>
      </c>
    </row>
    <row r="115" spans="1:14">
      <c r="A115" s="8">
        <v>113</v>
      </c>
      <c r="B115" s="7">
        <v>113</v>
      </c>
      <c r="C115" s="7">
        <v>0.48065447807312</v>
      </c>
      <c r="D115" s="7">
        <v>0.154976487159729</v>
      </c>
      <c r="E115" s="7">
        <v>7</v>
      </c>
      <c r="F115" s="7">
        <v>9</v>
      </c>
      <c r="G115" s="7">
        <v>3</v>
      </c>
      <c r="H115" s="7">
        <v>1</v>
      </c>
      <c r="I115" s="7">
        <v>0.7</v>
      </c>
      <c r="J115" s="7">
        <v>0.4375</v>
      </c>
      <c r="K115" s="7">
        <v>0.538461538461538</v>
      </c>
      <c r="L115" s="7">
        <v>0.9</v>
      </c>
      <c r="M115" s="7">
        <v>-0.2</v>
      </c>
      <c r="N115" s="7">
        <v>0.4</v>
      </c>
    </row>
    <row r="116" spans="1:14">
      <c r="A116" s="8">
        <v>114</v>
      </c>
      <c r="B116" s="7">
        <v>114</v>
      </c>
      <c r="C116" s="7">
        <v>0.500288486480713</v>
      </c>
      <c r="D116" s="7">
        <v>0.00420570373535156</v>
      </c>
      <c r="E116" s="7">
        <v>10</v>
      </c>
      <c r="F116" s="7">
        <v>9</v>
      </c>
      <c r="G116" s="7">
        <v>0</v>
      </c>
      <c r="H116" s="7">
        <v>1</v>
      </c>
      <c r="I116" s="7">
        <v>1</v>
      </c>
      <c r="J116" s="7">
        <v>0.526315789473684</v>
      </c>
      <c r="K116" s="7">
        <v>0.689655172413793</v>
      </c>
      <c r="L116" s="7">
        <v>0.9</v>
      </c>
      <c r="M116" s="7">
        <v>0.1</v>
      </c>
      <c r="N116" s="7">
        <v>0.55</v>
      </c>
    </row>
    <row r="117" spans="1:14">
      <c r="A117" s="8">
        <v>115</v>
      </c>
      <c r="B117" s="7">
        <v>115</v>
      </c>
      <c r="C117" s="7">
        <v>0.63276743888855</v>
      </c>
      <c r="D117" s="7">
        <v>0.101884365081787</v>
      </c>
      <c r="E117" s="7">
        <v>8</v>
      </c>
      <c r="F117" s="7">
        <v>6</v>
      </c>
      <c r="G117" s="7">
        <v>2</v>
      </c>
      <c r="H117" s="7">
        <v>4</v>
      </c>
      <c r="I117" s="7">
        <v>0.8</v>
      </c>
      <c r="J117" s="7">
        <v>0.571428571428572</v>
      </c>
      <c r="K117" s="7">
        <v>0.666666666666667</v>
      </c>
      <c r="L117" s="7">
        <v>0.6</v>
      </c>
      <c r="M117" s="7">
        <v>0.2</v>
      </c>
      <c r="N117" s="7">
        <v>0.6</v>
      </c>
    </row>
    <row r="118" spans="1:14">
      <c r="A118" s="8">
        <v>116</v>
      </c>
      <c r="B118" s="7">
        <v>116</v>
      </c>
      <c r="C118" s="7">
        <v>0.630280375480652</v>
      </c>
      <c r="D118" s="7">
        <v>0.000827312469482422</v>
      </c>
      <c r="E118" s="7">
        <v>8</v>
      </c>
      <c r="F118" s="7">
        <v>6</v>
      </c>
      <c r="G118" s="7">
        <v>2</v>
      </c>
      <c r="H118" s="7">
        <v>4</v>
      </c>
      <c r="I118" s="7">
        <v>0.8</v>
      </c>
      <c r="J118" s="7">
        <v>0.571428571428572</v>
      </c>
      <c r="K118" s="7">
        <v>0.666666666666667</v>
      </c>
      <c r="L118" s="7">
        <v>0.6</v>
      </c>
      <c r="M118" s="7">
        <v>0.2</v>
      </c>
      <c r="N118" s="7">
        <v>0.6</v>
      </c>
    </row>
    <row r="119" spans="1:14">
      <c r="A119" s="8">
        <v>117</v>
      </c>
      <c r="B119" s="7">
        <v>117</v>
      </c>
      <c r="C119" s="7">
        <v>0.507088422775269</v>
      </c>
      <c r="D119" s="7">
        <v>0.0587853193283081</v>
      </c>
      <c r="E119" s="7">
        <v>9</v>
      </c>
      <c r="F119" s="7">
        <v>6</v>
      </c>
      <c r="G119" s="7">
        <v>1</v>
      </c>
      <c r="H119" s="7">
        <v>4</v>
      </c>
      <c r="I119" s="7">
        <v>0.9</v>
      </c>
      <c r="J119" s="7">
        <v>0.6</v>
      </c>
      <c r="K119" s="7">
        <v>0.72</v>
      </c>
      <c r="L119" s="7">
        <v>0.6</v>
      </c>
      <c r="M119" s="7">
        <v>0.3</v>
      </c>
      <c r="N119" s="7">
        <v>0.65</v>
      </c>
    </row>
    <row r="120" spans="1:14">
      <c r="A120" s="8">
        <v>118</v>
      </c>
      <c r="B120" s="7">
        <v>118</v>
      </c>
      <c r="C120" s="7">
        <v>0.695274114608765</v>
      </c>
      <c r="D120" s="7">
        <v>0.156257748603821</v>
      </c>
      <c r="E120" s="7">
        <v>10</v>
      </c>
      <c r="F120" s="7">
        <v>6</v>
      </c>
      <c r="G120" s="7">
        <v>0</v>
      </c>
      <c r="H120" s="7">
        <v>4</v>
      </c>
      <c r="I120" s="7">
        <v>1</v>
      </c>
      <c r="J120" s="7">
        <v>0.625</v>
      </c>
      <c r="K120" s="7">
        <v>0.769230769230769</v>
      </c>
      <c r="L120" s="7">
        <v>0.6</v>
      </c>
      <c r="M120" s="7">
        <v>0.4</v>
      </c>
      <c r="N120" s="7">
        <v>0.7</v>
      </c>
    </row>
    <row r="121" spans="1:14">
      <c r="A121" s="8">
        <v>119</v>
      </c>
      <c r="B121" s="7">
        <v>119</v>
      </c>
      <c r="C121" s="7">
        <v>0.585662484169006</v>
      </c>
      <c r="D121" s="7">
        <v>0.0275150537490845</v>
      </c>
      <c r="E121" s="7">
        <v>10</v>
      </c>
      <c r="F121" s="7">
        <v>7</v>
      </c>
      <c r="G121" s="7">
        <v>0</v>
      </c>
      <c r="H121" s="7">
        <v>3</v>
      </c>
      <c r="I121" s="7">
        <v>1</v>
      </c>
      <c r="J121" s="7">
        <v>0.588235294117647</v>
      </c>
      <c r="K121" s="7">
        <v>0.740740740740741</v>
      </c>
      <c r="L121" s="7">
        <v>0.7</v>
      </c>
      <c r="M121" s="7">
        <v>0.3</v>
      </c>
      <c r="N121" s="7">
        <v>0.65</v>
      </c>
    </row>
    <row r="122" spans="1:14">
      <c r="A122" s="8">
        <v>120</v>
      </c>
      <c r="B122" s="7">
        <v>120</v>
      </c>
      <c r="C122" s="7">
        <v>0.625615119934082</v>
      </c>
      <c r="D122" s="7">
        <v>0.0199213027954102</v>
      </c>
      <c r="E122" s="7">
        <v>10</v>
      </c>
      <c r="F122" s="7">
        <v>7</v>
      </c>
      <c r="G122" s="7">
        <v>0</v>
      </c>
      <c r="H122" s="7">
        <v>3</v>
      </c>
      <c r="I122" s="7">
        <v>1</v>
      </c>
      <c r="J122" s="7">
        <v>0.588235294117647</v>
      </c>
      <c r="K122" s="7">
        <v>0.740740740740741</v>
      </c>
      <c r="L122" s="7">
        <v>0.7</v>
      </c>
      <c r="M122" s="7">
        <v>0.3</v>
      </c>
      <c r="N122" s="7">
        <v>0.65</v>
      </c>
    </row>
    <row r="123" spans="1:14">
      <c r="A123" s="8">
        <v>121</v>
      </c>
      <c r="B123" s="7">
        <v>121</v>
      </c>
      <c r="C123" s="7">
        <v>0.577864170074463</v>
      </c>
      <c r="D123" s="7">
        <v>0.00414109230041504</v>
      </c>
      <c r="E123" s="7">
        <v>8</v>
      </c>
      <c r="F123" s="7">
        <v>7</v>
      </c>
      <c r="G123" s="7">
        <v>2</v>
      </c>
      <c r="H123" s="7">
        <v>3</v>
      </c>
      <c r="I123" s="7">
        <v>0.8</v>
      </c>
      <c r="J123" s="7">
        <v>0.533333333333333</v>
      </c>
      <c r="K123" s="7">
        <v>0.64</v>
      </c>
      <c r="L123" s="7">
        <v>0.7</v>
      </c>
      <c r="M123" s="7">
        <v>0.1</v>
      </c>
      <c r="N123" s="7">
        <v>0.55</v>
      </c>
    </row>
    <row r="124" spans="1:14">
      <c r="A124" s="8">
        <v>122</v>
      </c>
      <c r="B124" s="7">
        <v>122</v>
      </c>
      <c r="C124" s="7">
        <v>0.468716621398926</v>
      </c>
      <c r="D124" s="7">
        <v>0.0710915327072144</v>
      </c>
      <c r="E124" s="7">
        <v>9</v>
      </c>
      <c r="F124" s="7">
        <v>8</v>
      </c>
      <c r="G124" s="7">
        <v>1</v>
      </c>
      <c r="H124" s="7">
        <v>2</v>
      </c>
      <c r="I124" s="7">
        <v>0.9</v>
      </c>
      <c r="J124" s="7">
        <v>0.529411764705882</v>
      </c>
      <c r="K124" s="7">
        <v>0.666666666666667</v>
      </c>
      <c r="L124" s="7">
        <v>0.8</v>
      </c>
      <c r="M124" s="7">
        <v>0.1</v>
      </c>
      <c r="N124" s="7">
        <v>0.55</v>
      </c>
    </row>
    <row r="125" spans="1:14">
      <c r="A125" s="8">
        <v>123</v>
      </c>
      <c r="B125" s="7">
        <v>123</v>
      </c>
      <c r="C125" s="7">
        <v>0.781936645507812</v>
      </c>
      <c r="D125" s="7">
        <v>0.049551248550415</v>
      </c>
      <c r="E125" s="7">
        <v>9</v>
      </c>
      <c r="F125" s="7">
        <v>8</v>
      </c>
      <c r="G125" s="7">
        <v>1</v>
      </c>
      <c r="H125" s="7">
        <v>2</v>
      </c>
      <c r="I125" s="7">
        <v>0.9</v>
      </c>
      <c r="J125" s="7">
        <v>0.529411764705882</v>
      </c>
      <c r="K125" s="7">
        <v>0.666666666666667</v>
      </c>
      <c r="L125" s="7">
        <v>0.8</v>
      </c>
      <c r="M125" s="7">
        <v>0.1</v>
      </c>
      <c r="N125" s="7">
        <v>0.55</v>
      </c>
    </row>
    <row r="126" spans="1:14">
      <c r="A126" s="8">
        <v>124</v>
      </c>
      <c r="B126" s="7">
        <v>124</v>
      </c>
      <c r="C126" s="7">
        <v>0.430761814117432</v>
      </c>
      <c r="D126" s="7">
        <v>0.0127527713775635</v>
      </c>
      <c r="E126" s="7">
        <v>10</v>
      </c>
      <c r="F126" s="7">
        <v>6</v>
      </c>
      <c r="G126" s="7">
        <v>0</v>
      </c>
      <c r="H126" s="7">
        <v>4</v>
      </c>
      <c r="I126" s="7">
        <v>1</v>
      </c>
      <c r="J126" s="7">
        <v>0.625</v>
      </c>
      <c r="K126" s="7">
        <v>0.769230769230769</v>
      </c>
      <c r="L126" s="7">
        <v>0.6</v>
      </c>
      <c r="M126" s="7">
        <v>0.4</v>
      </c>
      <c r="N126" s="7">
        <v>0.7</v>
      </c>
    </row>
    <row r="127" spans="1:14">
      <c r="A127" s="8">
        <v>125</v>
      </c>
      <c r="B127" s="7">
        <v>125</v>
      </c>
      <c r="C127" s="7">
        <v>0.578766107559204</v>
      </c>
      <c r="D127" s="7">
        <v>0.0878151655197144</v>
      </c>
      <c r="E127" s="7">
        <v>8</v>
      </c>
      <c r="F127" s="7">
        <v>7</v>
      </c>
      <c r="G127" s="7">
        <v>2</v>
      </c>
      <c r="H127" s="7">
        <v>3</v>
      </c>
      <c r="I127" s="7">
        <v>0.8</v>
      </c>
      <c r="J127" s="7">
        <v>0.533333333333333</v>
      </c>
      <c r="K127" s="7">
        <v>0.64</v>
      </c>
      <c r="L127" s="7">
        <v>0.7</v>
      </c>
      <c r="M127" s="7">
        <v>0.1</v>
      </c>
      <c r="N127" s="7">
        <v>0.55</v>
      </c>
    </row>
    <row r="128" spans="1:14">
      <c r="A128" s="8">
        <v>126</v>
      </c>
      <c r="B128" s="7">
        <v>126</v>
      </c>
      <c r="C128" s="7">
        <v>0.576522707939148</v>
      </c>
      <c r="D128" s="7">
        <v>0.0417832136154175</v>
      </c>
      <c r="E128" s="7">
        <v>8</v>
      </c>
      <c r="F128" s="7">
        <v>6</v>
      </c>
      <c r="G128" s="7">
        <v>2</v>
      </c>
      <c r="H128" s="7">
        <v>4</v>
      </c>
      <c r="I128" s="7">
        <v>0.8</v>
      </c>
      <c r="J128" s="7">
        <v>0.571428571428572</v>
      </c>
      <c r="K128" s="7">
        <v>0.666666666666667</v>
      </c>
      <c r="L128" s="7">
        <v>0.6</v>
      </c>
      <c r="M128" s="7">
        <v>0.2</v>
      </c>
      <c r="N128" s="7">
        <v>0.6</v>
      </c>
    </row>
    <row r="129" spans="1:14">
      <c r="A129" s="8">
        <v>127</v>
      </c>
      <c r="B129" s="7">
        <v>127</v>
      </c>
      <c r="C129" s="7">
        <v>0.661110758781433</v>
      </c>
      <c r="D129" s="7">
        <v>0.0166646242141724</v>
      </c>
      <c r="E129" s="7">
        <v>9</v>
      </c>
      <c r="F129" s="7">
        <v>6</v>
      </c>
      <c r="G129" s="7">
        <v>1</v>
      </c>
      <c r="H129" s="7">
        <v>4</v>
      </c>
      <c r="I129" s="7">
        <v>0.9</v>
      </c>
      <c r="J129" s="7">
        <v>0.6</v>
      </c>
      <c r="K129" s="7">
        <v>0.72</v>
      </c>
      <c r="L129" s="7">
        <v>0.6</v>
      </c>
      <c r="M129" s="7">
        <v>0.3</v>
      </c>
      <c r="N129" s="7">
        <v>0.65</v>
      </c>
    </row>
    <row r="130" spans="1:14">
      <c r="A130" s="8">
        <v>128</v>
      </c>
      <c r="B130" s="7">
        <v>128</v>
      </c>
      <c r="C130" s="7">
        <v>0.67039167881012</v>
      </c>
      <c r="D130" s="7">
        <v>0.0843555927276611</v>
      </c>
      <c r="E130" s="7">
        <v>9</v>
      </c>
      <c r="F130" s="7">
        <v>7</v>
      </c>
      <c r="G130" s="7">
        <v>1</v>
      </c>
      <c r="H130" s="7">
        <v>3</v>
      </c>
      <c r="I130" s="7">
        <v>0.9</v>
      </c>
      <c r="J130" s="7">
        <v>0.5625</v>
      </c>
      <c r="K130" s="7">
        <v>0.692307692307692</v>
      </c>
      <c r="L130" s="7">
        <v>0.7</v>
      </c>
      <c r="M130" s="7">
        <v>0.2</v>
      </c>
      <c r="N130" s="7">
        <v>0.6</v>
      </c>
    </row>
    <row r="131" spans="1:14">
      <c r="A131" s="8">
        <v>129</v>
      </c>
      <c r="B131" s="7">
        <v>129</v>
      </c>
      <c r="C131" s="7">
        <v>0.419413566589356</v>
      </c>
      <c r="D131" s="7">
        <v>0.000325918197631836</v>
      </c>
      <c r="E131" s="7">
        <v>9</v>
      </c>
      <c r="F131" s="7">
        <v>4</v>
      </c>
      <c r="G131" s="7">
        <v>1</v>
      </c>
      <c r="H131" s="7">
        <v>6</v>
      </c>
      <c r="I131" s="7">
        <v>0.9</v>
      </c>
      <c r="J131" s="7">
        <v>0.692307692307692</v>
      </c>
      <c r="K131" s="7">
        <v>0.782608695652174</v>
      </c>
      <c r="L131" s="7">
        <v>0.4</v>
      </c>
      <c r="M131" s="7">
        <v>0.5</v>
      </c>
      <c r="N131" s="7">
        <v>0.75</v>
      </c>
    </row>
    <row r="132" spans="1:14">
      <c r="A132" s="8">
        <v>130</v>
      </c>
      <c r="B132" s="7">
        <v>130</v>
      </c>
      <c r="C132" s="7">
        <v>0.804839730262756</v>
      </c>
      <c r="D132" s="7">
        <v>0.0534467697143555</v>
      </c>
      <c r="E132" s="7">
        <v>9</v>
      </c>
      <c r="F132" s="7">
        <v>9</v>
      </c>
      <c r="G132" s="7">
        <v>1</v>
      </c>
      <c r="H132" s="7">
        <v>1</v>
      </c>
      <c r="I132" s="7">
        <v>0.9</v>
      </c>
      <c r="J132" s="7">
        <v>0.5</v>
      </c>
      <c r="K132" s="7">
        <v>0.642857142857143</v>
      </c>
      <c r="L132" s="7">
        <v>0.9</v>
      </c>
      <c r="M132" s="7">
        <v>0</v>
      </c>
      <c r="N132" s="7">
        <v>0.5</v>
      </c>
    </row>
    <row r="133" spans="1:14">
      <c r="A133" s="8">
        <v>131</v>
      </c>
      <c r="B133" s="7">
        <v>131</v>
      </c>
      <c r="C133" s="7">
        <v>0.654778361320496</v>
      </c>
      <c r="D133" s="7">
        <v>0.114571809768677</v>
      </c>
      <c r="E133" s="7">
        <v>8</v>
      </c>
      <c r="F133" s="7">
        <v>8</v>
      </c>
      <c r="G133" s="7">
        <v>2</v>
      </c>
      <c r="H133" s="7">
        <v>2</v>
      </c>
      <c r="I133" s="7">
        <v>0.8</v>
      </c>
      <c r="J133" s="7">
        <v>0.5</v>
      </c>
      <c r="K133" s="7">
        <v>0.615384615384615</v>
      </c>
      <c r="L133" s="7">
        <v>0.8</v>
      </c>
      <c r="M133" s="7">
        <v>0</v>
      </c>
      <c r="N133" s="7">
        <v>0.5</v>
      </c>
    </row>
    <row r="134" spans="1:14">
      <c r="A134" s="8">
        <v>132</v>
      </c>
      <c r="B134" s="7">
        <v>132</v>
      </c>
      <c r="C134" s="7">
        <v>0.518872261047363</v>
      </c>
      <c r="D134" s="7">
        <v>0.0788161754608154</v>
      </c>
      <c r="E134" s="7">
        <v>9</v>
      </c>
      <c r="F134" s="7">
        <v>8</v>
      </c>
      <c r="G134" s="7">
        <v>1</v>
      </c>
      <c r="H134" s="7">
        <v>2</v>
      </c>
      <c r="I134" s="7">
        <v>0.9</v>
      </c>
      <c r="J134" s="7">
        <v>0.529411764705882</v>
      </c>
      <c r="K134" s="7">
        <v>0.666666666666667</v>
      </c>
      <c r="L134" s="7">
        <v>0.8</v>
      </c>
      <c r="M134" s="7">
        <v>0.1</v>
      </c>
      <c r="N134" s="7">
        <v>0.55</v>
      </c>
    </row>
    <row r="135" spans="1:14">
      <c r="A135" s="8">
        <v>133</v>
      </c>
      <c r="B135" s="7">
        <v>133</v>
      </c>
      <c r="C135" s="7">
        <v>0.597050428390503</v>
      </c>
      <c r="D135" s="7">
        <v>0.135079622268677</v>
      </c>
      <c r="E135" s="7">
        <v>9</v>
      </c>
      <c r="F135" s="7">
        <v>6</v>
      </c>
      <c r="G135" s="7">
        <v>1</v>
      </c>
      <c r="H135" s="7">
        <v>4</v>
      </c>
      <c r="I135" s="7">
        <v>0.9</v>
      </c>
      <c r="J135" s="7">
        <v>0.6</v>
      </c>
      <c r="K135" s="7">
        <v>0.72</v>
      </c>
      <c r="L135" s="7">
        <v>0.6</v>
      </c>
      <c r="M135" s="7">
        <v>0.3</v>
      </c>
      <c r="N135" s="7">
        <v>0.65</v>
      </c>
    </row>
    <row r="136" spans="1:14">
      <c r="A136" s="8">
        <v>134</v>
      </c>
      <c r="B136" s="7">
        <v>134</v>
      </c>
      <c r="C136" s="7">
        <v>0.822918891906738</v>
      </c>
      <c r="D136" s="7">
        <v>0.0971198081970215</v>
      </c>
      <c r="E136" s="7">
        <v>10</v>
      </c>
      <c r="F136" s="7">
        <v>7</v>
      </c>
      <c r="G136" s="7">
        <v>0</v>
      </c>
      <c r="H136" s="7">
        <v>3</v>
      </c>
      <c r="I136" s="7">
        <v>1</v>
      </c>
      <c r="J136" s="7">
        <v>0.588235294117647</v>
      </c>
      <c r="K136" s="7">
        <v>0.740740740740741</v>
      </c>
      <c r="L136" s="7">
        <v>0.7</v>
      </c>
      <c r="M136" s="7">
        <v>0.3</v>
      </c>
      <c r="N136" s="7">
        <v>0.65</v>
      </c>
    </row>
    <row r="137" spans="1:14">
      <c r="A137" s="8">
        <v>135</v>
      </c>
      <c r="B137" s="7">
        <v>135</v>
      </c>
      <c r="C137" s="7">
        <v>0.727081894874573</v>
      </c>
      <c r="D137" s="7">
        <v>0.148623704910278</v>
      </c>
      <c r="E137" s="7">
        <v>9</v>
      </c>
      <c r="F137" s="7">
        <v>8</v>
      </c>
      <c r="G137" s="7">
        <v>1</v>
      </c>
      <c r="H137" s="7">
        <v>2</v>
      </c>
      <c r="I137" s="7">
        <v>0.9</v>
      </c>
      <c r="J137" s="7">
        <v>0.529411764705882</v>
      </c>
      <c r="K137" s="7">
        <v>0.666666666666667</v>
      </c>
      <c r="L137" s="7">
        <v>0.8</v>
      </c>
      <c r="M137" s="7">
        <v>0.1</v>
      </c>
      <c r="N137" s="7">
        <v>0.55</v>
      </c>
    </row>
    <row r="138" spans="1:14">
      <c r="A138" s="8">
        <v>136</v>
      </c>
      <c r="B138" s="7">
        <v>136</v>
      </c>
      <c r="C138" s="7">
        <v>0.627938747406006</v>
      </c>
      <c r="D138" s="7">
        <v>0.0113358497619629</v>
      </c>
      <c r="E138" s="7">
        <v>9</v>
      </c>
      <c r="F138" s="7">
        <v>4</v>
      </c>
      <c r="G138" s="7">
        <v>1</v>
      </c>
      <c r="H138" s="7">
        <v>6</v>
      </c>
      <c r="I138" s="7">
        <v>0.9</v>
      </c>
      <c r="J138" s="7">
        <v>0.692307692307692</v>
      </c>
      <c r="K138" s="7">
        <v>0.782608695652174</v>
      </c>
      <c r="L138" s="7">
        <v>0.4</v>
      </c>
      <c r="M138" s="7">
        <v>0.5</v>
      </c>
      <c r="N138" s="7">
        <v>0.75</v>
      </c>
    </row>
    <row r="139" spans="1:14">
      <c r="A139" s="8">
        <v>137</v>
      </c>
      <c r="B139" s="7">
        <v>137</v>
      </c>
      <c r="C139" s="7">
        <v>0.42886209487915</v>
      </c>
      <c r="D139" s="7">
        <v>0.0321927070617676</v>
      </c>
      <c r="E139" s="7">
        <v>8</v>
      </c>
      <c r="F139" s="7">
        <v>8</v>
      </c>
      <c r="G139" s="7">
        <v>2</v>
      </c>
      <c r="H139" s="7">
        <v>2</v>
      </c>
      <c r="I139" s="7">
        <v>0.8</v>
      </c>
      <c r="J139" s="7">
        <v>0.5</v>
      </c>
      <c r="K139" s="7">
        <v>0.615384615384615</v>
      </c>
      <c r="L139" s="7">
        <v>0.8</v>
      </c>
      <c r="M139" s="7">
        <v>0</v>
      </c>
      <c r="N139" s="7">
        <v>0.5</v>
      </c>
    </row>
    <row r="140" spans="1:14">
      <c r="A140" s="8">
        <v>138</v>
      </c>
      <c r="B140" s="7">
        <v>138</v>
      </c>
      <c r="C140" s="7">
        <v>0.6426020860672</v>
      </c>
      <c r="D140" s="7">
        <v>0.130975008010864</v>
      </c>
      <c r="E140" s="7">
        <v>9</v>
      </c>
      <c r="F140" s="7">
        <v>10</v>
      </c>
      <c r="G140" s="7">
        <v>1</v>
      </c>
      <c r="H140" s="7">
        <v>0</v>
      </c>
      <c r="I140" s="7">
        <v>0.9</v>
      </c>
      <c r="J140" s="7">
        <v>0.473684210526316</v>
      </c>
      <c r="K140" s="7">
        <v>0.620689655172414</v>
      </c>
      <c r="L140" s="7">
        <v>1</v>
      </c>
      <c r="M140" s="7">
        <v>-0.1</v>
      </c>
      <c r="N140" s="7">
        <v>0.45</v>
      </c>
    </row>
    <row r="141" spans="1:14">
      <c r="A141" s="8">
        <v>139</v>
      </c>
      <c r="B141" s="7">
        <v>139</v>
      </c>
      <c r="C141" s="7">
        <v>0.688897848129272</v>
      </c>
      <c r="D141" s="7">
        <v>0.0485998392105102</v>
      </c>
      <c r="E141" s="7">
        <v>10</v>
      </c>
      <c r="F141" s="7">
        <v>6</v>
      </c>
      <c r="G141" s="7">
        <v>0</v>
      </c>
      <c r="H141" s="7">
        <v>4</v>
      </c>
      <c r="I141" s="7">
        <v>1</v>
      </c>
      <c r="J141" s="7">
        <v>0.625</v>
      </c>
      <c r="K141" s="7">
        <v>0.769230769230769</v>
      </c>
      <c r="L141" s="7">
        <v>0.6</v>
      </c>
      <c r="M141" s="7">
        <v>0.4</v>
      </c>
      <c r="N141" s="7">
        <v>0.7</v>
      </c>
    </row>
    <row r="142" spans="1:14">
      <c r="A142" s="8">
        <v>140</v>
      </c>
      <c r="B142" s="7">
        <v>140</v>
      </c>
      <c r="C142" s="7">
        <v>0.688493013381958</v>
      </c>
      <c r="D142" s="7">
        <v>0.146819114685059</v>
      </c>
      <c r="E142" s="7">
        <v>9</v>
      </c>
      <c r="F142" s="7">
        <v>7</v>
      </c>
      <c r="G142" s="7">
        <v>1</v>
      </c>
      <c r="H142" s="7">
        <v>3</v>
      </c>
      <c r="I142" s="7">
        <v>0.9</v>
      </c>
      <c r="J142" s="7">
        <v>0.5625</v>
      </c>
      <c r="K142" s="7">
        <v>0.692307692307692</v>
      </c>
      <c r="L142" s="7">
        <v>0.7</v>
      </c>
      <c r="M142" s="7">
        <v>0.2</v>
      </c>
      <c r="N142" s="7">
        <v>0.6</v>
      </c>
    </row>
    <row r="143" spans="1:14">
      <c r="A143" s="8">
        <v>141</v>
      </c>
      <c r="B143" s="7">
        <v>141</v>
      </c>
      <c r="C143" s="7">
        <v>0.445580959320068</v>
      </c>
      <c r="D143" s="7">
        <v>0.0417087078094482</v>
      </c>
      <c r="E143" s="7">
        <v>10</v>
      </c>
      <c r="F143" s="7">
        <v>8</v>
      </c>
      <c r="G143" s="7">
        <v>0</v>
      </c>
      <c r="H143" s="7">
        <v>2</v>
      </c>
      <c r="I143" s="7">
        <v>1</v>
      </c>
      <c r="J143" s="7">
        <v>0.555555555555556</v>
      </c>
      <c r="K143" s="7">
        <v>0.714285714285714</v>
      </c>
      <c r="L143" s="7">
        <v>0.8</v>
      </c>
      <c r="M143" s="7">
        <v>0.2</v>
      </c>
      <c r="N143" s="7">
        <v>0.6</v>
      </c>
    </row>
    <row r="144" spans="1:14">
      <c r="A144" s="8">
        <v>142</v>
      </c>
      <c r="B144" s="7">
        <v>142</v>
      </c>
      <c r="C144" s="7">
        <v>0.584742069244385</v>
      </c>
      <c r="D144" s="7">
        <v>0.0103622674942017</v>
      </c>
      <c r="E144" s="7">
        <v>10</v>
      </c>
      <c r="F144" s="7">
        <v>6</v>
      </c>
      <c r="G144" s="7">
        <v>0</v>
      </c>
      <c r="H144" s="7">
        <v>4</v>
      </c>
      <c r="I144" s="7">
        <v>1</v>
      </c>
      <c r="J144" s="7">
        <v>0.625</v>
      </c>
      <c r="K144" s="7">
        <v>0.769230769230769</v>
      </c>
      <c r="L144" s="7">
        <v>0.6</v>
      </c>
      <c r="M144" s="7">
        <v>0.4</v>
      </c>
      <c r="N144" s="7">
        <v>0.7</v>
      </c>
    </row>
    <row r="145" spans="1:14">
      <c r="A145" s="8">
        <v>143</v>
      </c>
      <c r="B145" s="7">
        <v>143</v>
      </c>
      <c r="C145" s="7">
        <v>0.534330725669861</v>
      </c>
      <c r="D145" s="7">
        <v>0.131121039390564</v>
      </c>
      <c r="E145" s="7">
        <v>7</v>
      </c>
      <c r="F145" s="7">
        <v>3</v>
      </c>
      <c r="G145" s="7">
        <v>3</v>
      </c>
      <c r="H145" s="7">
        <v>7</v>
      </c>
      <c r="I145" s="7">
        <v>0.7</v>
      </c>
      <c r="J145" s="7">
        <v>0.7</v>
      </c>
      <c r="K145" s="7">
        <v>0.7</v>
      </c>
      <c r="L145" s="7">
        <v>0.3</v>
      </c>
      <c r="M145" s="7">
        <v>0.4</v>
      </c>
      <c r="N145" s="7">
        <v>0.7</v>
      </c>
    </row>
    <row r="146" spans="1:14">
      <c r="A146" s="8">
        <v>144</v>
      </c>
      <c r="B146" s="7">
        <v>144</v>
      </c>
      <c r="C146" s="7">
        <v>0.890385270118713</v>
      </c>
      <c r="D146" s="7">
        <v>0.292407274246216</v>
      </c>
      <c r="E146" s="7">
        <v>9</v>
      </c>
      <c r="F146" s="7">
        <v>3</v>
      </c>
      <c r="G146" s="7">
        <v>1</v>
      </c>
      <c r="H146" s="7">
        <v>7</v>
      </c>
      <c r="I146" s="7">
        <v>0.9</v>
      </c>
      <c r="J146" s="7">
        <v>0.75</v>
      </c>
      <c r="K146" s="7">
        <v>0.818181818181818</v>
      </c>
      <c r="L146" s="7">
        <v>0.3</v>
      </c>
      <c r="M146" s="7">
        <v>0.6</v>
      </c>
      <c r="N146" s="7">
        <v>0.8</v>
      </c>
    </row>
    <row r="147" spans="1:14">
      <c r="A147" s="8">
        <v>145</v>
      </c>
      <c r="B147" s="7">
        <v>145</v>
      </c>
      <c r="C147" s="7">
        <v>0.550877332687378</v>
      </c>
      <c r="D147" s="7">
        <v>0.00531589984893799</v>
      </c>
      <c r="E147" s="7">
        <v>10</v>
      </c>
      <c r="F147" s="7">
        <v>8</v>
      </c>
      <c r="G147" s="7">
        <v>0</v>
      </c>
      <c r="H147" s="7">
        <v>2</v>
      </c>
      <c r="I147" s="7">
        <v>1</v>
      </c>
      <c r="J147" s="7">
        <v>0.555555555555556</v>
      </c>
      <c r="K147" s="7">
        <v>0.714285714285714</v>
      </c>
      <c r="L147" s="7">
        <v>0.8</v>
      </c>
      <c r="M147" s="7">
        <v>0.2</v>
      </c>
      <c r="N147" s="7">
        <v>0.6</v>
      </c>
    </row>
    <row r="148" spans="1:14">
      <c r="A148" s="8">
        <v>146</v>
      </c>
      <c r="B148" s="7">
        <v>146</v>
      </c>
      <c r="C148" s="7">
        <v>0.610994338989258</v>
      </c>
      <c r="D148" s="7">
        <v>0.0859041213989258</v>
      </c>
      <c r="E148" s="7">
        <v>9</v>
      </c>
      <c r="F148" s="7">
        <v>8</v>
      </c>
      <c r="G148" s="7">
        <v>1</v>
      </c>
      <c r="H148" s="7">
        <v>2</v>
      </c>
      <c r="I148" s="7">
        <v>0.9</v>
      </c>
      <c r="J148" s="7">
        <v>0.529411764705882</v>
      </c>
      <c r="K148" s="7">
        <v>0.666666666666667</v>
      </c>
      <c r="L148" s="7">
        <v>0.8</v>
      </c>
      <c r="M148" s="7">
        <v>0.1</v>
      </c>
      <c r="N148" s="7">
        <v>0.55</v>
      </c>
    </row>
    <row r="149" spans="1:14">
      <c r="A149" s="8">
        <v>147</v>
      </c>
      <c r="B149" s="7">
        <v>147</v>
      </c>
      <c r="C149" s="7">
        <v>0.56492280960083</v>
      </c>
      <c r="D149" s="7">
        <v>0.124079346656799</v>
      </c>
      <c r="E149" s="7">
        <v>7</v>
      </c>
      <c r="F149" s="7">
        <v>9</v>
      </c>
      <c r="G149" s="7">
        <v>3</v>
      </c>
      <c r="H149" s="7">
        <v>1</v>
      </c>
      <c r="I149" s="7">
        <v>0.7</v>
      </c>
      <c r="J149" s="7">
        <v>0.4375</v>
      </c>
      <c r="K149" s="7">
        <v>0.538461538461538</v>
      </c>
      <c r="L149" s="7">
        <v>0.9</v>
      </c>
      <c r="M149" s="7">
        <v>-0.2</v>
      </c>
      <c r="N149" s="7">
        <v>0.4</v>
      </c>
    </row>
    <row r="150" spans="1:14">
      <c r="A150" s="8">
        <v>148</v>
      </c>
      <c r="B150" s="7">
        <v>148</v>
      </c>
      <c r="C150" s="7">
        <v>0.709036827087402</v>
      </c>
      <c r="D150" s="7">
        <v>0.0437332391738892</v>
      </c>
      <c r="E150" s="7">
        <v>9</v>
      </c>
      <c r="F150" s="7">
        <v>7</v>
      </c>
      <c r="G150" s="7">
        <v>1</v>
      </c>
      <c r="H150" s="7">
        <v>3</v>
      </c>
      <c r="I150" s="7">
        <v>0.9</v>
      </c>
      <c r="J150" s="7">
        <v>0.5625</v>
      </c>
      <c r="K150" s="7">
        <v>0.692307692307692</v>
      </c>
      <c r="L150" s="7">
        <v>0.7</v>
      </c>
      <c r="M150" s="7">
        <v>0.2</v>
      </c>
      <c r="N150" s="7">
        <v>0.6</v>
      </c>
    </row>
    <row r="151" spans="1:14">
      <c r="A151" s="8">
        <v>149</v>
      </c>
      <c r="B151" s="7">
        <v>149</v>
      </c>
      <c r="C151" s="7">
        <v>0.554972887039185</v>
      </c>
      <c r="D151" s="7">
        <v>0.103257656097412</v>
      </c>
      <c r="E151" s="7">
        <v>9</v>
      </c>
      <c r="F151" s="7">
        <v>6</v>
      </c>
      <c r="G151" s="7">
        <v>1</v>
      </c>
      <c r="H151" s="7">
        <v>4</v>
      </c>
      <c r="I151" s="7">
        <v>0.9</v>
      </c>
      <c r="J151" s="7">
        <v>0.6</v>
      </c>
      <c r="K151" s="7">
        <v>0.72</v>
      </c>
      <c r="L151" s="7">
        <v>0.6</v>
      </c>
      <c r="M151" s="7">
        <v>0.3</v>
      </c>
      <c r="N151" s="7">
        <v>0.65</v>
      </c>
    </row>
    <row r="152" spans="1:14">
      <c r="A152" s="8">
        <v>150</v>
      </c>
      <c r="B152" s="7">
        <v>150</v>
      </c>
      <c r="C152" s="7">
        <v>0.76350724697113</v>
      </c>
      <c r="D152" s="7">
        <v>0.0893278121948242</v>
      </c>
      <c r="E152" s="7">
        <v>10</v>
      </c>
      <c r="F152" s="7">
        <v>9</v>
      </c>
      <c r="G152" s="7">
        <v>0</v>
      </c>
      <c r="H152" s="7">
        <v>1</v>
      </c>
      <c r="I152" s="7">
        <v>1</v>
      </c>
      <c r="J152" s="7">
        <v>0.526315789473684</v>
      </c>
      <c r="K152" s="7">
        <v>0.689655172413793</v>
      </c>
      <c r="L152" s="7">
        <v>0.9</v>
      </c>
      <c r="M152" s="7">
        <v>0.1</v>
      </c>
      <c r="N152" s="7">
        <v>0.55</v>
      </c>
    </row>
    <row r="153" spans="1:14">
      <c r="A153" s="8">
        <v>151</v>
      </c>
      <c r="B153" s="7">
        <v>151</v>
      </c>
      <c r="C153" s="7">
        <v>0.669161915779114</v>
      </c>
      <c r="D153" s="7">
        <v>0.103226184844971</v>
      </c>
      <c r="E153" s="7">
        <v>10</v>
      </c>
      <c r="F153" s="7">
        <v>8</v>
      </c>
      <c r="G153" s="7">
        <v>0</v>
      </c>
      <c r="H153" s="7">
        <v>2</v>
      </c>
      <c r="I153" s="7">
        <v>1</v>
      </c>
      <c r="J153" s="7">
        <v>0.555555555555556</v>
      </c>
      <c r="K153" s="7">
        <v>0.714285714285714</v>
      </c>
      <c r="L153" s="7">
        <v>0.8</v>
      </c>
      <c r="M153" s="7">
        <v>0.2</v>
      </c>
      <c r="N153" s="7">
        <v>0.6</v>
      </c>
    </row>
    <row r="154" spans="1:14">
      <c r="A154" s="8">
        <v>152</v>
      </c>
      <c r="B154" s="7">
        <v>152</v>
      </c>
      <c r="C154" s="7">
        <v>0.597879528999329</v>
      </c>
      <c r="D154" s="7">
        <v>0.064584493637085</v>
      </c>
      <c r="E154" s="7">
        <v>9</v>
      </c>
      <c r="F154" s="7">
        <v>7</v>
      </c>
      <c r="G154" s="7">
        <v>1</v>
      </c>
      <c r="H154" s="7">
        <v>3</v>
      </c>
      <c r="I154" s="7">
        <v>0.9</v>
      </c>
      <c r="J154" s="7">
        <v>0.5625</v>
      </c>
      <c r="K154" s="7">
        <v>0.692307692307692</v>
      </c>
      <c r="L154" s="7">
        <v>0.7</v>
      </c>
      <c r="M154" s="7">
        <v>0.2</v>
      </c>
      <c r="N154" s="7">
        <v>0.6</v>
      </c>
    </row>
    <row r="155" spans="1:14">
      <c r="A155" s="8">
        <v>153</v>
      </c>
      <c r="B155" s="7">
        <v>153</v>
      </c>
      <c r="C155" s="7">
        <v>0.790530443191528</v>
      </c>
      <c r="D155" s="7">
        <v>0.117846488952637</v>
      </c>
      <c r="E155" s="7">
        <v>10</v>
      </c>
      <c r="F155" s="7">
        <v>6</v>
      </c>
      <c r="G155" s="7">
        <v>0</v>
      </c>
      <c r="H155" s="7">
        <v>4</v>
      </c>
      <c r="I155" s="7">
        <v>1</v>
      </c>
      <c r="J155" s="7">
        <v>0.625</v>
      </c>
      <c r="K155" s="7">
        <v>0.769230769230769</v>
      </c>
      <c r="L155" s="7">
        <v>0.6</v>
      </c>
      <c r="M155" s="7">
        <v>0.4</v>
      </c>
      <c r="N155" s="7">
        <v>0.7</v>
      </c>
    </row>
    <row r="156" spans="1:14">
      <c r="A156" s="8">
        <v>154</v>
      </c>
      <c r="B156" s="7">
        <v>154</v>
      </c>
      <c r="C156" s="7">
        <v>0.514118075370789</v>
      </c>
      <c r="D156" s="7">
        <v>0.0761491060256958</v>
      </c>
      <c r="E156" s="7">
        <v>10</v>
      </c>
      <c r="F156" s="7">
        <v>6</v>
      </c>
      <c r="G156" s="7">
        <v>0</v>
      </c>
      <c r="H156" s="7">
        <v>4</v>
      </c>
      <c r="I156" s="7">
        <v>1</v>
      </c>
      <c r="J156" s="7">
        <v>0.625</v>
      </c>
      <c r="K156" s="7">
        <v>0.769230769230769</v>
      </c>
      <c r="L156" s="7">
        <v>0.6</v>
      </c>
      <c r="M156" s="7">
        <v>0.4</v>
      </c>
      <c r="N156" s="7">
        <v>0.7</v>
      </c>
    </row>
    <row r="157" spans="1:14">
      <c r="A157" s="8">
        <v>155</v>
      </c>
      <c r="B157" s="7">
        <v>155</v>
      </c>
      <c r="C157" s="7">
        <v>0.606492519378662</v>
      </c>
      <c r="D157" s="7">
        <v>0.0782451629638672</v>
      </c>
      <c r="E157" s="7">
        <v>9</v>
      </c>
      <c r="F157" s="7">
        <v>7</v>
      </c>
      <c r="G157" s="7">
        <v>1</v>
      </c>
      <c r="H157" s="7">
        <v>3</v>
      </c>
      <c r="I157" s="7">
        <v>0.9</v>
      </c>
      <c r="J157" s="7">
        <v>0.5625</v>
      </c>
      <c r="K157" s="7">
        <v>0.692307692307692</v>
      </c>
      <c r="L157" s="7">
        <v>0.7</v>
      </c>
      <c r="M157" s="7">
        <v>0.2</v>
      </c>
      <c r="N157" s="7">
        <v>0.6</v>
      </c>
    </row>
    <row r="158" spans="1:14">
      <c r="A158" s="8">
        <v>156</v>
      </c>
      <c r="B158" s="7">
        <v>156</v>
      </c>
      <c r="C158" s="7">
        <v>0.717787384986877</v>
      </c>
      <c r="D158" s="7">
        <v>0.186887502670288</v>
      </c>
      <c r="E158" s="7">
        <v>8</v>
      </c>
      <c r="F158" s="7">
        <v>6</v>
      </c>
      <c r="G158" s="7">
        <v>2</v>
      </c>
      <c r="H158" s="7">
        <v>4</v>
      </c>
      <c r="I158" s="7">
        <v>0.8</v>
      </c>
      <c r="J158" s="7">
        <v>0.571428571428572</v>
      </c>
      <c r="K158" s="7">
        <v>0.666666666666667</v>
      </c>
      <c r="L158" s="7">
        <v>0.6</v>
      </c>
      <c r="M158" s="7">
        <v>0.2</v>
      </c>
      <c r="N158" s="7">
        <v>0.6</v>
      </c>
    </row>
    <row r="159" spans="1:14">
      <c r="A159" s="8">
        <v>157</v>
      </c>
      <c r="B159" s="7">
        <v>157</v>
      </c>
      <c r="C159" s="7">
        <v>0.511327028274536</v>
      </c>
      <c r="D159" s="7">
        <v>0.097496509552002</v>
      </c>
      <c r="E159" s="7">
        <v>10</v>
      </c>
      <c r="F159" s="7">
        <v>4</v>
      </c>
      <c r="G159" s="7">
        <v>0</v>
      </c>
      <c r="H159" s="7">
        <v>6</v>
      </c>
      <c r="I159" s="7">
        <v>1</v>
      </c>
      <c r="J159" s="7">
        <v>0.714285714285714</v>
      </c>
      <c r="K159" s="7">
        <v>0.833333333333333</v>
      </c>
      <c r="L159" s="7">
        <v>0.4</v>
      </c>
      <c r="M159" s="7">
        <v>0.6</v>
      </c>
      <c r="N159" s="7">
        <v>0.8</v>
      </c>
    </row>
    <row r="160" spans="1:14">
      <c r="A160" s="8">
        <v>158</v>
      </c>
      <c r="B160" s="7">
        <v>158</v>
      </c>
      <c r="C160" s="7">
        <v>0.704049229621887</v>
      </c>
      <c r="D160" s="7">
        <v>0.0694003105163574</v>
      </c>
      <c r="E160" s="7">
        <v>8</v>
      </c>
      <c r="F160" s="7">
        <v>6</v>
      </c>
      <c r="G160" s="7">
        <v>2</v>
      </c>
      <c r="H160" s="7">
        <v>4</v>
      </c>
      <c r="I160" s="7">
        <v>0.8</v>
      </c>
      <c r="J160" s="7">
        <v>0.571428571428572</v>
      </c>
      <c r="K160" s="7">
        <v>0.666666666666667</v>
      </c>
      <c r="L160" s="7">
        <v>0.6</v>
      </c>
      <c r="M160" s="7">
        <v>0.2</v>
      </c>
      <c r="N160" s="7">
        <v>0.6</v>
      </c>
    </row>
    <row r="161" spans="1:14">
      <c r="A161" s="8">
        <v>159</v>
      </c>
      <c r="B161" s="7">
        <v>159</v>
      </c>
      <c r="C161" s="7">
        <v>0.829185247421265</v>
      </c>
      <c r="D161" s="7">
        <v>0.101831912994385</v>
      </c>
      <c r="E161" s="7">
        <v>8</v>
      </c>
      <c r="F161" s="7">
        <v>8</v>
      </c>
      <c r="G161" s="7">
        <v>2</v>
      </c>
      <c r="H161" s="7">
        <v>2</v>
      </c>
      <c r="I161" s="7">
        <v>0.8</v>
      </c>
      <c r="J161" s="7">
        <v>0.5</v>
      </c>
      <c r="K161" s="7">
        <v>0.615384615384615</v>
      </c>
      <c r="L161" s="7">
        <v>0.8</v>
      </c>
      <c r="M161" s="7">
        <v>0</v>
      </c>
      <c r="N161" s="7">
        <v>0.5</v>
      </c>
    </row>
    <row r="162" spans="1:14">
      <c r="A162" s="8">
        <v>160</v>
      </c>
      <c r="B162" s="7">
        <v>160</v>
      </c>
      <c r="C162" s="7">
        <v>0.625976920127869</v>
      </c>
      <c r="D162" s="7">
        <v>0.133077383041382</v>
      </c>
      <c r="E162" s="7">
        <v>9</v>
      </c>
      <c r="F162" s="7">
        <v>7</v>
      </c>
      <c r="G162" s="7">
        <v>1</v>
      </c>
      <c r="H162" s="7">
        <v>3</v>
      </c>
      <c r="I162" s="7">
        <v>0.9</v>
      </c>
      <c r="J162" s="7">
        <v>0.5625</v>
      </c>
      <c r="K162" s="7">
        <v>0.692307692307692</v>
      </c>
      <c r="L162" s="7">
        <v>0.7</v>
      </c>
      <c r="M162" s="7">
        <v>0.2</v>
      </c>
      <c r="N162" s="7">
        <v>0.6</v>
      </c>
    </row>
    <row r="163" spans="1:14">
      <c r="A163" s="8">
        <v>161</v>
      </c>
      <c r="B163" s="7">
        <v>161</v>
      </c>
      <c r="C163" s="7">
        <v>0.670008659362793</v>
      </c>
      <c r="D163" s="7">
        <v>0.0752478837966919</v>
      </c>
      <c r="E163" s="7">
        <v>9</v>
      </c>
      <c r="F163" s="7">
        <v>5</v>
      </c>
      <c r="G163" s="7">
        <v>1</v>
      </c>
      <c r="H163" s="7">
        <v>5</v>
      </c>
      <c r="I163" s="7">
        <v>0.9</v>
      </c>
      <c r="J163" s="7">
        <v>0.642857142857143</v>
      </c>
      <c r="K163" s="7">
        <v>0.75</v>
      </c>
      <c r="L163" s="7">
        <v>0.5</v>
      </c>
      <c r="M163" s="7">
        <v>0.4</v>
      </c>
      <c r="N163" s="7">
        <v>0.7</v>
      </c>
    </row>
    <row r="164" spans="1:14">
      <c r="A164" s="8">
        <v>162</v>
      </c>
      <c r="B164" s="7">
        <v>162</v>
      </c>
      <c r="C164" s="7">
        <v>0.595521926879883</v>
      </c>
      <c r="D164" s="7">
        <v>0.114232540130615</v>
      </c>
      <c r="E164" s="7">
        <v>8</v>
      </c>
      <c r="F164" s="7">
        <v>7</v>
      </c>
      <c r="G164" s="7">
        <v>2</v>
      </c>
      <c r="H164" s="7">
        <v>3</v>
      </c>
      <c r="I164" s="7">
        <v>0.8</v>
      </c>
      <c r="J164" s="7">
        <v>0.533333333333333</v>
      </c>
      <c r="K164" s="7">
        <v>0.64</v>
      </c>
      <c r="L164" s="7">
        <v>0.7</v>
      </c>
      <c r="M164" s="7">
        <v>0.1</v>
      </c>
      <c r="N164" s="7">
        <v>0.55</v>
      </c>
    </row>
    <row r="165" spans="1:14">
      <c r="A165" s="8">
        <v>163</v>
      </c>
      <c r="B165" s="7">
        <v>163</v>
      </c>
      <c r="C165" s="7">
        <v>0.470137119293213</v>
      </c>
      <c r="D165" s="7">
        <v>0.00216317176818848</v>
      </c>
      <c r="E165" s="7">
        <v>10</v>
      </c>
      <c r="F165" s="7">
        <v>7</v>
      </c>
      <c r="G165" s="7">
        <v>0</v>
      </c>
      <c r="H165" s="7">
        <v>3</v>
      </c>
      <c r="I165" s="7">
        <v>1</v>
      </c>
      <c r="J165" s="7">
        <v>0.588235294117647</v>
      </c>
      <c r="K165" s="7">
        <v>0.740740740740741</v>
      </c>
      <c r="L165" s="7">
        <v>0.7</v>
      </c>
      <c r="M165" s="7">
        <v>0.3</v>
      </c>
      <c r="N165" s="7">
        <v>0.65</v>
      </c>
    </row>
    <row r="166" spans="1:14">
      <c r="A166" s="8">
        <v>164</v>
      </c>
      <c r="B166" s="7">
        <v>164</v>
      </c>
      <c r="C166" s="7">
        <v>0.526402473449707</v>
      </c>
      <c r="D166" s="7">
        <v>0.0452498197555542</v>
      </c>
      <c r="E166" s="7">
        <v>9</v>
      </c>
      <c r="F166" s="7">
        <v>8</v>
      </c>
      <c r="G166" s="7">
        <v>1</v>
      </c>
      <c r="H166" s="7">
        <v>2</v>
      </c>
      <c r="I166" s="7">
        <v>0.9</v>
      </c>
      <c r="J166" s="7">
        <v>0.529411764705882</v>
      </c>
      <c r="K166" s="7">
        <v>0.666666666666667</v>
      </c>
      <c r="L166" s="7">
        <v>0.8</v>
      </c>
      <c r="M166" s="7">
        <v>0.1</v>
      </c>
      <c r="N166" s="7">
        <v>0.55</v>
      </c>
    </row>
    <row r="167" spans="1:14">
      <c r="A167" s="8">
        <v>165</v>
      </c>
      <c r="B167" s="7">
        <v>165</v>
      </c>
      <c r="C167" s="7">
        <v>0.596631169319153</v>
      </c>
      <c r="D167" s="7">
        <v>0.0831142663955688</v>
      </c>
      <c r="E167" s="7">
        <v>9</v>
      </c>
      <c r="F167" s="7">
        <v>7</v>
      </c>
      <c r="G167" s="7">
        <v>1</v>
      </c>
      <c r="H167" s="7">
        <v>3</v>
      </c>
      <c r="I167" s="7">
        <v>0.9</v>
      </c>
      <c r="J167" s="7">
        <v>0.5625</v>
      </c>
      <c r="K167" s="7">
        <v>0.692307692307692</v>
      </c>
      <c r="L167" s="7">
        <v>0.7</v>
      </c>
      <c r="M167" s="7">
        <v>0.2</v>
      </c>
      <c r="N167" s="7">
        <v>0.6</v>
      </c>
    </row>
    <row r="168" spans="1:14">
      <c r="A168" s="8">
        <v>166</v>
      </c>
      <c r="B168" s="7">
        <v>166</v>
      </c>
      <c r="C168" s="7">
        <v>0.779670238494873</v>
      </c>
      <c r="D168" s="7">
        <v>0.0862889289855957</v>
      </c>
      <c r="E168" s="7">
        <v>9</v>
      </c>
      <c r="F168" s="7">
        <v>6</v>
      </c>
      <c r="G168" s="7">
        <v>1</v>
      </c>
      <c r="H168" s="7">
        <v>4</v>
      </c>
      <c r="I168" s="7">
        <v>0.9</v>
      </c>
      <c r="J168" s="7">
        <v>0.6</v>
      </c>
      <c r="K168" s="7">
        <v>0.72</v>
      </c>
      <c r="L168" s="7">
        <v>0.6</v>
      </c>
      <c r="M168" s="7">
        <v>0.3</v>
      </c>
      <c r="N168" s="7">
        <v>0.65</v>
      </c>
    </row>
    <row r="169" spans="1:14">
      <c r="A169" s="8">
        <v>167</v>
      </c>
      <c r="B169" s="7">
        <v>167</v>
      </c>
      <c r="C169" s="7">
        <v>0.815348744392395</v>
      </c>
      <c r="D169" s="7">
        <v>0.00903403759002686</v>
      </c>
      <c r="E169" s="7">
        <v>9</v>
      </c>
      <c r="F169" s="7">
        <v>7</v>
      </c>
      <c r="G169" s="7">
        <v>1</v>
      </c>
      <c r="H169" s="7">
        <v>3</v>
      </c>
      <c r="I169" s="7">
        <v>0.9</v>
      </c>
      <c r="J169" s="7">
        <v>0.5625</v>
      </c>
      <c r="K169" s="7">
        <v>0.692307692307692</v>
      </c>
      <c r="L169" s="7">
        <v>0.7</v>
      </c>
      <c r="M169" s="7">
        <v>0.2</v>
      </c>
      <c r="N169" s="7">
        <v>0.6</v>
      </c>
    </row>
    <row r="170" spans="1:14">
      <c r="A170" s="8">
        <v>168</v>
      </c>
      <c r="B170" s="7">
        <v>168</v>
      </c>
      <c r="C170" s="7">
        <v>0.535652875900269</v>
      </c>
      <c r="D170" s="7">
        <v>0.0358923673629761</v>
      </c>
      <c r="E170" s="7">
        <v>10</v>
      </c>
      <c r="F170" s="7">
        <v>6</v>
      </c>
      <c r="G170" s="7">
        <v>0</v>
      </c>
      <c r="H170" s="7">
        <v>4</v>
      </c>
      <c r="I170" s="7">
        <v>1</v>
      </c>
      <c r="J170" s="7">
        <v>0.625</v>
      </c>
      <c r="K170" s="7">
        <v>0.769230769230769</v>
      </c>
      <c r="L170" s="7">
        <v>0.6</v>
      </c>
      <c r="M170" s="7">
        <v>0.4</v>
      </c>
      <c r="N170" s="7">
        <v>0.7</v>
      </c>
    </row>
    <row r="171" spans="1:14">
      <c r="A171" s="8">
        <v>169</v>
      </c>
      <c r="B171" s="7">
        <v>169</v>
      </c>
      <c r="C171" s="7">
        <v>0.889257192611694</v>
      </c>
      <c r="D171" s="7">
        <v>0.131466746330261</v>
      </c>
      <c r="E171" s="7">
        <v>9</v>
      </c>
      <c r="F171" s="7">
        <v>8</v>
      </c>
      <c r="G171" s="7">
        <v>1</v>
      </c>
      <c r="H171" s="7">
        <v>2</v>
      </c>
      <c r="I171" s="7">
        <v>0.9</v>
      </c>
      <c r="J171" s="7">
        <v>0.529411764705882</v>
      </c>
      <c r="K171" s="7">
        <v>0.666666666666667</v>
      </c>
      <c r="L171" s="7">
        <v>0.8</v>
      </c>
      <c r="M171" s="7">
        <v>0.1</v>
      </c>
      <c r="N171" s="7">
        <v>0.55</v>
      </c>
    </row>
    <row r="172" spans="1:14">
      <c r="A172" s="8">
        <v>170</v>
      </c>
      <c r="B172" s="7">
        <v>170</v>
      </c>
      <c r="C172" s="7">
        <v>0.517281055450439</v>
      </c>
      <c r="D172" s="7">
        <v>0.0913281440734863</v>
      </c>
      <c r="E172" s="7">
        <v>7</v>
      </c>
      <c r="F172" s="7">
        <v>7</v>
      </c>
      <c r="G172" s="7">
        <v>3</v>
      </c>
      <c r="H172" s="7">
        <v>3</v>
      </c>
      <c r="I172" s="7">
        <v>0.7</v>
      </c>
      <c r="J172" s="7">
        <v>0.5</v>
      </c>
      <c r="K172" s="7">
        <v>0.583333333333333</v>
      </c>
      <c r="L172" s="7">
        <v>0.7</v>
      </c>
      <c r="M172" s="7">
        <v>0</v>
      </c>
      <c r="N172" s="7">
        <v>0.5</v>
      </c>
    </row>
    <row r="173" spans="1:14">
      <c r="A173" s="8">
        <v>171</v>
      </c>
      <c r="B173" s="7">
        <v>171</v>
      </c>
      <c r="C173" s="7">
        <v>0.621196031570435</v>
      </c>
      <c r="D173" s="7">
        <v>0.0872279405593872</v>
      </c>
      <c r="E173" s="7">
        <v>9</v>
      </c>
      <c r="F173" s="7">
        <v>7</v>
      </c>
      <c r="G173" s="7">
        <v>1</v>
      </c>
      <c r="H173" s="7">
        <v>3</v>
      </c>
      <c r="I173" s="7">
        <v>0.9</v>
      </c>
      <c r="J173" s="7">
        <v>0.5625</v>
      </c>
      <c r="K173" s="7">
        <v>0.692307692307692</v>
      </c>
      <c r="L173" s="7">
        <v>0.7</v>
      </c>
      <c r="M173" s="7">
        <v>0.2</v>
      </c>
      <c r="N173" s="7">
        <v>0.6</v>
      </c>
    </row>
    <row r="174" spans="1:14">
      <c r="A174" s="8">
        <v>172</v>
      </c>
      <c r="B174" s="7">
        <v>172</v>
      </c>
      <c r="C174" s="7">
        <v>0.896461248397827</v>
      </c>
      <c r="D174" s="7">
        <v>0.0336966514587402</v>
      </c>
      <c r="E174" s="7">
        <v>10</v>
      </c>
      <c r="F174" s="7">
        <v>6</v>
      </c>
      <c r="G174" s="7">
        <v>0</v>
      </c>
      <c r="H174" s="7">
        <v>4</v>
      </c>
      <c r="I174" s="7">
        <v>1</v>
      </c>
      <c r="J174" s="7">
        <v>0.625</v>
      </c>
      <c r="K174" s="7">
        <v>0.769230769230769</v>
      </c>
      <c r="L174" s="7">
        <v>0.6</v>
      </c>
      <c r="M174" s="7">
        <v>0.4</v>
      </c>
      <c r="N174" s="7">
        <v>0.7</v>
      </c>
    </row>
    <row r="175" spans="1:14">
      <c r="A175" s="8">
        <v>173</v>
      </c>
      <c r="B175" s="7">
        <v>173</v>
      </c>
      <c r="C175" s="7">
        <v>0.680266976356506</v>
      </c>
      <c r="D175" s="7">
        <v>0.11992335319519</v>
      </c>
      <c r="E175" s="7">
        <v>10</v>
      </c>
      <c r="F175" s="7">
        <v>7</v>
      </c>
      <c r="G175" s="7">
        <v>0</v>
      </c>
      <c r="H175" s="7">
        <v>3</v>
      </c>
      <c r="I175" s="7">
        <v>1</v>
      </c>
      <c r="J175" s="7">
        <v>0.588235294117647</v>
      </c>
      <c r="K175" s="7">
        <v>0.740740740740741</v>
      </c>
      <c r="L175" s="7">
        <v>0.7</v>
      </c>
      <c r="M175" s="7">
        <v>0.3</v>
      </c>
      <c r="N175" s="7">
        <v>0.65</v>
      </c>
    </row>
    <row r="176" spans="1:14">
      <c r="A176" s="8">
        <v>174</v>
      </c>
      <c r="B176" s="7">
        <v>174</v>
      </c>
      <c r="C176" s="7">
        <v>0.595145583152771</v>
      </c>
      <c r="D176" s="7">
        <v>0.0400304794311523</v>
      </c>
      <c r="E176" s="7">
        <v>10</v>
      </c>
      <c r="F176" s="7">
        <v>8</v>
      </c>
      <c r="G176" s="7">
        <v>0</v>
      </c>
      <c r="H176" s="7">
        <v>2</v>
      </c>
      <c r="I176" s="7">
        <v>1</v>
      </c>
      <c r="J176" s="7">
        <v>0.555555555555556</v>
      </c>
      <c r="K176" s="7">
        <v>0.714285714285714</v>
      </c>
      <c r="L176" s="7">
        <v>0.8</v>
      </c>
      <c r="M176" s="7">
        <v>0.2</v>
      </c>
      <c r="N176" s="7">
        <v>0.6</v>
      </c>
    </row>
    <row r="177" spans="1:14">
      <c r="A177" s="8">
        <v>175</v>
      </c>
      <c r="B177" s="7">
        <v>175</v>
      </c>
      <c r="C177" s="7">
        <v>0.580980181694031</v>
      </c>
      <c r="D177" s="7">
        <v>0.101220607757568</v>
      </c>
      <c r="E177" s="7">
        <v>9</v>
      </c>
      <c r="F177" s="7">
        <v>2</v>
      </c>
      <c r="G177" s="7">
        <v>1</v>
      </c>
      <c r="H177" s="7">
        <v>8</v>
      </c>
      <c r="I177" s="7">
        <v>0.9</v>
      </c>
      <c r="J177" s="7">
        <v>0.818181818181818</v>
      </c>
      <c r="K177" s="7">
        <v>0.857142857142857</v>
      </c>
      <c r="L177" s="7">
        <v>0.2</v>
      </c>
      <c r="M177" s="7">
        <v>0.7</v>
      </c>
      <c r="N177" s="7">
        <v>0.85</v>
      </c>
    </row>
    <row r="178" spans="1:14">
      <c r="A178" s="8">
        <v>176</v>
      </c>
      <c r="B178" s="7">
        <v>176</v>
      </c>
      <c r="C178" s="7">
        <v>0.660414099693298</v>
      </c>
      <c r="D178" s="7">
        <v>0.0916085243225098</v>
      </c>
      <c r="E178" s="7">
        <v>10</v>
      </c>
      <c r="F178" s="7">
        <v>8</v>
      </c>
      <c r="G178" s="7">
        <v>0</v>
      </c>
      <c r="H178" s="7">
        <v>2</v>
      </c>
      <c r="I178" s="7">
        <v>1</v>
      </c>
      <c r="J178" s="7">
        <v>0.555555555555556</v>
      </c>
      <c r="K178" s="7">
        <v>0.714285714285714</v>
      </c>
      <c r="L178" s="7">
        <v>0.8</v>
      </c>
      <c r="M178" s="7">
        <v>0.2</v>
      </c>
      <c r="N178" s="7">
        <v>0.6</v>
      </c>
    </row>
    <row r="179" spans="1:14">
      <c r="A179" s="8">
        <v>177</v>
      </c>
      <c r="B179" s="7">
        <v>177</v>
      </c>
      <c r="C179" s="7">
        <v>0.582026481628418</v>
      </c>
      <c r="D179" s="7">
        <v>0.0592260360717773</v>
      </c>
      <c r="E179" s="7">
        <v>9</v>
      </c>
      <c r="F179" s="7">
        <v>4</v>
      </c>
      <c r="G179" s="7">
        <v>1</v>
      </c>
      <c r="H179" s="7">
        <v>6</v>
      </c>
      <c r="I179" s="7">
        <v>0.9</v>
      </c>
      <c r="J179" s="7">
        <v>0.692307692307692</v>
      </c>
      <c r="K179" s="7">
        <v>0.782608695652174</v>
      </c>
      <c r="L179" s="7">
        <v>0.4</v>
      </c>
      <c r="M179" s="7">
        <v>0.5</v>
      </c>
      <c r="N179" s="7">
        <v>0.75</v>
      </c>
    </row>
    <row r="180" spans="1:14">
      <c r="A180" s="8">
        <v>178</v>
      </c>
      <c r="B180" s="7">
        <v>178</v>
      </c>
      <c r="C180" s="7">
        <v>0.736749768257141</v>
      </c>
      <c r="D180" s="7">
        <v>0.15205705165863</v>
      </c>
      <c r="E180" s="7">
        <v>9</v>
      </c>
      <c r="F180" s="7">
        <v>7</v>
      </c>
      <c r="G180" s="7">
        <v>1</v>
      </c>
      <c r="H180" s="7">
        <v>3</v>
      </c>
      <c r="I180" s="7">
        <v>0.9</v>
      </c>
      <c r="J180" s="7">
        <v>0.5625</v>
      </c>
      <c r="K180" s="7">
        <v>0.692307692307692</v>
      </c>
      <c r="L180" s="7">
        <v>0.7</v>
      </c>
      <c r="M180" s="7">
        <v>0.2</v>
      </c>
      <c r="N180" s="7">
        <v>0.6</v>
      </c>
    </row>
    <row r="181" spans="1:14">
      <c r="A181" s="8">
        <v>179</v>
      </c>
      <c r="B181" s="7">
        <v>179</v>
      </c>
      <c r="C181" s="7">
        <v>0.785847425460815</v>
      </c>
      <c r="D181" s="7">
        <v>0.249114394187927</v>
      </c>
      <c r="E181" s="7">
        <v>7</v>
      </c>
      <c r="F181" s="7">
        <v>7</v>
      </c>
      <c r="G181" s="7">
        <v>3</v>
      </c>
      <c r="H181" s="7">
        <v>3</v>
      </c>
      <c r="I181" s="7">
        <v>0.7</v>
      </c>
      <c r="J181" s="7">
        <v>0.5</v>
      </c>
      <c r="K181" s="7">
        <v>0.583333333333333</v>
      </c>
      <c r="L181" s="7">
        <v>0.7</v>
      </c>
      <c r="M181" s="7">
        <v>0</v>
      </c>
      <c r="N181" s="7">
        <v>0.5</v>
      </c>
    </row>
    <row r="182" spans="1:14">
      <c r="A182" s="8">
        <v>180</v>
      </c>
      <c r="B182" s="7">
        <v>180</v>
      </c>
      <c r="C182" s="7">
        <v>0.476837873458862</v>
      </c>
      <c r="D182" s="7">
        <v>0.00614571571350098</v>
      </c>
      <c r="E182" s="7">
        <v>6</v>
      </c>
      <c r="F182" s="7">
        <v>8</v>
      </c>
      <c r="G182" s="7">
        <v>4</v>
      </c>
      <c r="H182" s="7">
        <v>2</v>
      </c>
      <c r="I182" s="7">
        <v>0.6</v>
      </c>
      <c r="J182" s="7">
        <v>0.428571428571429</v>
      </c>
      <c r="K182" s="7">
        <v>0.5</v>
      </c>
      <c r="L182" s="7">
        <v>0.8</v>
      </c>
      <c r="M182" s="7">
        <v>-0.2</v>
      </c>
      <c r="N182" s="7">
        <v>0.4</v>
      </c>
    </row>
    <row r="183" spans="1:14">
      <c r="A183" s="8">
        <v>181</v>
      </c>
      <c r="B183" s="7">
        <v>181</v>
      </c>
      <c r="C183" s="7">
        <v>0.663648009300232</v>
      </c>
      <c r="D183" s="7">
        <v>0.0730950832366943</v>
      </c>
      <c r="E183" s="7">
        <v>9</v>
      </c>
      <c r="F183" s="7">
        <v>4</v>
      </c>
      <c r="G183" s="7">
        <v>1</v>
      </c>
      <c r="H183" s="7">
        <v>6</v>
      </c>
      <c r="I183" s="7">
        <v>0.9</v>
      </c>
      <c r="J183" s="7">
        <v>0.692307692307692</v>
      </c>
      <c r="K183" s="7">
        <v>0.782608695652174</v>
      </c>
      <c r="L183" s="7">
        <v>0.4</v>
      </c>
      <c r="M183" s="7">
        <v>0.5</v>
      </c>
      <c r="N183" s="7">
        <v>0.75</v>
      </c>
    </row>
    <row r="184" spans="1:14">
      <c r="A184" s="8">
        <v>182</v>
      </c>
      <c r="B184" s="7">
        <v>182</v>
      </c>
      <c r="C184" s="7">
        <v>0.732479095458984</v>
      </c>
      <c r="D184" s="7">
        <v>0.0985790491104126</v>
      </c>
      <c r="E184" s="7">
        <v>9</v>
      </c>
      <c r="F184" s="7">
        <v>6</v>
      </c>
      <c r="G184" s="7">
        <v>1</v>
      </c>
      <c r="H184" s="7">
        <v>4</v>
      </c>
      <c r="I184" s="7">
        <v>0.9</v>
      </c>
      <c r="J184" s="7">
        <v>0.6</v>
      </c>
      <c r="K184" s="7">
        <v>0.72</v>
      </c>
      <c r="L184" s="7">
        <v>0.6</v>
      </c>
      <c r="M184" s="7">
        <v>0.3</v>
      </c>
      <c r="N184" s="7">
        <v>0.65</v>
      </c>
    </row>
    <row r="185" spans="1:14">
      <c r="A185" s="8">
        <v>183</v>
      </c>
      <c r="B185" s="7">
        <v>183</v>
      </c>
      <c r="C185" s="7">
        <v>0.516124486923218</v>
      </c>
      <c r="D185" s="7">
        <v>0.0304739475250244</v>
      </c>
      <c r="E185" s="7">
        <v>10</v>
      </c>
      <c r="F185" s="7">
        <v>8</v>
      </c>
      <c r="G185" s="7">
        <v>0</v>
      </c>
      <c r="H185" s="7">
        <v>2</v>
      </c>
      <c r="I185" s="7">
        <v>1</v>
      </c>
      <c r="J185" s="7">
        <v>0.555555555555556</v>
      </c>
      <c r="K185" s="7">
        <v>0.714285714285714</v>
      </c>
      <c r="L185" s="7">
        <v>0.8</v>
      </c>
      <c r="M185" s="7">
        <v>0.2</v>
      </c>
      <c r="N185" s="7">
        <v>0.6</v>
      </c>
    </row>
    <row r="186" spans="1:14">
      <c r="A186" s="8">
        <v>184</v>
      </c>
      <c r="B186" s="7">
        <v>184</v>
      </c>
      <c r="C186" s="7">
        <v>0.704670667648315</v>
      </c>
      <c r="D186" s="7">
        <v>0.0256813764572144</v>
      </c>
      <c r="E186" s="7">
        <v>8</v>
      </c>
      <c r="F186" s="7">
        <v>8</v>
      </c>
      <c r="G186" s="7">
        <v>2</v>
      </c>
      <c r="H186" s="7">
        <v>2</v>
      </c>
      <c r="I186" s="7">
        <v>0.8</v>
      </c>
      <c r="J186" s="7">
        <v>0.5</v>
      </c>
      <c r="K186" s="7">
        <v>0.615384615384615</v>
      </c>
      <c r="L186" s="7">
        <v>0.8</v>
      </c>
      <c r="M186" s="7">
        <v>0</v>
      </c>
      <c r="N186" s="7">
        <v>0.5</v>
      </c>
    </row>
    <row r="187" spans="1:14">
      <c r="A187" s="8">
        <v>185</v>
      </c>
      <c r="B187" s="7">
        <v>185</v>
      </c>
      <c r="C187" s="7">
        <v>0.54090142250061</v>
      </c>
      <c r="D187" s="7">
        <v>0.0594098567962646</v>
      </c>
      <c r="E187" s="7">
        <v>9</v>
      </c>
      <c r="F187" s="7">
        <v>8</v>
      </c>
      <c r="G187" s="7">
        <v>1</v>
      </c>
      <c r="H187" s="7">
        <v>2</v>
      </c>
      <c r="I187" s="7">
        <v>0.9</v>
      </c>
      <c r="J187" s="7">
        <v>0.529411764705882</v>
      </c>
      <c r="K187" s="7">
        <v>0.666666666666667</v>
      </c>
      <c r="L187" s="7">
        <v>0.8</v>
      </c>
      <c r="M187" s="7">
        <v>0.1</v>
      </c>
      <c r="N187" s="7">
        <v>0.55</v>
      </c>
    </row>
    <row r="188" spans="1:14">
      <c r="A188" s="8">
        <v>186</v>
      </c>
      <c r="B188" s="7">
        <v>186</v>
      </c>
      <c r="C188" s="7">
        <v>0.552615880966187</v>
      </c>
      <c r="D188" s="7">
        <v>0.034991979598999</v>
      </c>
      <c r="E188" s="7">
        <v>9</v>
      </c>
      <c r="F188" s="7">
        <v>6</v>
      </c>
      <c r="G188" s="7">
        <v>1</v>
      </c>
      <c r="H188" s="7">
        <v>4</v>
      </c>
      <c r="I188" s="7">
        <v>0.9</v>
      </c>
      <c r="J188" s="7">
        <v>0.6</v>
      </c>
      <c r="K188" s="7">
        <v>0.72</v>
      </c>
      <c r="L188" s="7">
        <v>0.6</v>
      </c>
      <c r="M188" s="7">
        <v>0.3</v>
      </c>
      <c r="N188" s="7">
        <v>0.65</v>
      </c>
    </row>
    <row r="189" spans="1:14">
      <c r="A189" s="8">
        <v>187</v>
      </c>
      <c r="B189" s="7">
        <v>187</v>
      </c>
      <c r="C189" s="7">
        <v>0.822651863098145</v>
      </c>
      <c r="D189" s="7">
        <v>0.15688693523407</v>
      </c>
      <c r="E189" s="7">
        <v>10</v>
      </c>
      <c r="F189" s="7">
        <v>7</v>
      </c>
      <c r="G189" s="7">
        <v>0</v>
      </c>
      <c r="H189" s="7">
        <v>3</v>
      </c>
      <c r="I189" s="7">
        <v>1</v>
      </c>
      <c r="J189" s="7">
        <v>0.588235294117647</v>
      </c>
      <c r="K189" s="7">
        <v>0.740740740740741</v>
      </c>
      <c r="L189" s="7">
        <v>0.7</v>
      </c>
      <c r="M189" s="7">
        <v>0.3</v>
      </c>
      <c r="N189" s="7">
        <v>0.65</v>
      </c>
    </row>
    <row r="190" spans="1:14">
      <c r="A190" s="8">
        <v>188</v>
      </c>
      <c r="B190" s="7">
        <v>188</v>
      </c>
      <c r="C190" s="7">
        <v>0.51293158531189</v>
      </c>
      <c r="D190" s="7">
        <v>0.0409480333328247</v>
      </c>
      <c r="E190" s="7">
        <v>9</v>
      </c>
      <c r="F190" s="7">
        <v>5</v>
      </c>
      <c r="G190" s="7">
        <v>1</v>
      </c>
      <c r="H190" s="7">
        <v>5</v>
      </c>
      <c r="I190" s="7">
        <v>0.9</v>
      </c>
      <c r="J190" s="7">
        <v>0.642857142857143</v>
      </c>
      <c r="K190" s="7">
        <v>0.75</v>
      </c>
      <c r="L190" s="7">
        <v>0.5</v>
      </c>
      <c r="M190" s="7">
        <v>0.4</v>
      </c>
      <c r="N190" s="7">
        <v>0.7</v>
      </c>
    </row>
    <row r="191" spans="1:14">
      <c r="A191" s="8">
        <v>189</v>
      </c>
      <c r="B191" s="7">
        <v>189</v>
      </c>
      <c r="C191" s="7">
        <v>0.811143755912781</v>
      </c>
      <c r="D191" s="7">
        <v>0.090301513671875</v>
      </c>
      <c r="E191" s="7">
        <v>8</v>
      </c>
      <c r="F191" s="7">
        <v>7</v>
      </c>
      <c r="G191" s="7">
        <v>2</v>
      </c>
      <c r="H191" s="7">
        <v>3</v>
      </c>
      <c r="I191" s="7">
        <v>0.8</v>
      </c>
      <c r="J191" s="7">
        <v>0.533333333333333</v>
      </c>
      <c r="K191" s="7">
        <v>0.64</v>
      </c>
      <c r="L191" s="7">
        <v>0.7</v>
      </c>
      <c r="M191" s="7">
        <v>0.1</v>
      </c>
      <c r="N191" s="7">
        <v>0.55</v>
      </c>
    </row>
    <row r="192" spans="1:14">
      <c r="A192" s="8">
        <v>190</v>
      </c>
      <c r="B192" s="7">
        <v>190</v>
      </c>
      <c r="C192" s="7">
        <v>0.749874949455261</v>
      </c>
      <c r="D192" s="7">
        <v>0.0491503477096558</v>
      </c>
      <c r="E192" s="7">
        <v>9</v>
      </c>
      <c r="F192" s="7">
        <v>7</v>
      </c>
      <c r="G192" s="7">
        <v>1</v>
      </c>
      <c r="H192" s="7">
        <v>3</v>
      </c>
      <c r="I192" s="7">
        <v>0.9</v>
      </c>
      <c r="J192" s="7">
        <v>0.5625</v>
      </c>
      <c r="K192" s="7">
        <v>0.692307692307692</v>
      </c>
      <c r="L192" s="7">
        <v>0.7</v>
      </c>
      <c r="M192" s="7">
        <v>0.2</v>
      </c>
      <c r="N192" s="7">
        <v>0.6</v>
      </c>
    </row>
    <row r="193" spans="1:14">
      <c r="A193" s="8">
        <v>191</v>
      </c>
      <c r="B193" s="7">
        <v>191</v>
      </c>
      <c r="C193" s="7">
        <v>0.707692980766296</v>
      </c>
      <c r="D193" s="7">
        <v>0.081139087677002</v>
      </c>
      <c r="E193" s="7">
        <v>10</v>
      </c>
      <c r="F193" s="7">
        <v>8</v>
      </c>
      <c r="G193" s="7">
        <v>0</v>
      </c>
      <c r="H193" s="7">
        <v>2</v>
      </c>
      <c r="I193" s="7">
        <v>1</v>
      </c>
      <c r="J193" s="7">
        <v>0.555555555555556</v>
      </c>
      <c r="K193" s="7">
        <v>0.714285714285714</v>
      </c>
      <c r="L193" s="7">
        <v>0.8</v>
      </c>
      <c r="M193" s="7">
        <v>0.2</v>
      </c>
      <c r="N193" s="7">
        <v>0.6</v>
      </c>
    </row>
    <row r="194" spans="1:14">
      <c r="A194" s="8">
        <v>192</v>
      </c>
      <c r="B194" s="7">
        <v>192</v>
      </c>
      <c r="C194" s="7">
        <v>0.592427253723145</v>
      </c>
      <c r="D194" s="7">
        <v>0.27315354347229</v>
      </c>
      <c r="E194" s="7">
        <v>9</v>
      </c>
      <c r="F194" s="7">
        <v>7</v>
      </c>
      <c r="G194" s="7">
        <v>1</v>
      </c>
      <c r="H194" s="7">
        <v>3</v>
      </c>
      <c r="I194" s="7">
        <v>0.9</v>
      </c>
      <c r="J194" s="7">
        <v>0.5625</v>
      </c>
      <c r="K194" s="7">
        <v>0.692307692307692</v>
      </c>
      <c r="L194" s="7">
        <v>0.7</v>
      </c>
      <c r="M194" s="7">
        <v>0.2</v>
      </c>
      <c r="N194" s="7">
        <v>0.6</v>
      </c>
    </row>
    <row r="195" spans="1:14">
      <c r="A195" s="8">
        <v>193</v>
      </c>
      <c r="B195" s="7">
        <v>193</v>
      </c>
      <c r="C195" s="7">
        <v>0.72842538356781</v>
      </c>
      <c r="D195" s="7">
        <v>0.0178406238555908</v>
      </c>
      <c r="E195" s="7">
        <v>10</v>
      </c>
      <c r="F195" s="7">
        <v>8</v>
      </c>
      <c r="G195" s="7">
        <v>0</v>
      </c>
      <c r="H195" s="7">
        <v>2</v>
      </c>
      <c r="I195" s="7">
        <v>1</v>
      </c>
      <c r="J195" s="7">
        <v>0.555555555555556</v>
      </c>
      <c r="K195" s="7">
        <v>0.714285714285714</v>
      </c>
      <c r="L195" s="7">
        <v>0.8</v>
      </c>
      <c r="M195" s="7">
        <v>0.2</v>
      </c>
      <c r="N195" s="7">
        <v>0.6</v>
      </c>
    </row>
    <row r="196" spans="1:14">
      <c r="A196" s="8">
        <v>194</v>
      </c>
      <c r="B196" s="7">
        <v>194</v>
      </c>
      <c r="C196" s="7">
        <v>0.614265203475952</v>
      </c>
      <c r="D196" s="7">
        <v>0.0895330905914307</v>
      </c>
      <c r="E196" s="7">
        <v>9</v>
      </c>
      <c r="F196" s="7">
        <v>6</v>
      </c>
      <c r="G196" s="7">
        <v>1</v>
      </c>
      <c r="H196" s="7">
        <v>4</v>
      </c>
      <c r="I196" s="7">
        <v>0.9</v>
      </c>
      <c r="J196" s="7">
        <v>0.6</v>
      </c>
      <c r="K196" s="7">
        <v>0.72</v>
      </c>
      <c r="L196" s="7">
        <v>0.6</v>
      </c>
      <c r="M196" s="7">
        <v>0.3</v>
      </c>
      <c r="N196" s="7">
        <v>0.65</v>
      </c>
    </row>
    <row r="197" spans="1:14">
      <c r="A197" s="8">
        <v>195</v>
      </c>
      <c r="B197" s="7">
        <v>195</v>
      </c>
      <c r="C197" s="7">
        <v>0.72566294670105</v>
      </c>
      <c r="D197" s="7">
        <v>0.111283540725708</v>
      </c>
      <c r="E197" s="7">
        <v>8</v>
      </c>
      <c r="F197" s="7">
        <v>9</v>
      </c>
      <c r="G197" s="7">
        <v>2</v>
      </c>
      <c r="H197" s="7">
        <v>1</v>
      </c>
      <c r="I197" s="7">
        <v>0.8</v>
      </c>
      <c r="J197" s="7">
        <v>0.470588235294118</v>
      </c>
      <c r="K197" s="7">
        <v>0.592592592592593</v>
      </c>
      <c r="L197" s="7">
        <v>0.9</v>
      </c>
      <c r="M197" s="7">
        <v>-0.1</v>
      </c>
      <c r="N197" s="7">
        <v>0.45</v>
      </c>
    </row>
    <row r="198" spans="1:14">
      <c r="A198" s="8">
        <v>196</v>
      </c>
      <c r="B198" s="7">
        <v>196</v>
      </c>
      <c r="C198" s="7">
        <v>0.874240398406982</v>
      </c>
      <c r="D198" s="7">
        <v>0.196797728538513</v>
      </c>
      <c r="E198" s="7">
        <v>9</v>
      </c>
      <c r="F198" s="7">
        <v>6</v>
      </c>
      <c r="G198" s="7">
        <v>1</v>
      </c>
      <c r="H198" s="7">
        <v>4</v>
      </c>
      <c r="I198" s="7">
        <v>0.9</v>
      </c>
      <c r="J198" s="7">
        <v>0.6</v>
      </c>
      <c r="K198" s="7">
        <v>0.72</v>
      </c>
      <c r="L198" s="7">
        <v>0.6</v>
      </c>
      <c r="M198" s="7">
        <v>0.3</v>
      </c>
      <c r="N198" s="7">
        <v>0.65</v>
      </c>
    </row>
    <row r="199" spans="1:14">
      <c r="A199" s="8">
        <v>197</v>
      </c>
      <c r="B199" s="7">
        <v>197</v>
      </c>
      <c r="C199" s="7">
        <v>0.663269877433777</v>
      </c>
      <c r="D199" s="7">
        <v>0.14519727230072</v>
      </c>
      <c r="E199" s="7">
        <v>8</v>
      </c>
      <c r="F199" s="7">
        <v>10</v>
      </c>
      <c r="G199" s="7">
        <v>2</v>
      </c>
      <c r="H199" s="7">
        <v>0</v>
      </c>
      <c r="I199" s="7">
        <v>0.8</v>
      </c>
      <c r="J199" s="7">
        <v>0.444444444444444</v>
      </c>
      <c r="K199" s="7">
        <v>0.571428571428572</v>
      </c>
      <c r="L199" s="7">
        <v>1</v>
      </c>
      <c r="M199" s="7">
        <v>-0.2</v>
      </c>
      <c r="N199" s="7">
        <v>0.4</v>
      </c>
    </row>
    <row r="200" spans="1:14">
      <c r="A200" s="8">
        <v>198</v>
      </c>
      <c r="B200" s="7">
        <v>198</v>
      </c>
      <c r="C200" s="7">
        <v>0.729091763496399</v>
      </c>
      <c r="D200" s="7">
        <v>0.0614309310913086</v>
      </c>
      <c r="E200" s="7">
        <v>10</v>
      </c>
      <c r="F200" s="7">
        <v>9</v>
      </c>
      <c r="G200" s="7">
        <v>0</v>
      </c>
      <c r="H200" s="7">
        <v>1</v>
      </c>
      <c r="I200" s="7">
        <v>1</v>
      </c>
      <c r="J200" s="7">
        <v>0.526315789473684</v>
      </c>
      <c r="K200" s="7">
        <v>0.689655172413793</v>
      </c>
      <c r="L200" s="7">
        <v>0.9</v>
      </c>
      <c r="M200" s="7">
        <v>0.1</v>
      </c>
      <c r="N200" s="7">
        <v>0.55</v>
      </c>
    </row>
    <row r="201" spans="1:14">
      <c r="A201" s="8">
        <v>199</v>
      </c>
      <c r="B201" s="7">
        <v>199</v>
      </c>
      <c r="C201" s="7">
        <v>0.561971664428711</v>
      </c>
      <c r="D201" s="7">
        <v>0.0753124952316284</v>
      </c>
      <c r="E201" s="7">
        <v>8</v>
      </c>
      <c r="F201" s="7">
        <v>9</v>
      </c>
      <c r="G201" s="7">
        <v>2</v>
      </c>
      <c r="H201" s="7">
        <v>1</v>
      </c>
      <c r="I201" s="7">
        <v>0.8</v>
      </c>
      <c r="J201" s="7">
        <v>0.470588235294118</v>
      </c>
      <c r="K201" s="7">
        <v>0.592592592592593</v>
      </c>
      <c r="L201" s="7">
        <v>0.9</v>
      </c>
      <c r="M201" s="7">
        <v>-0.1</v>
      </c>
      <c r="N201" s="7">
        <v>0.45</v>
      </c>
    </row>
    <row r="202" spans="1:14">
      <c r="A202" s="8">
        <v>200</v>
      </c>
      <c r="B202" s="7">
        <v>200</v>
      </c>
      <c r="C202" s="7">
        <v>0.520510196685791</v>
      </c>
      <c r="D202" s="7">
        <v>0.174683451652527</v>
      </c>
      <c r="E202" s="7">
        <v>7</v>
      </c>
      <c r="F202" s="7">
        <v>6</v>
      </c>
      <c r="G202" s="7">
        <v>3</v>
      </c>
      <c r="H202" s="7">
        <v>4</v>
      </c>
      <c r="I202" s="7">
        <v>0.7</v>
      </c>
      <c r="J202" s="7">
        <v>0.538461538461539</v>
      </c>
      <c r="K202" s="7">
        <v>0.608695652173913</v>
      </c>
      <c r="L202" s="7">
        <v>0.6</v>
      </c>
      <c r="M202" s="7">
        <v>0.1</v>
      </c>
      <c r="N202" s="7">
        <v>0.55</v>
      </c>
    </row>
    <row r="203" spans="1:14">
      <c r="A203" s="8">
        <v>201</v>
      </c>
      <c r="B203" s="7">
        <v>201</v>
      </c>
      <c r="C203" s="7">
        <v>0.656274795532227</v>
      </c>
      <c r="D203" s="7">
        <v>0.173108339309692</v>
      </c>
      <c r="E203" s="7">
        <v>9</v>
      </c>
      <c r="F203" s="7">
        <v>5</v>
      </c>
      <c r="G203" s="7">
        <v>1</v>
      </c>
      <c r="H203" s="7">
        <v>5</v>
      </c>
      <c r="I203" s="7">
        <v>0.9</v>
      </c>
      <c r="J203" s="7">
        <v>0.642857142857143</v>
      </c>
      <c r="K203" s="7">
        <v>0.75</v>
      </c>
      <c r="L203" s="7">
        <v>0.5</v>
      </c>
      <c r="M203" s="7">
        <v>0.4</v>
      </c>
      <c r="N203" s="7">
        <v>0.7</v>
      </c>
    </row>
    <row r="204" spans="1:14">
      <c r="A204" s="8">
        <v>202</v>
      </c>
      <c r="B204" s="7">
        <v>202</v>
      </c>
      <c r="C204" s="7">
        <v>0.663043260574341</v>
      </c>
      <c r="D204" s="7">
        <v>0.0454604625701904</v>
      </c>
      <c r="E204" s="7">
        <v>9</v>
      </c>
      <c r="F204" s="7">
        <v>6</v>
      </c>
      <c r="G204" s="7">
        <v>1</v>
      </c>
      <c r="H204" s="7">
        <v>4</v>
      </c>
      <c r="I204" s="7">
        <v>0.9</v>
      </c>
      <c r="J204" s="7">
        <v>0.6</v>
      </c>
      <c r="K204" s="7">
        <v>0.72</v>
      </c>
      <c r="L204" s="7">
        <v>0.6</v>
      </c>
      <c r="M204" s="7">
        <v>0.3</v>
      </c>
      <c r="N204" s="7">
        <v>0.65</v>
      </c>
    </row>
    <row r="205" spans="1:14">
      <c r="A205" s="8">
        <v>203</v>
      </c>
      <c r="B205" s="7">
        <v>203</v>
      </c>
      <c r="C205" s="7">
        <v>0.82262909412384</v>
      </c>
      <c r="D205" s="7">
        <v>0.0605645179748535</v>
      </c>
      <c r="E205" s="7">
        <v>10</v>
      </c>
      <c r="F205" s="7">
        <v>6</v>
      </c>
      <c r="G205" s="7">
        <v>0</v>
      </c>
      <c r="H205" s="7">
        <v>4</v>
      </c>
      <c r="I205" s="7">
        <v>1</v>
      </c>
      <c r="J205" s="7">
        <v>0.625</v>
      </c>
      <c r="K205" s="7">
        <v>0.769230769230769</v>
      </c>
      <c r="L205" s="7">
        <v>0.6</v>
      </c>
      <c r="M205" s="7">
        <v>0.4</v>
      </c>
      <c r="N205" s="7">
        <v>0.7</v>
      </c>
    </row>
    <row r="206" spans="1:14">
      <c r="A206" s="8">
        <v>204</v>
      </c>
      <c r="B206" s="7">
        <v>204</v>
      </c>
      <c r="C206" s="7">
        <v>0.447287559509277</v>
      </c>
      <c r="D206" s="7">
        <v>0.0945310592651367</v>
      </c>
      <c r="E206" s="7">
        <v>7</v>
      </c>
      <c r="F206" s="7">
        <v>6</v>
      </c>
      <c r="G206" s="7">
        <v>3</v>
      </c>
      <c r="H206" s="7">
        <v>4</v>
      </c>
      <c r="I206" s="7">
        <v>0.7</v>
      </c>
      <c r="J206" s="7">
        <v>0.538461538461539</v>
      </c>
      <c r="K206" s="7">
        <v>0.608695652173913</v>
      </c>
      <c r="L206" s="7">
        <v>0.6</v>
      </c>
      <c r="M206" s="7">
        <v>0.1</v>
      </c>
      <c r="N206" s="7">
        <v>0.55</v>
      </c>
    </row>
    <row r="207" spans="1:14">
      <c r="A207" s="8">
        <v>205</v>
      </c>
      <c r="B207" s="7">
        <v>205</v>
      </c>
      <c r="C207" s="7">
        <v>0.551659464836121</v>
      </c>
      <c r="D207" s="7">
        <v>0.0101286172866821</v>
      </c>
      <c r="E207" s="7">
        <v>9</v>
      </c>
      <c r="F207" s="7">
        <v>5</v>
      </c>
      <c r="G207" s="7">
        <v>1</v>
      </c>
      <c r="H207" s="7">
        <v>5</v>
      </c>
      <c r="I207" s="7">
        <v>0.9</v>
      </c>
      <c r="J207" s="7">
        <v>0.642857142857143</v>
      </c>
      <c r="K207" s="7">
        <v>0.75</v>
      </c>
      <c r="L207" s="7">
        <v>0.5</v>
      </c>
      <c r="M207" s="7">
        <v>0.4</v>
      </c>
      <c r="N207" s="7">
        <v>0.7</v>
      </c>
    </row>
    <row r="208" spans="1:14">
      <c r="A208" s="8">
        <v>206</v>
      </c>
      <c r="B208" s="7">
        <v>206</v>
      </c>
      <c r="C208" s="7">
        <v>0.675164461135864</v>
      </c>
      <c r="D208" s="7">
        <v>0.104183077812195</v>
      </c>
      <c r="E208" s="7">
        <v>9</v>
      </c>
      <c r="F208" s="7">
        <v>7</v>
      </c>
      <c r="G208" s="7">
        <v>1</v>
      </c>
      <c r="H208" s="7">
        <v>3</v>
      </c>
      <c r="I208" s="7">
        <v>0.9</v>
      </c>
      <c r="J208" s="7">
        <v>0.5625</v>
      </c>
      <c r="K208" s="7">
        <v>0.692307692307692</v>
      </c>
      <c r="L208" s="7">
        <v>0.7</v>
      </c>
      <c r="M208" s="7">
        <v>0.2</v>
      </c>
      <c r="N208" s="7">
        <v>0.6</v>
      </c>
    </row>
    <row r="209" spans="1:14">
      <c r="A209" s="8">
        <v>207</v>
      </c>
      <c r="B209" s="7">
        <v>207</v>
      </c>
      <c r="C209" s="7">
        <v>0.668673396110535</v>
      </c>
      <c r="D209" s="7">
        <v>0.00628530979156494</v>
      </c>
      <c r="E209" s="7">
        <v>9</v>
      </c>
      <c r="F209" s="7">
        <v>8</v>
      </c>
      <c r="G209" s="7">
        <v>1</v>
      </c>
      <c r="H209" s="7">
        <v>2</v>
      </c>
      <c r="I209" s="7">
        <v>0.9</v>
      </c>
      <c r="J209" s="7">
        <v>0.529411764705882</v>
      </c>
      <c r="K209" s="7">
        <v>0.666666666666667</v>
      </c>
      <c r="L209" s="7">
        <v>0.8</v>
      </c>
      <c r="M209" s="7">
        <v>0.1</v>
      </c>
      <c r="N209" s="7">
        <v>0.55</v>
      </c>
    </row>
    <row r="210" spans="1:14">
      <c r="A210" s="8">
        <v>208</v>
      </c>
      <c r="B210" s="7">
        <v>208</v>
      </c>
      <c r="C210" s="7">
        <v>0.570047974586487</v>
      </c>
      <c r="D210" s="7">
        <v>0.037690281867981</v>
      </c>
      <c r="E210" s="7">
        <v>9</v>
      </c>
      <c r="F210" s="7">
        <v>7</v>
      </c>
      <c r="G210" s="7">
        <v>1</v>
      </c>
      <c r="H210" s="7">
        <v>3</v>
      </c>
      <c r="I210" s="7">
        <v>0.9</v>
      </c>
      <c r="J210" s="7">
        <v>0.5625</v>
      </c>
      <c r="K210" s="7">
        <v>0.692307692307692</v>
      </c>
      <c r="L210" s="7">
        <v>0.7</v>
      </c>
      <c r="M210" s="7">
        <v>0.2</v>
      </c>
      <c r="N210" s="7">
        <v>0.6</v>
      </c>
    </row>
    <row r="211" spans="1:14">
      <c r="A211" s="8">
        <v>209</v>
      </c>
      <c r="B211" s="7">
        <v>209</v>
      </c>
      <c r="C211" s="7">
        <v>0.57835853099823</v>
      </c>
      <c r="D211" s="7">
        <v>0.0256589651107788</v>
      </c>
      <c r="E211" s="7">
        <v>8</v>
      </c>
      <c r="F211" s="7">
        <v>6</v>
      </c>
      <c r="G211" s="7">
        <v>2</v>
      </c>
      <c r="H211" s="7">
        <v>4</v>
      </c>
      <c r="I211" s="7">
        <v>0.8</v>
      </c>
      <c r="J211" s="7">
        <v>0.571428571428572</v>
      </c>
      <c r="K211" s="7">
        <v>0.666666666666667</v>
      </c>
      <c r="L211" s="7">
        <v>0.6</v>
      </c>
      <c r="M211" s="7">
        <v>0.2</v>
      </c>
      <c r="N211" s="7">
        <v>0.6</v>
      </c>
    </row>
    <row r="212" spans="1:14">
      <c r="A212" s="8">
        <v>210</v>
      </c>
      <c r="B212" s="7">
        <v>210</v>
      </c>
      <c r="C212" s="7">
        <v>0.54816722869873</v>
      </c>
      <c r="D212" s="7">
        <v>0.0458312034606934</v>
      </c>
      <c r="E212" s="7">
        <v>10</v>
      </c>
      <c r="F212" s="7">
        <v>5</v>
      </c>
      <c r="G212" s="7">
        <v>0</v>
      </c>
      <c r="H212" s="7">
        <v>5</v>
      </c>
      <c r="I212" s="7">
        <v>1</v>
      </c>
      <c r="J212" s="7">
        <v>0.666666666666667</v>
      </c>
      <c r="K212" s="7">
        <v>0.8</v>
      </c>
      <c r="L212" s="7">
        <v>0.5</v>
      </c>
      <c r="M212" s="7">
        <v>0.5</v>
      </c>
      <c r="N212" s="7">
        <v>0.75</v>
      </c>
    </row>
    <row r="213" spans="1:14">
      <c r="A213" s="8">
        <v>211</v>
      </c>
      <c r="B213" s="7">
        <v>211</v>
      </c>
      <c r="C213" s="7">
        <v>0.815291881561279</v>
      </c>
      <c r="D213" s="7">
        <v>0.173565149307251</v>
      </c>
      <c r="E213" s="7">
        <v>8</v>
      </c>
      <c r="F213" s="7">
        <v>8</v>
      </c>
      <c r="G213" s="7">
        <v>2</v>
      </c>
      <c r="H213" s="7">
        <v>2</v>
      </c>
      <c r="I213" s="7">
        <v>0.8</v>
      </c>
      <c r="J213" s="7">
        <v>0.5</v>
      </c>
      <c r="K213" s="7">
        <v>0.615384615384615</v>
      </c>
      <c r="L213" s="7">
        <v>0.8</v>
      </c>
      <c r="M213" s="7">
        <v>0</v>
      </c>
      <c r="N213" s="7">
        <v>0.5</v>
      </c>
    </row>
    <row r="214" spans="1:14">
      <c r="A214" s="8">
        <v>212</v>
      </c>
      <c r="B214" s="7">
        <v>212</v>
      </c>
      <c r="C214" s="7">
        <v>0.722451210021973</v>
      </c>
      <c r="D214" s="7">
        <v>0.0722798109054565</v>
      </c>
      <c r="E214" s="7">
        <v>9</v>
      </c>
      <c r="F214" s="7">
        <v>6</v>
      </c>
      <c r="G214" s="7">
        <v>1</v>
      </c>
      <c r="H214" s="7">
        <v>4</v>
      </c>
      <c r="I214" s="7">
        <v>0.9</v>
      </c>
      <c r="J214" s="7">
        <v>0.6</v>
      </c>
      <c r="K214" s="7">
        <v>0.72</v>
      </c>
      <c r="L214" s="7">
        <v>0.6</v>
      </c>
      <c r="M214" s="7">
        <v>0.3</v>
      </c>
      <c r="N214" s="7">
        <v>0.65</v>
      </c>
    </row>
    <row r="215" spans="1:14">
      <c r="A215" s="8">
        <v>213</v>
      </c>
      <c r="B215" s="7">
        <v>213</v>
      </c>
      <c r="C215" s="7">
        <v>0.656157970428467</v>
      </c>
      <c r="D215" s="7">
        <v>0.0308358669281006</v>
      </c>
      <c r="E215" s="7">
        <v>10</v>
      </c>
      <c r="F215" s="7">
        <v>9</v>
      </c>
      <c r="G215" s="7">
        <v>0</v>
      </c>
      <c r="H215" s="7">
        <v>1</v>
      </c>
      <c r="I215" s="7">
        <v>1</v>
      </c>
      <c r="J215" s="7">
        <v>0.526315789473684</v>
      </c>
      <c r="K215" s="7">
        <v>0.689655172413793</v>
      </c>
      <c r="L215" s="7">
        <v>0.9</v>
      </c>
      <c r="M215" s="7">
        <v>0.1</v>
      </c>
      <c r="N215" s="7">
        <v>0.55</v>
      </c>
    </row>
    <row r="216" spans="1:14">
      <c r="A216" s="8">
        <v>214</v>
      </c>
      <c r="B216" s="7">
        <v>214</v>
      </c>
      <c r="C216" s="7">
        <v>0.73091459274292</v>
      </c>
      <c r="D216" s="7">
        <v>0.0810564756393433</v>
      </c>
      <c r="E216" s="7">
        <v>10</v>
      </c>
      <c r="F216" s="7">
        <v>7</v>
      </c>
      <c r="G216" s="7">
        <v>0</v>
      </c>
      <c r="H216" s="7">
        <v>3</v>
      </c>
      <c r="I216" s="7">
        <v>1</v>
      </c>
      <c r="J216" s="7">
        <v>0.588235294117647</v>
      </c>
      <c r="K216" s="7">
        <v>0.740740740740741</v>
      </c>
      <c r="L216" s="7">
        <v>0.7</v>
      </c>
      <c r="M216" s="7">
        <v>0.3</v>
      </c>
      <c r="N216" s="7">
        <v>0.65</v>
      </c>
    </row>
    <row r="217" spans="1:14">
      <c r="A217" s="8">
        <v>215</v>
      </c>
      <c r="B217" s="7">
        <v>215</v>
      </c>
      <c r="C217" s="7">
        <v>0.627145886421204</v>
      </c>
      <c r="D217" s="7">
        <v>0.127987384796143</v>
      </c>
      <c r="E217" s="7">
        <v>10</v>
      </c>
      <c r="F217" s="7">
        <v>9</v>
      </c>
      <c r="G217" s="7">
        <v>0</v>
      </c>
      <c r="H217" s="7">
        <v>1</v>
      </c>
      <c r="I217" s="7">
        <v>1</v>
      </c>
      <c r="J217" s="7">
        <v>0.526315789473684</v>
      </c>
      <c r="K217" s="7">
        <v>0.689655172413793</v>
      </c>
      <c r="L217" s="7">
        <v>0.9</v>
      </c>
      <c r="M217" s="7">
        <v>0.1</v>
      </c>
      <c r="N217" s="7">
        <v>0.55</v>
      </c>
    </row>
    <row r="218" spans="1:14">
      <c r="A218" s="8">
        <v>216</v>
      </c>
      <c r="B218" s="7">
        <v>216</v>
      </c>
      <c r="C218" s="7">
        <v>0.630265712738037</v>
      </c>
      <c r="D218" s="7">
        <v>0.11783504486084</v>
      </c>
      <c r="E218" s="7">
        <v>10</v>
      </c>
      <c r="F218" s="7">
        <v>8</v>
      </c>
      <c r="G218" s="7">
        <v>0</v>
      </c>
      <c r="H218" s="7">
        <v>2</v>
      </c>
      <c r="I218" s="7">
        <v>1</v>
      </c>
      <c r="J218" s="7">
        <v>0.555555555555556</v>
      </c>
      <c r="K218" s="7">
        <v>0.714285714285714</v>
      </c>
      <c r="L218" s="7">
        <v>0.8</v>
      </c>
      <c r="M218" s="7">
        <v>0.2</v>
      </c>
      <c r="N218" s="7">
        <v>0.6</v>
      </c>
    </row>
    <row r="219" spans="1:14">
      <c r="A219" s="8">
        <v>217</v>
      </c>
      <c r="B219" s="7">
        <v>217</v>
      </c>
      <c r="C219" s="7">
        <v>0.576593995094299</v>
      </c>
      <c r="D219" s="7">
        <v>0.0702860355377197</v>
      </c>
      <c r="E219" s="7">
        <v>10</v>
      </c>
      <c r="F219" s="7">
        <v>8</v>
      </c>
      <c r="G219" s="7">
        <v>0</v>
      </c>
      <c r="H219" s="7">
        <v>2</v>
      </c>
      <c r="I219" s="7">
        <v>1</v>
      </c>
      <c r="J219" s="7">
        <v>0.555555555555556</v>
      </c>
      <c r="K219" s="7">
        <v>0.714285714285714</v>
      </c>
      <c r="L219" s="7">
        <v>0.8</v>
      </c>
      <c r="M219" s="7">
        <v>0.2</v>
      </c>
      <c r="N219" s="7">
        <v>0.6</v>
      </c>
    </row>
    <row r="220" spans="1:14">
      <c r="A220" s="8">
        <v>218</v>
      </c>
      <c r="B220" s="7">
        <v>218</v>
      </c>
      <c r="C220" s="7">
        <v>0.667884349822998</v>
      </c>
      <c r="D220" s="7">
        <v>0.152703166007996</v>
      </c>
      <c r="E220" s="7">
        <v>9</v>
      </c>
      <c r="F220" s="7">
        <v>7</v>
      </c>
      <c r="G220" s="7">
        <v>1</v>
      </c>
      <c r="H220" s="7">
        <v>3</v>
      </c>
      <c r="I220" s="7">
        <v>0.9</v>
      </c>
      <c r="J220" s="7">
        <v>0.5625</v>
      </c>
      <c r="K220" s="7">
        <v>0.692307692307692</v>
      </c>
      <c r="L220" s="7">
        <v>0.7</v>
      </c>
      <c r="M220" s="7">
        <v>0.2</v>
      </c>
      <c r="N220" s="7">
        <v>0.6</v>
      </c>
    </row>
    <row r="221" spans="1:14">
      <c r="A221" s="8">
        <v>219</v>
      </c>
      <c r="B221" s="7">
        <v>219</v>
      </c>
      <c r="C221" s="7">
        <v>0.634008884429932</v>
      </c>
      <c r="D221" s="7">
        <v>0.0899170637130737</v>
      </c>
      <c r="E221" s="7">
        <v>8</v>
      </c>
      <c r="F221" s="7">
        <v>6</v>
      </c>
      <c r="G221" s="7">
        <v>2</v>
      </c>
      <c r="H221" s="7">
        <v>4</v>
      </c>
      <c r="I221" s="7">
        <v>0.8</v>
      </c>
      <c r="J221" s="7">
        <v>0.571428571428572</v>
      </c>
      <c r="K221" s="7">
        <v>0.666666666666667</v>
      </c>
      <c r="L221" s="7">
        <v>0.6</v>
      </c>
      <c r="M221" s="7">
        <v>0.2</v>
      </c>
      <c r="N221" s="7">
        <v>0.6</v>
      </c>
    </row>
    <row r="222" spans="1:14">
      <c r="A222" s="8">
        <v>220</v>
      </c>
      <c r="B222" s="7">
        <v>220</v>
      </c>
      <c r="C222" s="7">
        <v>0.591239094734192</v>
      </c>
      <c r="D222" s="7">
        <v>0.0226728916168213</v>
      </c>
      <c r="E222" s="7">
        <v>10</v>
      </c>
      <c r="F222" s="7">
        <v>6</v>
      </c>
      <c r="G222" s="7">
        <v>0</v>
      </c>
      <c r="H222" s="7">
        <v>4</v>
      </c>
      <c r="I222" s="7">
        <v>1</v>
      </c>
      <c r="J222" s="7">
        <v>0.625</v>
      </c>
      <c r="K222" s="7">
        <v>0.769230769230769</v>
      </c>
      <c r="L222" s="7">
        <v>0.6</v>
      </c>
      <c r="M222" s="7">
        <v>0.4</v>
      </c>
      <c r="N222" s="7">
        <v>0.7</v>
      </c>
    </row>
    <row r="223" spans="1:14">
      <c r="A223" s="8">
        <v>221</v>
      </c>
      <c r="B223" s="7">
        <v>221</v>
      </c>
      <c r="C223" s="7">
        <v>0.630487561225891</v>
      </c>
      <c r="D223" s="7">
        <v>0.0630178451538086</v>
      </c>
      <c r="E223" s="7">
        <v>9</v>
      </c>
      <c r="F223" s="7">
        <v>8</v>
      </c>
      <c r="G223" s="7">
        <v>1</v>
      </c>
      <c r="H223" s="7">
        <v>2</v>
      </c>
      <c r="I223" s="7">
        <v>0.9</v>
      </c>
      <c r="J223" s="7">
        <v>0.529411764705882</v>
      </c>
      <c r="K223" s="7">
        <v>0.666666666666667</v>
      </c>
      <c r="L223" s="7">
        <v>0.8</v>
      </c>
      <c r="M223" s="7">
        <v>0.1</v>
      </c>
      <c r="N223" s="7">
        <v>0.55</v>
      </c>
    </row>
    <row r="224" spans="1:14">
      <c r="A224" s="8">
        <v>222</v>
      </c>
      <c r="B224" s="7">
        <v>222</v>
      </c>
      <c r="C224" s="7">
        <v>0.500420570373535</v>
      </c>
      <c r="D224" s="7">
        <v>0.0695040225982666</v>
      </c>
      <c r="E224" s="7">
        <v>9</v>
      </c>
      <c r="F224" s="7">
        <v>6</v>
      </c>
      <c r="G224" s="7">
        <v>1</v>
      </c>
      <c r="H224" s="7">
        <v>4</v>
      </c>
      <c r="I224" s="7">
        <v>0.9</v>
      </c>
      <c r="J224" s="7">
        <v>0.6</v>
      </c>
      <c r="K224" s="7">
        <v>0.72</v>
      </c>
      <c r="L224" s="7">
        <v>0.6</v>
      </c>
      <c r="M224" s="7">
        <v>0.3</v>
      </c>
      <c r="N224" s="7">
        <v>0.65</v>
      </c>
    </row>
    <row r="225" spans="1:14">
      <c r="A225" s="8">
        <v>223</v>
      </c>
      <c r="B225" s="7">
        <v>223</v>
      </c>
      <c r="C225" s="7">
        <v>0.77288019657135</v>
      </c>
      <c r="D225" s="7">
        <v>0.0924553871154785</v>
      </c>
      <c r="E225" s="7">
        <v>8</v>
      </c>
      <c r="F225" s="7">
        <v>8</v>
      </c>
      <c r="G225" s="7">
        <v>2</v>
      </c>
      <c r="H225" s="7">
        <v>2</v>
      </c>
      <c r="I225" s="7">
        <v>0.8</v>
      </c>
      <c r="J225" s="7">
        <v>0.5</v>
      </c>
      <c r="K225" s="7">
        <v>0.615384615384615</v>
      </c>
      <c r="L225" s="7">
        <v>0.8</v>
      </c>
      <c r="M225" s="7">
        <v>0</v>
      </c>
      <c r="N225" s="7">
        <v>0.5</v>
      </c>
    </row>
    <row r="226" spans="1:14">
      <c r="A226" s="8">
        <v>224</v>
      </c>
      <c r="B226" s="7">
        <v>224</v>
      </c>
      <c r="C226" s="7">
        <v>0.56917941570282</v>
      </c>
      <c r="D226" s="7">
        <v>0.183644413948059</v>
      </c>
      <c r="E226" s="7">
        <v>9</v>
      </c>
      <c r="F226" s="7">
        <v>8</v>
      </c>
      <c r="G226" s="7">
        <v>1</v>
      </c>
      <c r="H226" s="7">
        <v>2</v>
      </c>
      <c r="I226" s="7">
        <v>0.9</v>
      </c>
      <c r="J226" s="7">
        <v>0.529411764705882</v>
      </c>
      <c r="K226" s="7">
        <v>0.666666666666667</v>
      </c>
      <c r="L226" s="7">
        <v>0.8</v>
      </c>
      <c r="M226" s="7">
        <v>0.1</v>
      </c>
      <c r="N226" s="7">
        <v>0.55</v>
      </c>
    </row>
    <row r="227" spans="1:14">
      <c r="A227" s="8">
        <v>225</v>
      </c>
      <c r="B227" s="7">
        <v>225</v>
      </c>
      <c r="C227" s="7">
        <v>0.605853915214539</v>
      </c>
      <c r="D227" s="7">
        <v>0.149552583694458</v>
      </c>
      <c r="E227" s="7">
        <v>7</v>
      </c>
      <c r="F227" s="7">
        <v>8</v>
      </c>
      <c r="G227" s="7">
        <v>3</v>
      </c>
      <c r="H227" s="7">
        <v>2</v>
      </c>
      <c r="I227" s="7">
        <v>0.7</v>
      </c>
      <c r="J227" s="7">
        <v>0.466666666666667</v>
      </c>
      <c r="K227" s="7">
        <v>0.56</v>
      </c>
      <c r="L227" s="7">
        <v>0.8</v>
      </c>
      <c r="M227" s="7">
        <v>-0.1</v>
      </c>
      <c r="N227" s="7">
        <v>0.45</v>
      </c>
    </row>
    <row r="228" spans="1:14">
      <c r="A228" s="8">
        <v>226</v>
      </c>
      <c r="B228" s="7">
        <v>226</v>
      </c>
      <c r="C228" s="7">
        <v>0.602149486541748</v>
      </c>
      <c r="D228" s="7">
        <v>0.100008964538574</v>
      </c>
      <c r="E228" s="7">
        <v>9</v>
      </c>
      <c r="F228" s="7">
        <v>6</v>
      </c>
      <c r="G228" s="7">
        <v>1</v>
      </c>
      <c r="H228" s="7">
        <v>4</v>
      </c>
      <c r="I228" s="7">
        <v>0.9</v>
      </c>
      <c r="J228" s="7">
        <v>0.6</v>
      </c>
      <c r="K228" s="7">
        <v>0.72</v>
      </c>
      <c r="L228" s="7">
        <v>0.6</v>
      </c>
      <c r="M228" s="7">
        <v>0.3</v>
      </c>
      <c r="N228" s="7">
        <v>0.65</v>
      </c>
    </row>
    <row r="229" spans="1:14">
      <c r="A229" s="8">
        <v>227</v>
      </c>
      <c r="B229" s="7">
        <v>227</v>
      </c>
      <c r="C229" s="7">
        <v>0.442574501037598</v>
      </c>
      <c r="D229" s="7">
        <v>0.035521388053894</v>
      </c>
      <c r="E229" s="7">
        <v>8</v>
      </c>
      <c r="F229" s="7">
        <v>9</v>
      </c>
      <c r="G229" s="7">
        <v>2</v>
      </c>
      <c r="H229" s="7">
        <v>1</v>
      </c>
      <c r="I229" s="7">
        <v>0.8</v>
      </c>
      <c r="J229" s="7">
        <v>0.470588235294118</v>
      </c>
      <c r="K229" s="7">
        <v>0.592592592592593</v>
      </c>
      <c r="L229" s="7">
        <v>0.9</v>
      </c>
      <c r="M229" s="7">
        <v>-0.1</v>
      </c>
      <c r="N229" s="7">
        <v>0.45</v>
      </c>
    </row>
    <row r="230" spans="1:14">
      <c r="A230" s="8">
        <v>228</v>
      </c>
      <c r="B230" s="7">
        <v>228</v>
      </c>
      <c r="C230" s="7">
        <v>0.517134189605713</v>
      </c>
      <c r="D230" s="7">
        <v>0.0241166353225708</v>
      </c>
      <c r="E230" s="7">
        <v>10</v>
      </c>
      <c r="F230" s="7">
        <v>7</v>
      </c>
      <c r="G230" s="7">
        <v>0</v>
      </c>
      <c r="H230" s="7">
        <v>3</v>
      </c>
      <c r="I230" s="7">
        <v>1</v>
      </c>
      <c r="J230" s="7">
        <v>0.588235294117647</v>
      </c>
      <c r="K230" s="7">
        <v>0.740740740740741</v>
      </c>
      <c r="L230" s="7">
        <v>0.7</v>
      </c>
      <c r="M230" s="7">
        <v>0.3</v>
      </c>
      <c r="N230" s="7">
        <v>0.65</v>
      </c>
    </row>
    <row r="231" spans="1:14">
      <c r="A231" s="8">
        <v>229</v>
      </c>
      <c r="B231" s="7">
        <v>229</v>
      </c>
      <c r="C231" s="7">
        <v>0.615076422691345</v>
      </c>
      <c r="D231" s="7">
        <v>0.00972950458526611</v>
      </c>
      <c r="E231" s="7">
        <v>9</v>
      </c>
      <c r="F231" s="7">
        <v>6</v>
      </c>
      <c r="G231" s="7">
        <v>1</v>
      </c>
      <c r="H231" s="7">
        <v>4</v>
      </c>
      <c r="I231" s="7">
        <v>0.9</v>
      </c>
      <c r="J231" s="7">
        <v>0.6</v>
      </c>
      <c r="K231" s="7">
        <v>0.72</v>
      </c>
      <c r="L231" s="7">
        <v>0.6</v>
      </c>
      <c r="M231" s="7">
        <v>0.3</v>
      </c>
      <c r="N231" s="7">
        <v>0.65</v>
      </c>
    </row>
    <row r="232" spans="1:14">
      <c r="A232" s="8">
        <v>230</v>
      </c>
      <c r="B232" s="7">
        <v>230</v>
      </c>
      <c r="C232" s="7">
        <v>0.720847606658936</v>
      </c>
      <c r="D232" s="7">
        <v>0.0570018291473389</v>
      </c>
      <c r="E232" s="7">
        <v>9</v>
      </c>
      <c r="F232" s="7">
        <v>8</v>
      </c>
      <c r="G232" s="7">
        <v>1</v>
      </c>
      <c r="H232" s="7">
        <v>2</v>
      </c>
      <c r="I232" s="7">
        <v>0.9</v>
      </c>
      <c r="J232" s="7">
        <v>0.529411764705882</v>
      </c>
      <c r="K232" s="7">
        <v>0.666666666666667</v>
      </c>
      <c r="L232" s="7">
        <v>0.8</v>
      </c>
      <c r="M232" s="7">
        <v>0.1</v>
      </c>
      <c r="N232" s="7">
        <v>0.55</v>
      </c>
    </row>
    <row r="233" spans="1:14">
      <c r="A233" s="8">
        <v>231</v>
      </c>
      <c r="B233" s="7">
        <v>231</v>
      </c>
      <c r="C233" s="7">
        <v>0.52093243598938</v>
      </c>
      <c r="D233" s="7">
        <v>0.0623812675476074</v>
      </c>
      <c r="E233" s="7">
        <v>9</v>
      </c>
      <c r="F233" s="7">
        <v>7</v>
      </c>
      <c r="G233" s="7">
        <v>1</v>
      </c>
      <c r="H233" s="7">
        <v>3</v>
      </c>
      <c r="I233" s="7">
        <v>0.9</v>
      </c>
      <c r="J233" s="7">
        <v>0.5625</v>
      </c>
      <c r="K233" s="7">
        <v>0.692307692307692</v>
      </c>
      <c r="L233" s="7">
        <v>0.7</v>
      </c>
      <c r="M233" s="7">
        <v>0.2</v>
      </c>
      <c r="N233" s="7">
        <v>0.6</v>
      </c>
    </row>
    <row r="234" spans="1:14">
      <c r="A234" s="8">
        <v>232</v>
      </c>
      <c r="B234" s="7">
        <v>232</v>
      </c>
      <c r="C234" s="7">
        <v>0.677423715591431</v>
      </c>
      <c r="D234" s="7">
        <v>0.145640969276428</v>
      </c>
      <c r="E234" s="7">
        <v>10</v>
      </c>
      <c r="F234" s="7">
        <v>6</v>
      </c>
      <c r="G234" s="7">
        <v>0</v>
      </c>
      <c r="H234" s="7">
        <v>4</v>
      </c>
      <c r="I234" s="7">
        <v>1</v>
      </c>
      <c r="J234" s="7">
        <v>0.625</v>
      </c>
      <c r="K234" s="7">
        <v>0.769230769230769</v>
      </c>
      <c r="L234" s="7">
        <v>0.6</v>
      </c>
      <c r="M234" s="7">
        <v>0.4</v>
      </c>
      <c r="N234" s="7">
        <v>0.7</v>
      </c>
    </row>
    <row r="235" spans="1:14">
      <c r="A235" s="8">
        <v>233</v>
      </c>
      <c r="B235" s="7">
        <v>233</v>
      </c>
      <c r="C235" s="7">
        <v>0.631724715232849</v>
      </c>
      <c r="D235" s="7">
        <v>0.0104049444198608</v>
      </c>
      <c r="E235" s="7">
        <v>10</v>
      </c>
      <c r="F235" s="7">
        <v>6</v>
      </c>
      <c r="G235" s="7">
        <v>0</v>
      </c>
      <c r="H235" s="7">
        <v>4</v>
      </c>
      <c r="I235" s="7">
        <v>1</v>
      </c>
      <c r="J235" s="7">
        <v>0.625</v>
      </c>
      <c r="K235" s="7">
        <v>0.769230769230769</v>
      </c>
      <c r="L235" s="7">
        <v>0.6</v>
      </c>
      <c r="M235" s="7">
        <v>0.4</v>
      </c>
      <c r="N235" s="7">
        <v>0.7</v>
      </c>
    </row>
    <row r="236" spans="1:14">
      <c r="A236" s="8">
        <v>234</v>
      </c>
      <c r="B236" s="7">
        <v>234</v>
      </c>
      <c r="C236" s="7">
        <v>0.462918043136597</v>
      </c>
      <c r="D236" s="7">
        <v>0.0611269474029541</v>
      </c>
      <c r="E236" s="7">
        <v>9</v>
      </c>
      <c r="F236" s="7">
        <v>9</v>
      </c>
      <c r="G236" s="7">
        <v>1</v>
      </c>
      <c r="H236" s="7">
        <v>1</v>
      </c>
      <c r="I236" s="7">
        <v>0.9</v>
      </c>
      <c r="J236" s="7">
        <v>0.5</v>
      </c>
      <c r="K236" s="7">
        <v>0.642857142857143</v>
      </c>
      <c r="L236" s="7">
        <v>0.9</v>
      </c>
      <c r="M236" s="7">
        <v>0</v>
      </c>
      <c r="N236" s="7">
        <v>0.5</v>
      </c>
    </row>
    <row r="237" spans="1:14">
      <c r="A237" s="8">
        <v>235</v>
      </c>
      <c r="B237" s="7">
        <v>235</v>
      </c>
      <c r="C237" s="7">
        <v>0.699081659317017</v>
      </c>
      <c r="D237" s="7">
        <v>0.0745850801467896</v>
      </c>
      <c r="E237" s="7">
        <v>10</v>
      </c>
      <c r="F237" s="7">
        <v>7</v>
      </c>
      <c r="G237" s="7">
        <v>0</v>
      </c>
      <c r="H237" s="7">
        <v>3</v>
      </c>
      <c r="I237" s="7">
        <v>1</v>
      </c>
      <c r="J237" s="7">
        <v>0.588235294117647</v>
      </c>
      <c r="K237" s="7">
        <v>0.740740740740741</v>
      </c>
      <c r="L237" s="7">
        <v>0.7</v>
      </c>
      <c r="M237" s="7">
        <v>0.3</v>
      </c>
      <c r="N237" s="7">
        <v>0.65</v>
      </c>
    </row>
    <row r="238" spans="1:14">
      <c r="A238" s="8">
        <v>236</v>
      </c>
      <c r="B238" s="7">
        <v>236</v>
      </c>
      <c r="C238" s="7">
        <v>0.60302460193634</v>
      </c>
      <c r="D238" s="7">
        <v>0.0383080244064331</v>
      </c>
      <c r="E238" s="7">
        <v>10</v>
      </c>
      <c r="F238" s="7">
        <v>7</v>
      </c>
      <c r="G238" s="7">
        <v>0</v>
      </c>
      <c r="H238" s="7">
        <v>3</v>
      </c>
      <c r="I238" s="7">
        <v>1</v>
      </c>
      <c r="J238" s="7">
        <v>0.588235294117647</v>
      </c>
      <c r="K238" s="7">
        <v>0.740740740740741</v>
      </c>
      <c r="L238" s="7">
        <v>0.7</v>
      </c>
      <c r="M238" s="7">
        <v>0.3</v>
      </c>
      <c r="N238" s="7">
        <v>0.65</v>
      </c>
    </row>
    <row r="239" spans="1:14">
      <c r="A239" s="8">
        <v>237</v>
      </c>
      <c r="B239" s="7">
        <v>237</v>
      </c>
      <c r="C239" s="7">
        <v>0.653814315795898</v>
      </c>
      <c r="D239" s="7">
        <v>0.0328105688095093</v>
      </c>
      <c r="E239" s="7">
        <v>9</v>
      </c>
      <c r="F239" s="7">
        <v>6</v>
      </c>
      <c r="G239" s="7">
        <v>1</v>
      </c>
      <c r="H239" s="7">
        <v>4</v>
      </c>
      <c r="I239" s="7">
        <v>0.9</v>
      </c>
      <c r="J239" s="7">
        <v>0.6</v>
      </c>
      <c r="K239" s="7">
        <v>0.72</v>
      </c>
      <c r="L239" s="7">
        <v>0.6</v>
      </c>
      <c r="M239" s="7">
        <v>0.3</v>
      </c>
      <c r="N239" s="7">
        <v>0.65</v>
      </c>
    </row>
    <row r="240" spans="1:14">
      <c r="A240" s="8">
        <v>238</v>
      </c>
      <c r="B240" s="7">
        <v>238</v>
      </c>
      <c r="C240" s="7">
        <v>0.702123165130615</v>
      </c>
      <c r="D240" s="7">
        <v>0.0990356206893921</v>
      </c>
      <c r="E240" s="7">
        <v>9</v>
      </c>
      <c r="F240" s="7">
        <v>6</v>
      </c>
      <c r="G240" s="7">
        <v>1</v>
      </c>
      <c r="H240" s="7">
        <v>4</v>
      </c>
      <c r="I240" s="7">
        <v>0.9</v>
      </c>
      <c r="J240" s="7">
        <v>0.6</v>
      </c>
      <c r="K240" s="7">
        <v>0.72</v>
      </c>
      <c r="L240" s="7">
        <v>0.6</v>
      </c>
      <c r="M240" s="7">
        <v>0.3</v>
      </c>
      <c r="N240" s="7">
        <v>0.65</v>
      </c>
    </row>
    <row r="241" spans="1:14">
      <c r="A241" s="8">
        <v>239</v>
      </c>
      <c r="B241" s="7">
        <v>239</v>
      </c>
      <c r="C241" s="7">
        <v>0.606819152832031</v>
      </c>
      <c r="D241" s="7">
        <v>0.0388393402099609</v>
      </c>
      <c r="E241" s="7">
        <v>9</v>
      </c>
      <c r="F241" s="7">
        <v>3</v>
      </c>
      <c r="G241" s="7">
        <v>1</v>
      </c>
      <c r="H241" s="7">
        <v>7</v>
      </c>
      <c r="I241" s="7">
        <v>0.9</v>
      </c>
      <c r="J241" s="7">
        <v>0.75</v>
      </c>
      <c r="K241" s="7">
        <v>0.818181818181818</v>
      </c>
      <c r="L241" s="7">
        <v>0.3</v>
      </c>
      <c r="M241" s="7">
        <v>0.6</v>
      </c>
      <c r="N241" s="7">
        <v>0.8</v>
      </c>
    </row>
    <row r="242" spans="1:14">
      <c r="A242" s="8">
        <v>240</v>
      </c>
      <c r="B242" s="7">
        <v>240</v>
      </c>
      <c r="C242" s="7">
        <v>0.720616340637207</v>
      </c>
      <c r="D242" s="7">
        <v>0.0177127122879028</v>
      </c>
      <c r="E242" s="7">
        <v>10</v>
      </c>
      <c r="F242" s="7">
        <v>7</v>
      </c>
      <c r="G242" s="7">
        <v>0</v>
      </c>
      <c r="H242" s="7">
        <v>3</v>
      </c>
      <c r="I242" s="7">
        <v>1</v>
      </c>
      <c r="J242" s="7">
        <v>0.588235294117647</v>
      </c>
      <c r="K242" s="7">
        <v>0.740740740740741</v>
      </c>
      <c r="L242" s="7">
        <v>0.7</v>
      </c>
      <c r="M242" s="7">
        <v>0.3</v>
      </c>
      <c r="N242" s="7">
        <v>0.65</v>
      </c>
    </row>
    <row r="243" spans="1:14">
      <c r="A243" s="8">
        <v>241</v>
      </c>
      <c r="B243" s="7">
        <v>241</v>
      </c>
      <c r="C243" s="7">
        <v>0.931020617485046</v>
      </c>
      <c r="D243" s="7">
        <v>0.065038800239563</v>
      </c>
      <c r="E243" s="7">
        <v>10</v>
      </c>
      <c r="F243" s="7">
        <v>8</v>
      </c>
      <c r="G243" s="7">
        <v>0</v>
      </c>
      <c r="H243" s="7">
        <v>2</v>
      </c>
      <c r="I243" s="7">
        <v>1</v>
      </c>
      <c r="J243" s="7">
        <v>0.555555555555556</v>
      </c>
      <c r="K243" s="7">
        <v>0.714285714285714</v>
      </c>
      <c r="L243" s="7">
        <v>0.8</v>
      </c>
      <c r="M243" s="7">
        <v>0.2</v>
      </c>
      <c r="N243" s="7">
        <v>0.6</v>
      </c>
    </row>
    <row r="244" spans="1:14">
      <c r="A244" s="8">
        <v>242</v>
      </c>
      <c r="B244" s="7">
        <v>242</v>
      </c>
      <c r="C244" s="7">
        <v>0.654550433158875</v>
      </c>
      <c r="D244" s="7">
        <v>0.00651741027832031</v>
      </c>
      <c r="E244" s="7">
        <v>10</v>
      </c>
      <c r="F244" s="7">
        <v>7</v>
      </c>
      <c r="G244" s="7">
        <v>0</v>
      </c>
      <c r="H244" s="7">
        <v>3</v>
      </c>
      <c r="I244" s="7">
        <v>1</v>
      </c>
      <c r="J244" s="7">
        <v>0.588235294117647</v>
      </c>
      <c r="K244" s="7">
        <v>0.740740740740741</v>
      </c>
      <c r="L244" s="7">
        <v>0.7</v>
      </c>
      <c r="M244" s="7">
        <v>0.3</v>
      </c>
      <c r="N244" s="7">
        <v>0.65</v>
      </c>
    </row>
    <row r="245" spans="1:14">
      <c r="A245" s="8">
        <v>243</v>
      </c>
      <c r="B245" s="7">
        <v>243</v>
      </c>
      <c r="C245" s="7">
        <v>0.503040790557861</v>
      </c>
      <c r="D245" s="7">
        <v>0.0417943000793457</v>
      </c>
      <c r="E245" s="7">
        <v>8</v>
      </c>
      <c r="F245" s="7">
        <v>4</v>
      </c>
      <c r="G245" s="7">
        <v>2</v>
      </c>
      <c r="H245" s="7">
        <v>6</v>
      </c>
      <c r="I245" s="7">
        <v>0.8</v>
      </c>
      <c r="J245" s="7">
        <v>0.666666666666667</v>
      </c>
      <c r="K245" s="7">
        <v>0.727272727272727</v>
      </c>
      <c r="L245" s="7">
        <v>0.4</v>
      </c>
      <c r="M245" s="7">
        <v>0.4</v>
      </c>
      <c r="N245" s="7">
        <v>0.7</v>
      </c>
    </row>
    <row r="246" spans="1:14">
      <c r="A246" s="8">
        <v>244</v>
      </c>
      <c r="B246" s="7">
        <v>244</v>
      </c>
      <c r="C246" s="7">
        <v>0.666673541069031</v>
      </c>
      <c r="D246" s="7">
        <v>0.0326756238937378</v>
      </c>
      <c r="E246" s="7">
        <v>7</v>
      </c>
      <c r="F246" s="7">
        <v>5</v>
      </c>
      <c r="G246" s="7">
        <v>3</v>
      </c>
      <c r="H246" s="7">
        <v>5</v>
      </c>
      <c r="I246" s="7">
        <v>0.7</v>
      </c>
      <c r="J246" s="7">
        <v>0.583333333333333</v>
      </c>
      <c r="K246" s="7">
        <v>0.636363636363636</v>
      </c>
      <c r="L246" s="7">
        <v>0.5</v>
      </c>
      <c r="M246" s="7">
        <v>0.2</v>
      </c>
      <c r="N246" s="7">
        <v>0.6</v>
      </c>
    </row>
    <row r="247" spans="1:14">
      <c r="A247" s="8">
        <v>245</v>
      </c>
      <c r="B247" s="7">
        <v>245</v>
      </c>
      <c r="C247" s="7">
        <v>0.535016775131226</v>
      </c>
      <c r="D247" s="7">
        <v>0.0704317092895508</v>
      </c>
      <c r="E247" s="7">
        <v>9</v>
      </c>
      <c r="F247" s="7">
        <v>8</v>
      </c>
      <c r="G247" s="7">
        <v>1</v>
      </c>
      <c r="H247" s="7">
        <v>2</v>
      </c>
      <c r="I247" s="7">
        <v>0.9</v>
      </c>
      <c r="J247" s="7">
        <v>0.529411764705882</v>
      </c>
      <c r="K247" s="7">
        <v>0.666666666666667</v>
      </c>
      <c r="L247" s="7">
        <v>0.8</v>
      </c>
      <c r="M247" s="7">
        <v>0.1</v>
      </c>
      <c r="N247" s="7">
        <v>0.55</v>
      </c>
    </row>
    <row r="248" spans="1:14">
      <c r="A248" s="8">
        <v>246</v>
      </c>
      <c r="B248" s="7">
        <v>246</v>
      </c>
      <c r="C248" s="7">
        <v>0.455821514129639</v>
      </c>
      <c r="D248" s="7">
        <v>0.0272377729415894</v>
      </c>
      <c r="E248" s="7">
        <v>9</v>
      </c>
      <c r="F248" s="7">
        <v>8</v>
      </c>
      <c r="G248" s="7">
        <v>1</v>
      </c>
      <c r="H248" s="7">
        <v>2</v>
      </c>
      <c r="I248" s="7">
        <v>0.9</v>
      </c>
      <c r="J248" s="7">
        <v>0.529411764705882</v>
      </c>
      <c r="K248" s="7">
        <v>0.666666666666667</v>
      </c>
      <c r="L248" s="7">
        <v>0.8</v>
      </c>
      <c r="M248" s="7">
        <v>0.1</v>
      </c>
      <c r="N248" s="7">
        <v>0.55</v>
      </c>
    </row>
    <row r="249" spans="1:14">
      <c r="A249" s="8">
        <v>247</v>
      </c>
      <c r="B249" s="7">
        <v>247</v>
      </c>
      <c r="C249" s="7">
        <v>0.690057992935181</v>
      </c>
      <c r="D249" s="7">
        <v>0.091547966003418</v>
      </c>
      <c r="E249" s="7">
        <v>9</v>
      </c>
      <c r="F249" s="7">
        <v>7</v>
      </c>
      <c r="G249" s="7">
        <v>1</v>
      </c>
      <c r="H249" s="7">
        <v>3</v>
      </c>
      <c r="I249" s="7">
        <v>0.9</v>
      </c>
      <c r="J249" s="7">
        <v>0.5625</v>
      </c>
      <c r="K249" s="7">
        <v>0.692307692307692</v>
      </c>
      <c r="L249" s="7">
        <v>0.7</v>
      </c>
      <c r="M249" s="7">
        <v>0.2</v>
      </c>
      <c r="N249" s="7">
        <v>0.6</v>
      </c>
    </row>
    <row r="250" spans="1:14">
      <c r="A250" s="8">
        <v>248</v>
      </c>
      <c r="B250" s="7">
        <v>248</v>
      </c>
      <c r="C250" s="7">
        <v>0.480457067489624</v>
      </c>
      <c r="D250" s="7">
        <v>0.110321640968323</v>
      </c>
      <c r="E250" s="7">
        <v>9</v>
      </c>
      <c r="F250" s="7">
        <v>8</v>
      </c>
      <c r="G250" s="7">
        <v>1</v>
      </c>
      <c r="H250" s="7">
        <v>2</v>
      </c>
      <c r="I250" s="7">
        <v>0.9</v>
      </c>
      <c r="J250" s="7">
        <v>0.529411764705882</v>
      </c>
      <c r="K250" s="7">
        <v>0.666666666666667</v>
      </c>
      <c r="L250" s="7">
        <v>0.8</v>
      </c>
      <c r="M250" s="7">
        <v>0.1</v>
      </c>
      <c r="N250" s="7">
        <v>0.55</v>
      </c>
    </row>
    <row r="251" spans="1:14">
      <c r="A251" s="8">
        <v>249</v>
      </c>
      <c r="B251" s="7">
        <v>249</v>
      </c>
      <c r="C251" s="7">
        <v>0.602627396583557</v>
      </c>
      <c r="D251" s="7">
        <v>0.0299558639526367</v>
      </c>
      <c r="E251" s="7">
        <v>10</v>
      </c>
      <c r="F251" s="7">
        <v>7</v>
      </c>
      <c r="G251" s="7">
        <v>0</v>
      </c>
      <c r="H251" s="7">
        <v>3</v>
      </c>
      <c r="I251" s="7">
        <v>1</v>
      </c>
      <c r="J251" s="7">
        <v>0.588235294117647</v>
      </c>
      <c r="K251" s="7">
        <v>0.740740740740741</v>
      </c>
      <c r="L251" s="7">
        <v>0.7</v>
      </c>
      <c r="M251" s="7">
        <v>0.3</v>
      </c>
      <c r="N251" s="7">
        <v>0.65</v>
      </c>
    </row>
    <row r="252" spans="1:14">
      <c r="A252" s="8">
        <v>250</v>
      </c>
      <c r="B252" s="7">
        <v>250</v>
      </c>
      <c r="C252" s="7">
        <v>0.667933106422424</v>
      </c>
      <c r="D252" s="7">
        <v>0.07917320728302</v>
      </c>
      <c r="E252" s="7">
        <v>8</v>
      </c>
      <c r="F252" s="7">
        <v>7</v>
      </c>
      <c r="G252" s="7">
        <v>2</v>
      </c>
      <c r="H252" s="7">
        <v>3</v>
      </c>
      <c r="I252" s="7">
        <v>0.8</v>
      </c>
      <c r="J252" s="7">
        <v>0.533333333333333</v>
      </c>
      <c r="K252" s="7">
        <v>0.64</v>
      </c>
      <c r="L252" s="7">
        <v>0.7</v>
      </c>
      <c r="M252" s="7">
        <v>0.1</v>
      </c>
      <c r="N252" s="7">
        <v>0.55</v>
      </c>
    </row>
    <row r="253" spans="1:14">
      <c r="A253" s="8">
        <v>251</v>
      </c>
      <c r="B253" s="7">
        <v>251</v>
      </c>
      <c r="C253" s="7">
        <v>0.668897747993469</v>
      </c>
      <c r="D253" s="7">
        <v>0.0253410339355469</v>
      </c>
      <c r="E253" s="7">
        <v>8</v>
      </c>
      <c r="F253" s="7">
        <v>8</v>
      </c>
      <c r="G253" s="7">
        <v>2</v>
      </c>
      <c r="H253" s="7">
        <v>2</v>
      </c>
      <c r="I253" s="7">
        <v>0.8</v>
      </c>
      <c r="J253" s="7">
        <v>0.5</v>
      </c>
      <c r="K253" s="7">
        <v>0.615384615384615</v>
      </c>
      <c r="L253" s="7">
        <v>0.8</v>
      </c>
      <c r="M253" s="7">
        <v>0</v>
      </c>
      <c r="N253" s="7">
        <v>0.5</v>
      </c>
    </row>
    <row r="254" spans="1:14">
      <c r="A254" s="8">
        <v>252</v>
      </c>
      <c r="B254" s="7">
        <v>252</v>
      </c>
      <c r="C254" s="7">
        <v>0.613682150840759</v>
      </c>
      <c r="D254" s="7">
        <v>0.0630632638931274</v>
      </c>
      <c r="E254" s="7">
        <v>10</v>
      </c>
      <c r="F254" s="7">
        <v>6</v>
      </c>
      <c r="G254" s="7">
        <v>0</v>
      </c>
      <c r="H254" s="7">
        <v>4</v>
      </c>
      <c r="I254" s="7">
        <v>1</v>
      </c>
      <c r="J254" s="7">
        <v>0.625</v>
      </c>
      <c r="K254" s="7">
        <v>0.769230769230769</v>
      </c>
      <c r="L254" s="7">
        <v>0.6</v>
      </c>
      <c r="M254" s="7">
        <v>0.4</v>
      </c>
      <c r="N254" s="7">
        <v>0.7</v>
      </c>
    </row>
    <row r="255" spans="1:14">
      <c r="A255" s="8">
        <v>253</v>
      </c>
      <c r="B255" s="7">
        <v>253</v>
      </c>
      <c r="C255" s="7">
        <v>0.517570614814758</v>
      </c>
      <c r="D255" s="7">
        <v>0.0457253456115723</v>
      </c>
      <c r="E255" s="7">
        <v>10</v>
      </c>
      <c r="F255" s="7">
        <v>5</v>
      </c>
      <c r="G255" s="7">
        <v>0</v>
      </c>
      <c r="H255" s="7">
        <v>5</v>
      </c>
      <c r="I255" s="7">
        <v>1</v>
      </c>
      <c r="J255" s="7">
        <v>0.666666666666667</v>
      </c>
      <c r="K255" s="7">
        <v>0.8</v>
      </c>
      <c r="L255" s="7">
        <v>0.5</v>
      </c>
      <c r="M255" s="7">
        <v>0.5</v>
      </c>
      <c r="N255" s="7">
        <v>0.75</v>
      </c>
    </row>
    <row r="256" spans="1:14">
      <c r="A256" s="8">
        <v>254</v>
      </c>
      <c r="B256" s="7">
        <v>254</v>
      </c>
      <c r="C256" s="7">
        <v>0.673060894012451</v>
      </c>
      <c r="D256" s="7">
        <v>0.033013105392456</v>
      </c>
      <c r="E256" s="7">
        <v>8</v>
      </c>
      <c r="F256" s="7">
        <v>6</v>
      </c>
      <c r="G256" s="7">
        <v>2</v>
      </c>
      <c r="H256" s="7">
        <v>4</v>
      </c>
      <c r="I256" s="7">
        <v>0.8</v>
      </c>
      <c r="J256" s="7">
        <v>0.571428571428572</v>
      </c>
      <c r="K256" s="7">
        <v>0.666666666666667</v>
      </c>
      <c r="L256" s="7">
        <v>0.6</v>
      </c>
      <c r="M256" s="7">
        <v>0.2</v>
      </c>
      <c r="N256" s="7">
        <v>0.6</v>
      </c>
    </row>
    <row r="257" spans="1:14">
      <c r="A257" s="8">
        <v>255</v>
      </c>
      <c r="B257" s="7">
        <v>255</v>
      </c>
      <c r="C257" s="7">
        <v>0.559831142425537</v>
      </c>
      <c r="D257" s="7">
        <v>0.00619423389434815</v>
      </c>
      <c r="E257" s="7">
        <v>9</v>
      </c>
      <c r="F257" s="7">
        <v>5</v>
      </c>
      <c r="G257" s="7">
        <v>1</v>
      </c>
      <c r="H257" s="7">
        <v>5</v>
      </c>
      <c r="I257" s="7">
        <v>0.9</v>
      </c>
      <c r="J257" s="7">
        <v>0.642857142857143</v>
      </c>
      <c r="K257" s="7">
        <v>0.75</v>
      </c>
      <c r="L257" s="7">
        <v>0.5</v>
      </c>
      <c r="M257" s="7">
        <v>0.4</v>
      </c>
      <c r="N257" s="7">
        <v>0.7</v>
      </c>
    </row>
    <row r="258" spans="1:14">
      <c r="A258" s="8">
        <v>256</v>
      </c>
      <c r="B258" s="7">
        <v>256</v>
      </c>
      <c r="C258" s="7">
        <v>0.667914509773254</v>
      </c>
      <c r="D258" s="7">
        <v>0.249172568321228</v>
      </c>
      <c r="E258" s="7">
        <v>7</v>
      </c>
      <c r="F258" s="7">
        <v>6</v>
      </c>
      <c r="G258" s="7">
        <v>3</v>
      </c>
      <c r="H258" s="7">
        <v>4</v>
      </c>
      <c r="I258" s="7">
        <v>0.7</v>
      </c>
      <c r="J258" s="7">
        <v>0.538461538461539</v>
      </c>
      <c r="K258" s="7">
        <v>0.608695652173913</v>
      </c>
      <c r="L258" s="7">
        <v>0.6</v>
      </c>
      <c r="M258" s="7">
        <v>0.1</v>
      </c>
      <c r="N258" s="7">
        <v>0.55</v>
      </c>
    </row>
    <row r="259" spans="1:14">
      <c r="A259" s="8">
        <v>257</v>
      </c>
      <c r="B259" s="7">
        <v>257</v>
      </c>
      <c r="C259" s="7">
        <v>0.662143707275391</v>
      </c>
      <c r="D259" s="7">
        <v>0.0576621294021606</v>
      </c>
      <c r="E259" s="7">
        <v>9</v>
      </c>
      <c r="F259" s="7">
        <v>7</v>
      </c>
      <c r="G259" s="7">
        <v>1</v>
      </c>
      <c r="H259" s="7">
        <v>3</v>
      </c>
      <c r="I259" s="7">
        <v>0.9</v>
      </c>
      <c r="J259" s="7">
        <v>0.5625</v>
      </c>
      <c r="K259" s="7">
        <v>0.692307692307692</v>
      </c>
      <c r="L259" s="7">
        <v>0.7</v>
      </c>
      <c r="M259" s="7">
        <v>0.2</v>
      </c>
      <c r="N259" s="7">
        <v>0.6</v>
      </c>
    </row>
    <row r="260" spans="1:14">
      <c r="A260" s="8">
        <v>258</v>
      </c>
      <c r="B260" s="7">
        <v>258</v>
      </c>
      <c r="C260" s="7">
        <v>0.617413520812988</v>
      </c>
      <c r="D260" s="7">
        <v>0.0491626262664795</v>
      </c>
      <c r="E260" s="7">
        <v>7</v>
      </c>
      <c r="F260" s="7">
        <v>7</v>
      </c>
      <c r="G260" s="7">
        <v>3</v>
      </c>
      <c r="H260" s="7">
        <v>3</v>
      </c>
      <c r="I260" s="7">
        <v>0.7</v>
      </c>
      <c r="J260" s="7">
        <v>0.5</v>
      </c>
      <c r="K260" s="7">
        <v>0.583333333333333</v>
      </c>
      <c r="L260" s="7">
        <v>0.7</v>
      </c>
      <c r="M260" s="7">
        <v>0</v>
      </c>
      <c r="N260" s="7">
        <v>0.5</v>
      </c>
    </row>
    <row r="261" spans="1:14">
      <c r="A261" s="8">
        <v>259</v>
      </c>
      <c r="B261" s="7">
        <v>259</v>
      </c>
      <c r="C261" s="7">
        <v>0.583817005157471</v>
      </c>
      <c r="D261" s="7">
        <v>0.00514543056488037</v>
      </c>
      <c r="E261" s="7">
        <v>8</v>
      </c>
      <c r="F261" s="7">
        <v>8</v>
      </c>
      <c r="G261" s="7">
        <v>2</v>
      </c>
      <c r="H261" s="7">
        <v>2</v>
      </c>
      <c r="I261" s="7">
        <v>0.8</v>
      </c>
      <c r="J261" s="7">
        <v>0.5</v>
      </c>
      <c r="K261" s="7">
        <v>0.615384615384615</v>
      </c>
      <c r="L261" s="7">
        <v>0.8</v>
      </c>
      <c r="M261" s="7">
        <v>0</v>
      </c>
      <c r="N261" s="7">
        <v>0.5</v>
      </c>
    </row>
    <row r="262" spans="1:14">
      <c r="A262" s="8">
        <v>260</v>
      </c>
      <c r="B262" s="7">
        <v>260</v>
      </c>
      <c r="C262" s="7">
        <v>0.69218921661377</v>
      </c>
      <c r="D262" s="7">
        <v>0.0328303575515747</v>
      </c>
      <c r="E262" s="7">
        <v>9</v>
      </c>
      <c r="F262" s="7">
        <v>8</v>
      </c>
      <c r="G262" s="7">
        <v>1</v>
      </c>
      <c r="H262" s="7">
        <v>2</v>
      </c>
      <c r="I262" s="7">
        <v>0.9</v>
      </c>
      <c r="J262" s="7">
        <v>0.529411764705882</v>
      </c>
      <c r="K262" s="7">
        <v>0.666666666666667</v>
      </c>
      <c r="L262" s="7">
        <v>0.8</v>
      </c>
      <c r="M262" s="7">
        <v>0.1</v>
      </c>
      <c r="N262" s="7">
        <v>0.55</v>
      </c>
    </row>
    <row r="263" spans="1:14">
      <c r="A263" s="8">
        <v>261</v>
      </c>
      <c r="B263" s="7">
        <v>261</v>
      </c>
      <c r="C263" s="7">
        <v>0.667340993881226</v>
      </c>
      <c r="D263" s="7">
        <v>0.130968451499939</v>
      </c>
      <c r="E263" s="7">
        <v>9</v>
      </c>
      <c r="F263" s="7">
        <v>7</v>
      </c>
      <c r="G263" s="7">
        <v>1</v>
      </c>
      <c r="H263" s="7">
        <v>3</v>
      </c>
      <c r="I263" s="7">
        <v>0.9</v>
      </c>
      <c r="J263" s="7">
        <v>0.5625</v>
      </c>
      <c r="K263" s="7">
        <v>0.692307692307692</v>
      </c>
      <c r="L263" s="7">
        <v>0.7</v>
      </c>
      <c r="M263" s="7">
        <v>0.2</v>
      </c>
      <c r="N263" s="7">
        <v>0.6</v>
      </c>
    </row>
    <row r="264" spans="1:14">
      <c r="A264" s="8">
        <v>262</v>
      </c>
      <c r="B264" s="7">
        <v>262</v>
      </c>
      <c r="C264" s="7">
        <v>0.614790320396423</v>
      </c>
      <c r="D264" s="7">
        <v>0.0509108304977417</v>
      </c>
      <c r="E264" s="7">
        <v>8</v>
      </c>
      <c r="F264" s="7">
        <v>5</v>
      </c>
      <c r="G264" s="7">
        <v>2</v>
      </c>
      <c r="H264" s="7">
        <v>5</v>
      </c>
      <c r="I264" s="7">
        <v>0.8</v>
      </c>
      <c r="J264" s="7">
        <v>0.615384615384615</v>
      </c>
      <c r="K264" s="7">
        <v>0.695652173913043</v>
      </c>
      <c r="L264" s="7">
        <v>0.5</v>
      </c>
      <c r="M264" s="7">
        <v>0.3</v>
      </c>
      <c r="N264" s="7">
        <v>0.65</v>
      </c>
    </row>
    <row r="265" spans="1:14">
      <c r="A265" s="8">
        <v>263</v>
      </c>
      <c r="B265" s="7">
        <v>263</v>
      </c>
      <c r="C265" s="7">
        <v>0.559041619300842</v>
      </c>
      <c r="D265" s="7">
        <v>0.0439227819442749</v>
      </c>
      <c r="E265" s="7">
        <v>9</v>
      </c>
      <c r="F265" s="7">
        <v>5</v>
      </c>
      <c r="G265" s="7">
        <v>1</v>
      </c>
      <c r="H265" s="7">
        <v>5</v>
      </c>
      <c r="I265" s="7">
        <v>0.9</v>
      </c>
      <c r="J265" s="7">
        <v>0.642857142857143</v>
      </c>
      <c r="K265" s="7">
        <v>0.75</v>
      </c>
      <c r="L265" s="7">
        <v>0.5</v>
      </c>
      <c r="M265" s="7">
        <v>0.4</v>
      </c>
      <c r="N265" s="7">
        <v>0.7</v>
      </c>
    </row>
    <row r="266" spans="1:14">
      <c r="A266" s="8">
        <v>264</v>
      </c>
      <c r="B266" s="7">
        <v>264</v>
      </c>
      <c r="C266" s="7">
        <v>0.624519824981689</v>
      </c>
      <c r="D266" s="7">
        <v>0.128039479255676</v>
      </c>
      <c r="E266" s="7">
        <v>7</v>
      </c>
      <c r="F266" s="7">
        <v>7</v>
      </c>
      <c r="G266" s="7">
        <v>3</v>
      </c>
      <c r="H266" s="7">
        <v>3</v>
      </c>
      <c r="I266" s="7">
        <v>0.7</v>
      </c>
      <c r="J266" s="7">
        <v>0.5</v>
      </c>
      <c r="K266" s="7">
        <v>0.583333333333333</v>
      </c>
      <c r="L266" s="7">
        <v>0.7</v>
      </c>
      <c r="M266" s="7">
        <v>0</v>
      </c>
      <c r="N266" s="7">
        <v>0.5</v>
      </c>
    </row>
    <row r="267" spans="1:14">
      <c r="A267" s="8">
        <v>265</v>
      </c>
      <c r="B267" s="7">
        <v>265</v>
      </c>
      <c r="C267" s="7">
        <v>0.70265793800354</v>
      </c>
      <c r="D267" s="7">
        <v>0.0941702127456665</v>
      </c>
      <c r="E267" s="7">
        <v>8</v>
      </c>
      <c r="F267" s="7">
        <v>9</v>
      </c>
      <c r="G267" s="7">
        <v>2</v>
      </c>
      <c r="H267" s="7">
        <v>1</v>
      </c>
      <c r="I267" s="7">
        <v>0.8</v>
      </c>
      <c r="J267" s="7">
        <v>0.470588235294118</v>
      </c>
      <c r="K267" s="7">
        <v>0.592592592592593</v>
      </c>
      <c r="L267" s="7">
        <v>0.9</v>
      </c>
      <c r="M267" s="7">
        <v>-0.1</v>
      </c>
      <c r="N267" s="7">
        <v>0.45</v>
      </c>
    </row>
    <row r="268" spans="1:14">
      <c r="A268" s="8">
        <v>266</v>
      </c>
      <c r="B268" s="7">
        <v>266</v>
      </c>
      <c r="C268" s="7">
        <v>0.620866060256958</v>
      </c>
      <c r="D268" s="7">
        <v>0.0807085037231445</v>
      </c>
      <c r="E268" s="7">
        <v>9</v>
      </c>
      <c r="F268" s="7">
        <v>8</v>
      </c>
      <c r="G268" s="7">
        <v>1</v>
      </c>
      <c r="H268" s="7">
        <v>2</v>
      </c>
      <c r="I268" s="7">
        <v>0.9</v>
      </c>
      <c r="J268" s="7">
        <v>0.529411764705882</v>
      </c>
      <c r="K268" s="7">
        <v>0.666666666666667</v>
      </c>
      <c r="L268" s="7">
        <v>0.8</v>
      </c>
      <c r="M268" s="7">
        <v>0.1</v>
      </c>
      <c r="N268" s="7">
        <v>0.55</v>
      </c>
    </row>
    <row r="269" spans="1:14">
      <c r="A269" s="8">
        <v>267</v>
      </c>
      <c r="B269" s="7">
        <v>267</v>
      </c>
      <c r="C269" s="7">
        <v>0.535416841506958</v>
      </c>
      <c r="D269" s="7">
        <v>0.0235810279846191</v>
      </c>
      <c r="E269" s="7">
        <v>9</v>
      </c>
      <c r="F269" s="7">
        <v>7</v>
      </c>
      <c r="G269" s="7">
        <v>1</v>
      </c>
      <c r="H269" s="7">
        <v>3</v>
      </c>
      <c r="I269" s="7">
        <v>0.9</v>
      </c>
      <c r="J269" s="7">
        <v>0.5625</v>
      </c>
      <c r="K269" s="7">
        <v>0.692307692307692</v>
      </c>
      <c r="L269" s="7">
        <v>0.7</v>
      </c>
      <c r="M269" s="7">
        <v>0.2</v>
      </c>
      <c r="N269" s="7">
        <v>0.6</v>
      </c>
    </row>
    <row r="270" spans="1:14">
      <c r="A270" s="8">
        <v>268</v>
      </c>
      <c r="B270" s="7">
        <v>268</v>
      </c>
      <c r="C270" s="7">
        <v>0.884103894233704</v>
      </c>
      <c r="D270" s="7">
        <v>0.151036620140076</v>
      </c>
      <c r="E270" s="7">
        <v>9</v>
      </c>
      <c r="F270" s="7">
        <v>8</v>
      </c>
      <c r="G270" s="7">
        <v>1</v>
      </c>
      <c r="H270" s="7">
        <v>2</v>
      </c>
      <c r="I270" s="7">
        <v>0.9</v>
      </c>
      <c r="J270" s="7">
        <v>0.529411764705882</v>
      </c>
      <c r="K270" s="7">
        <v>0.666666666666667</v>
      </c>
      <c r="L270" s="7">
        <v>0.8</v>
      </c>
      <c r="M270" s="7">
        <v>0.1</v>
      </c>
      <c r="N270" s="7">
        <v>0.55</v>
      </c>
    </row>
    <row r="271" spans="1:14">
      <c r="A271" s="8">
        <v>269</v>
      </c>
      <c r="B271" s="7">
        <v>269</v>
      </c>
      <c r="C271" s="7">
        <v>0.655850052833557</v>
      </c>
      <c r="D271" s="7">
        <v>0.110864520072937</v>
      </c>
      <c r="E271" s="7">
        <v>8</v>
      </c>
      <c r="F271" s="7">
        <v>8</v>
      </c>
      <c r="G271" s="7">
        <v>2</v>
      </c>
      <c r="H271" s="7">
        <v>2</v>
      </c>
      <c r="I271" s="7">
        <v>0.8</v>
      </c>
      <c r="J271" s="7">
        <v>0.5</v>
      </c>
      <c r="K271" s="7">
        <v>0.615384615384615</v>
      </c>
      <c r="L271" s="7">
        <v>0.8</v>
      </c>
      <c r="M271" s="7">
        <v>0</v>
      </c>
      <c r="N271" s="7">
        <v>0.5</v>
      </c>
    </row>
    <row r="272" spans="1:14">
      <c r="A272" s="8">
        <v>270</v>
      </c>
      <c r="B272" s="7">
        <v>270</v>
      </c>
      <c r="C272" s="7">
        <v>0.488817095756531</v>
      </c>
      <c r="D272" s="7">
        <v>0.0486917495727539</v>
      </c>
      <c r="E272" s="7">
        <v>10</v>
      </c>
      <c r="F272" s="7">
        <v>8</v>
      </c>
      <c r="G272" s="7">
        <v>0</v>
      </c>
      <c r="H272" s="7">
        <v>2</v>
      </c>
      <c r="I272" s="7">
        <v>1</v>
      </c>
      <c r="J272" s="7">
        <v>0.555555555555556</v>
      </c>
      <c r="K272" s="7">
        <v>0.714285714285714</v>
      </c>
      <c r="L272" s="7">
        <v>0.8</v>
      </c>
      <c r="M272" s="7">
        <v>0.2</v>
      </c>
      <c r="N272" s="7">
        <v>0.6</v>
      </c>
    </row>
    <row r="273" spans="1:14">
      <c r="A273" s="8">
        <v>271</v>
      </c>
      <c r="B273" s="7">
        <v>271</v>
      </c>
      <c r="C273" s="7">
        <v>0.636939287185669</v>
      </c>
      <c r="D273" s="7">
        <v>0.0437867641448975</v>
      </c>
      <c r="E273" s="7">
        <v>9</v>
      </c>
      <c r="F273" s="7">
        <v>9</v>
      </c>
      <c r="G273" s="7">
        <v>1</v>
      </c>
      <c r="H273" s="7">
        <v>1</v>
      </c>
      <c r="I273" s="7">
        <v>0.9</v>
      </c>
      <c r="J273" s="7">
        <v>0.5</v>
      </c>
      <c r="K273" s="7">
        <v>0.642857142857143</v>
      </c>
      <c r="L273" s="7">
        <v>0.9</v>
      </c>
      <c r="M273" s="7">
        <v>0</v>
      </c>
      <c r="N273" s="7">
        <v>0.5</v>
      </c>
    </row>
    <row r="274" spans="1:14">
      <c r="A274" s="8">
        <v>272</v>
      </c>
      <c r="B274" s="7">
        <v>272</v>
      </c>
      <c r="C274" s="7">
        <v>0.538297295570374</v>
      </c>
      <c r="D274" s="7">
        <v>0.0419726371765137</v>
      </c>
      <c r="E274" s="7">
        <v>9</v>
      </c>
      <c r="F274" s="7">
        <v>3</v>
      </c>
      <c r="G274" s="7">
        <v>1</v>
      </c>
      <c r="H274" s="7">
        <v>7</v>
      </c>
      <c r="I274" s="7">
        <v>0.9</v>
      </c>
      <c r="J274" s="7">
        <v>0.75</v>
      </c>
      <c r="K274" s="7">
        <v>0.818181818181818</v>
      </c>
      <c r="L274" s="7">
        <v>0.3</v>
      </c>
      <c r="M274" s="7">
        <v>0.6</v>
      </c>
      <c r="N274" s="7">
        <v>0.8</v>
      </c>
    </row>
    <row r="275" spans="1:14">
      <c r="A275" s="8">
        <v>273</v>
      </c>
      <c r="B275" s="7">
        <v>273</v>
      </c>
      <c r="C275" s="7">
        <v>0.513692259788513</v>
      </c>
      <c r="D275" s="7">
        <v>0.0435769557952881</v>
      </c>
      <c r="E275" s="7">
        <v>10</v>
      </c>
      <c r="F275" s="7">
        <v>6</v>
      </c>
      <c r="G275" s="7">
        <v>0</v>
      </c>
      <c r="H275" s="7">
        <v>4</v>
      </c>
      <c r="I275" s="7">
        <v>1</v>
      </c>
      <c r="J275" s="7">
        <v>0.625</v>
      </c>
      <c r="K275" s="7">
        <v>0.769230769230769</v>
      </c>
      <c r="L275" s="7">
        <v>0.6</v>
      </c>
      <c r="M275" s="7">
        <v>0.4</v>
      </c>
      <c r="N275" s="7">
        <v>0.7</v>
      </c>
    </row>
    <row r="276" spans="1:14">
      <c r="A276" s="8">
        <v>274</v>
      </c>
      <c r="B276" s="7">
        <v>274</v>
      </c>
      <c r="C276" s="7">
        <v>0.644375324249268</v>
      </c>
      <c r="D276" s="7">
        <v>0.134663581848145</v>
      </c>
      <c r="E276" s="7">
        <v>9</v>
      </c>
      <c r="F276" s="7">
        <v>6</v>
      </c>
      <c r="G276" s="7">
        <v>1</v>
      </c>
      <c r="H276" s="7">
        <v>4</v>
      </c>
      <c r="I276" s="7">
        <v>0.9</v>
      </c>
      <c r="J276" s="7">
        <v>0.6</v>
      </c>
      <c r="K276" s="7">
        <v>0.72</v>
      </c>
      <c r="L276" s="7">
        <v>0.6</v>
      </c>
      <c r="M276" s="7">
        <v>0.3</v>
      </c>
      <c r="N276" s="7">
        <v>0.65</v>
      </c>
    </row>
    <row r="277" spans="1:14">
      <c r="A277" s="8">
        <v>275</v>
      </c>
      <c r="B277" s="7">
        <v>275</v>
      </c>
      <c r="C277" s="7">
        <v>0.714213848114014</v>
      </c>
      <c r="D277" s="7">
        <v>0.0160645246505737</v>
      </c>
      <c r="E277" s="7">
        <v>7</v>
      </c>
      <c r="F277" s="7">
        <v>7</v>
      </c>
      <c r="G277" s="7">
        <v>3</v>
      </c>
      <c r="H277" s="7">
        <v>3</v>
      </c>
      <c r="I277" s="7">
        <v>0.7</v>
      </c>
      <c r="J277" s="7">
        <v>0.5</v>
      </c>
      <c r="K277" s="7">
        <v>0.583333333333333</v>
      </c>
      <c r="L277" s="7">
        <v>0.7</v>
      </c>
      <c r="M277" s="7">
        <v>0</v>
      </c>
      <c r="N277" s="7">
        <v>0.5</v>
      </c>
    </row>
    <row r="278" spans="1:14">
      <c r="A278" s="8">
        <v>276</v>
      </c>
      <c r="B278" s="7">
        <v>276</v>
      </c>
      <c r="C278" s="7">
        <v>0.486104249954224</v>
      </c>
      <c r="D278" s="7">
        <v>0.0340396165847778</v>
      </c>
      <c r="E278" s="7">
        <v>7</v>
      </c>
      <c r="F278" s="7">
        <v>3</v>
      </c>
      <c r="G278" s="7">
        <v>3</v>
      </c>
      <c r="H278" s="7">
        <v>7</v>
      </c>
      <c r="I278" s="7">
        <v>0.7</v>
      </c>
      <c r="J278" s="7">
        <v>0.7</v>
      </c>
      <c r="K278" s="7">
        <v>0.7</v>
      </c>
      <c r="L278" s="7">
        <v>0.3</v>
      </c>
      <c r="M278" s="7">
        <v>0.4</v>
      </c>
      <c r="N278" s="7">
        <v>0.7</v>
      </c>
    </row>
    <row r="279" spans="1:14">
      <c r="A279" s="8">
        <v>277</v>
      </c>
      <c r="B279" s="7">
        <v>277</v>
      </c>
      <c r="C279" s="7">
        <v>0.559329867362976</v>
      </c>
      <c r="D279" s="7">
        <v>0.0379574298858643</v>
      </c>
      <c r="E279" s="7">
        <v>10</v>
      </c>
      <c r="F279" s="7">
        <v>7</v>
      </c>
      <c r="G279" s="7">
        <v>0</v>
      </c>
      <c r="H279" s="7">
        <v>3</v>
      </c>
      <c r="I279" s="7">
        <v>1</v>
      </c>
      <c r="J279" s="7">
        <v>0.588235294117647</v>
      </c>
      <c r="K279" s="7">
        <v>0.740740740740741</v>
      </c>
      <c r="L279" s="7">
        <v>0.7</v>
      </c>
      <c r="M279" s="7">
        <v>0.3</v>
      </c>
      <c r="N279" s="7">
        <v>0.65</v>
      </c>
    </row>
    <row r="280" spans="1:14">
      <c r="A280" s="8">
        <v>278</v>
      </c>
      <c r="B280" s="7">
        <v>278</v>
      </c>
      <c r="C280" s="7">
        <v>0.633606433868408</v>
      </c>
      <c r="D280" s="7">
        <v>0.0177440643310547</v>
      </c>
      <c r="E280" s="7">
        <v>9</v>
      </c>
      <c r="F280" s="7">
        <v>7</v>
      </c>
      <c r="G280" s="7">
        <v>1</v>
      </c>
      <c r="H280" s="7">
        <v>3</v>
      </c>
      <c r="I280" s="7">
        <v>0.9</v>
      </c>
      <c r="J280" s="7">
        <v>0.5625</v>
      </c>
      <c r="K280" s="7">
        <v>0.692307692307692</v>
      </c>
      <c r="L280" s="7">
        <v>0.7</v>
      </c>
      <c r="M280" s="7">
        <v>0.2</v>
      </c>
      <c r="N280" s="7">
        <v>0.6</v>
      </c>
    </row>
    <row r="281" spans="1:14">
      <c r="A281" s="8">
        <v>279</v>
      </c>
      <c r="B281" s="7">
        <v>279</v>
      </c>
      <c r="C281" s="7">
        <v>0.673051953315735</v>
      </c>
      <c r="D281" s="7">
        <v>0.0608499050140381</v>
      </c>
      <c r="E281" s="7">
        <v>9</v>
      </c>
      <c r="F281" s="7">
        <v>6</v>
      </c>
      <c r="G281" s="7">
        <v>1</v>
      </c>
      <c r="H281" s="7">
        <v>4</v>
      </c>
      <c r="I281" s="7">
        <v>0.9</v>
      </c>
      <c r="J281" s="7">
        <v>0.6</v>
      </c>
      <c r="K281" s="7">
        <v>0.72</v>
      </c>
      <c r="L281" s="7">
        <v>0.6</v>
      </c>
      <c r="M281" s="7">
        <v>0.3</v>
      </c>
      <c r="N281" s="7">
        <v>0.65</v>
      </c>
    </row>
    <row r="282" spans="1:14">
      <c r="A282" s="8">
        <v>280</v>
      </c>
      <c r="B282" s="7">
        <v>280</v>
      </c>
      <c r="C282" s="7">
        <v>0.907464981079102</v>
      </c>
      <c r="D282" s="7">
        <v>0.123257160186768</v>
      </c>
      <c r="E282" s="7">
        <v>8</v>
      </c>
      <c r="F282" s="7">
        <v>6</v>
      </c>
      <c r="G282" s="7">
        <v>2</v>
      </c>
      <c r="H282" s="7">
        <v>4</v>
      </c>
      <c r="I282" s="7">
        <v>0.8</v>
      </c>
      <c r="J282" s="7">
        <v>0.571428571428572</v>
      </c>
      <c r="K282" s="7">
        <v>0.666666666666667</v>
      </c>
      <c r="L282" s="7">
        <v>0.6</v>
      </c>
      <c r="M282" s="7">
        <v>0.2</v>
      </c>
      <c r="N282" s="7">
        <v>0.6</v>
      </c>
    </row>
    <row r="283" spans="1:14">
      <c r="A283" s="8">
        <v>281</v>
      </c>
      <c r="B283" s="7">
        <v>281</v>
      </c>
      <c r="C283" s="7">
        <v>0.818611860275269</v>
      </c>
      <c r="D283" s="7">
        <v>0.00951147079467773</v>
      </c>
      <c r="E283" s="7">
        <v>10</v>
      </c>
      <c r="F283" s="7">
        <v>10</v>
      </c>
      <c r="G283" s="7">
        <v>0</v>
      </c>
      <c r="H283" s="7">
        <v>0</v>
      </c>
      <c r="I283" s="7">
        <v>1</v>
      </c>
      <c r="J283" s="7">
        <v>0.5</v>
      </c>
      <c r="K283" s="7">
        <v>0.666666666666667</v>
      </c>
      <c r="L283" s="7">
        <v>1</v>
      </c>
      <c r="M283" s="7">
        <v>0</v>
      </c>
      <c r="N283" s="7">
        <v>0.5</v>
      </c>
    </row>
    <row r="284" spans="1:14">
      <c r="A284" s="8">
        <v>282</v>
      </c>
      <c r="B284" s="7">
        <v>282</v>
      </c>
      <c r="C284" s="7">
        <v>0.437617540359497</v>
      </c>
      <c r="D284" s="7">
        <v>0.101253747940064</v>
      </c>
      <c r="E284" s="7">
        <v>10</v>
      </c>
      <c r="F284" s="7">
        <v>6</v>
      </c>
      <c r="G284" s="7">
        <v>0</v>
      </c>
      <c r="H284" s="7">
        <v>4</v>
      </c>
      <c r="I284" s="7">
        <v>1</v>
      </c>
      <c r="J284" s="7">
        <v>0.625</v>
      </c>
      <c r="K284" s="7">
        <v>0.769230769230769</v>
      </c>
      <c r="L284" s="7">
        <v>0.6</v>
      </c>
      <c r="M284" s="7">
        <v>0.4</v>
      </c>
      <c r="N284" s="7">
        <v>0.7</v>
      </c>
    </row>
    <row r="285" spans="1:14">
      <c r="A285" s="8">
        <v>283</v>
      </c>
      <c r="B285" s="7">
        <v>283</v>
      </c>
      <c r="C285" s="7">
        <v>0.622261166572571</v>
      </c>
      <c r="D285" s="7">
        <v>0.0483412742614746</v>
      </c>
      <c r="E285" s="7">
        <v>9</v>
      </c>
      <c r="F285" s="7">
        <v>6</v>
      </c>
      <c r="G285" s="7">
        <v>1</v>
      </c>
      <c r="H285" s="7">
        <v>4</v>
      </c>
      <c r="I285" s="7">
        <v>0.9</v>
      </c>
      <c r="J285" s="7">
        <v>0.6</v>
      </c>
      <c r="K285" s="7">
        <v>0.72</v>
      </c>
      <c r="L285" s="7">
        <v>0.6</v>
      </c>
      <c r="M285" s="7">
        <v>0.3</v>
      </c>
      <c r="N285" s="7">
        <v>0.65</v>
      </c>
    </row>
    <row r="286" spans="1:14">
      <c r="A286" s="8">
        <v>284</v>
      </c>
      <c r="B286" s="7">
        <v>284</v>
      </c>
      <c r="C286" s="7">
        <v>0.57831335067749</v>
      </c>
      <c r="D286" s="7">
        <v>0.00532937049865723</v>
      </c>
      <c r="E286" s="7">
        <v>10</v>
      </c>
      <c r="F286" s="7">
        <v>7</v>
      </c>
      <c r="G286" s="7">
        <v>0</v>
      </c>
      <c r="H286" s="7">
        <v>3</v>
      </c>
      <c r="I286" s="7">
        <v>1</v>
      </c>
      <c r="J286" s="7">
        <v>0.588235294117647</v>
      </c>
      <c r="K286" s="7">
        <v>0.740740740740741</v>
      </c>
      <c r="L286" s="7">
        <v>0.7</v>
      </c>
      <c r="M286" s="7">
        <v>0.3</v>
      </c>
      <c r="N286" s="7">
        <v>0.65</v>
      </c>
    </row>
    <row r="287" spans="1:14">
      <c r="A287" s="8">
        <v>285</v>
      </c>
      <c r="B287" s="7">
        <v>285</v>
      </c>
      <c r="C287" s="7">
        <v>0.428414344787598</v>
      </c>
      <c r="D287" s="7">
        <v>0.0122898817062378</v>
      </c>
      <c r="E287" s="7">
        <v>9</v>
      </c>
      <c r="F287" s="7">
        <v>5</v>
      </c>
      <c r="G287" s="7">
        <v>1</v>
      </c>
      <c r="H287" s="7">
        <v>5</v>
      </c>
      <c r="I287" s="7">
        <v>0.9</v>
      </c>
      <c r="J287" s="7">
        <v>0.642857142857143</v>
      </c>
      <c r="K287" s="7">
        <v>0.75</v>
      </c>
      <c r="L287" s="7">
        <v>0.5</v>
      </c>
      <c r="M287" s="7">
        <v>0.4</v>
      </c>
      <c r="N287" s="7">
        <v>0.7</v>
      </c>
    </row>
    <row r="288" spans="1:14">
      <c r="A288" s="8">
        <v>286</v>
      </c>
      <c r="B288" s="7">
        <v>286</v>
      </c>
      <c r="C288" s="7">
        <v>0.625374913215637</v>
      </c>
      <c r="D288" s="7">
        <v>0.0424176454544067</v>
      </c>
      <c r="E288" s="7">
        <v>9</v>
      </c>
      <c r="F288" s="7">
        <v>7</v>
      </c>
      <c r="G288" s="7">
        <v>1</v>
      </c>
      <c r="H288" s="7">
        <v>3</v>
      </c>
      <c r="I288" s="7">
        <v>0.9</v>
      </c>
      <c r="J288" s="7">
        <v>0.5625</v>
      </c>
      <c r="K288" s="7">
        <v>0.692307692307692</v>
      </c>
      <c r="L288" s="7">
        <v>0.7</v>
      </c>
      <c r="M288" s="7">
        <v>0.2</v>
      </c>
      <c r="N288" s="7">
        <v>0.6</v>
      </c>
    </row>
    <row r="289" spans="1:14">
      <c r="A289" s="8">
        <v>287</v>
      </c>
      <c r="B289" s="7">
        <v>287</v>
      </c>
      <c r="C289" s="7">
        <v>0.642795562744141</v>
      </c>
      <c r="D289" s="7">
        <v>0.0783324241638184</v>
      </c>
      <c r="E289" s="7">
        <v>10</v>
      </c>
      <c r="F289" s="7">
        <v>5</v>
      </c>
      <c r="G289" s="7">
        <v>0</v>
      </c>
      <c r="H289" s="7">
        <v>5</v>
      </c>
      <c r="I289" s="7">
        <v>1</v>
      </c>
      <c r="J289" s="7">
        <v>0.666666666666667</v>
      </c>
      <c r="K289" s="7">
        <v>0.8</v>
      </c>
      <c r="L289" s="7">
        <v>0.5</v>
      </c>
      <c r="M289" s="7">
        <v>0.5</v>
      </c>
      <c r="N289" s="7">
        <v>0.75</v>
      </c>
    </row>
    <row r="290" spans="1:14">
      <c r="A290" s="8">
        <v>288</v>
      </c>
      <c r="B290" s="7">
        <v>288</v>
      </c>
      <c r="C290" s="7">
        <v>0.749306917190552</v>
      </c>
      <c r="D290" s="7">
        <v>0.170211672782898</v>
      </c>
      <c r="E290" s="7">
        <v>8</v>
      </c>
      <c r="F290" s="7">
        <v>9</v>
      </c>
      <c r="G290" s="7">
        <v>2</v>
      </c>
      <c r="H290" s="7">
        <v>1</v>
      </c>
      <c r="I290" s="7">
        <v>0.8</v>
      </c>
      <c r="J290" s="7">
        <v>0.470588235294118</v>
      </c>
      <c r="K290" s="7">
        <v>0.592592592592593</v>
      </c>
      <c r="L290" s="7">
        <v>0.9</v>
      </c>
      <c r="M290" s="7">
        <v>-0.1</v>
      </c>
      <c r="N290" s="7">
        <v>0.45</v>
      </c>
    </row>
    <row r="291" spans="1:14">
      <c r="A291" s="8">
        <v>289</v>
      </c>
      <c r="B291" s="7">
        <v>289</v>
      </c>
      <c r="C291" s="7">
        <v>0.622252225875854</v>
      </c>
      <c r="D291" s="7">
        <v>0.0173782110214233</v>
      </c>
      <c r="E291" s="7">
        <v>8</v>
      </c>
      <c r="F291" s="7">
        <v>6</v>
      </c>
      <c r="G291" s="7">
        <v>2</v>
      </c>
      <c r="H291" s="7">
        <v>4</v>
      </c>
      <c r="I291" s="7">
        <v>0.8</v>
      </c>
      <c r="J291" s="7">
        <v>0.571428571428572</v>
      </c>
      <c r="K291" s="7">
        <v>0.666666666666667</v>
      </c>
      <c r="L291" s="7">
        <v>0.6</v>
      </c>
      <c r="M291" s="7">
        <v>0.2</v>
      </c>
      <c r="N291" s="7">
        <v>0.6</v>
      </c>
    </row>
    <row r="292" spans="1:14">
      <c r="A292" s="8">
        <v>290</v>
      </c>
      <c r="B292" s="7">
        <v>290</v>
      </c>
      <c r="C292" s="7">
        <v>0.57060170173645</v>
      </c>
      <c r="D292" s="7">
        <v>0.000138640403747559</v>
      </c>
      <c r="E292" s="7">
        <v>10</v>
      </c>
      <c r="F292" s="7">
        <v>6</v>
      </c>
      <c r="G292" s="7">
        <v>0</v>
      </c>
      <c r="H292" s="7">
        <v>4</v>
      </c>
      <c r="I292" s="7">
        <v>1</v>
      </c>
      <c r="J292" s="7">
        <v>0.625</v>
      </c>
      <c r="K292" s="7">
        <v>0.769230769230769</v>
      </c>
      <c r="L292" s="7">
        <v>0.6</v>
      </c>
      <c r="M292" s="7">
        <v>0.4</v>
      </c>
      <c r="N292" s="7">
        <v>0.7</v>
      </c>
    </row>
    <row r="293" spans="1:14">
      <c r="A293" s="8">
        <v>291</v>
      </c>
      <c r="B293" s="7">
        <v>291</v>
      </c>
      <c r="C293" s="7">
        <v>0.442946434020996</v>
      </c>
      <c r="D293" s="7">
        <v>0.0584065914154053</v>
      </c>
      <c r="E293" s="7">
        <v>10</v>
      </c>
      <c r="F293" s="7">
        <v>4</v>
      </c>
      <c r="G293" s="7">
        <v>0</v>
      </c>
      <c r="H293" s="7">
        <v>6</v>
      </c>
      <c r="I293" s="7">
        <v>1</v>
      </c>
      <c r="J293" s="7">
        <v>0.714285714285714</v>
      </c>
      <c r="K293" s="7">
        <v>0.833333333333333</v>
      </c>
      <c r="L293" s="7">
        <v>0.4</v>
      </c>
      <c r="M293" s="7">
        <v>0.6</v>
      </c>
      <c r="N293" s="7">
        <v>0.8</v>
      </c>
    </row>
    <row r="294" spans="1:14">
      <c r="A294" s="8">
        <v>292</v>
      </c>
      <c r="B294" s="7">
        <v>292</v>
      </c>
      <c r="C294" s="7">
        <v>0.702115416526794</v>
      </c>
      <c r="D294" s="7">
        <v>0.165565848350525</v>
      </c>
      <c r="E294" s="7">
        <v>8</v>
      </c>
      <c r="F294" s="7">
        <v>5</v>
      </c>
      <c r="G294" s="7">
        <v>2</v>
      </c>
      <c r="H294" s="7">
        <v>5</v>
      </c>
      <c r="I294" s="7">
        <v>0.8</v>
      </c>
      <c r="J294" s="7">
        <v>0.615384615384615</v>
      </c>
      <c r="K294" s="7">
        <v>0.695652173913043</v>
      </c>
      <c r="L294" s="7">
        <v>0.5</v>
      </c>
      <c r="M294" s="7">
        <v>0.3</v>
      </c>
      <c r="N294" s="7">
        <v>0.65</v>
      </c>
    </row>
    <row r="295" spans="1:14">
      <c r="A295" s="8">
        <v>293</v>
      </c>
      <c r="B295" s="7">
        <v>293</v>
      </c>
      <c r="C295" s="7">
        <v>0.730805635452271</v>
      </c>
      <c r="D295" s="7">
        <v>0.0538330078125</v>
      </c>
      <c r="E295" s="7">
        <v>10</v>
      </c>
      <c r="F295" s="7">
        <v>7</v>
      </c>
      <c r="G295" s="7">
        <v>0</v>
      </c>
      <c r="H295" s="7">
        <v>3</v>
      </c>
      <c r="I295" s="7">
        <v>1</v>
      </c>
      <c r="J295" s="7">
        <v>0.588235294117647</v>
      </c>
      <c r="K295" s="7">
        <v>0.740740740740741</v>
      </c>
      <c r="L295" s="7">
        <v>0.7</v>
      </c>
      <c r="M295" s="7">
        <v>0.3</v>
      </c>
      <c r="N295" s="7">
        <v>0.65</v>
      </c>
    </row>
    <row r="296" spans="1:14">
      <c r="A296" s="8">
        <v>294</v>
      </c>
      <c r="B296" s="7">
        <v>294</v>
      </c>
      <c r="C296" s="7">
        <v>0.642839908599854</v>
      </c>
      <c r="D296" s="7">
        <v>0.0108000040054321</v>
      </c>
      <c r="E296" s="7">
        <v>10</v>
      </c>
      <c r="F296" s="7">
        <v>7</v>
      </c>
      <c r="G296" s="7">
        <v>0</v>
      </c>
      <c r="H296" s="7">
        <v>3</v>
      </c>
      <c r="I296" s="7">
        <v>1</v>
      </c>
      <c r="J296" s="7">
        <v>0.588235294117647</v>
      </c>
      <c r="K296" s="7">
        <v>0.740740740740741</v>
      </c>
      <c r="L296" s="7">
        <v>0.7</v>
      </c>
      <c r="M296" s="7">
        <v>0.3</v>
      </c>
      <c r="N296" s="7">
        <v>0.65</v>
      </c>
    </row>
    <row r="297" spans="1:14">
      <c r="A297" s="8">
        <v>295</v>
      </c>
      <c r="B297" s="7">
        <v>295</v>
      </c>
      <c r="C297" s="7">
        <v>0.641138553619385</v>
      </c>
      <c r="D297" s="7">
        <v>0.0182781219482422</v>
      </c>
      <c r="E297" s="7">
        <v>8</v>
      </c>
      <c r="F297" s="7">
        <v>6</v>
      </c>
      <c r="G297" s="7">
        <v>2</v>
      </c>
      <c r="H297" s="7">
        <v>4</v>
      </c>
      <c r="I297" s="7">
        <v>0.8</v>
      </c>
      <c r="J297" s="7">
        <v>0.571428571428572</v>
      </c>
      <c r="K297" s="7">
        <v>0.666666666666667</v>
      </c>
      <c r="L297" s="7">
        <v>0.6</v>
      </c>
      <c r="M297" s="7">
        <v>0.2</v>
      </c>
      <c r="N297" s="7">
        <v>0.6</v>
      </c>
    </row>
    <row r="298" spans="1:14">
      <c r="A298" s="8">
        <v>296</v>
      </c>
      <c r="B298" s="7">
        <v>296</v>
      </c>
      <c r="C298" s="7">
        <v>0.588234066963196</v>
      </c>
      <c r="D298" s="7">
        <v>0.0247267484664917</v>
      </c>
      <c r="E298" s="7">
        <v>8</v>
      </c>
      <c r="F298" s="7">
        <v>7</v>
      </c>
      <c r="G298" s="7">
        <v>2</v>
      </c>
      <c r="H298" s="7">
        <v>3</v>
      </c>
      <c r="I298" s="7">
        <v>0.8</v>
      </c>
      <c r="J298" s="7">
        <v>0.533333333333333</v>
      </c>
      <c r="K298" s="7">
        <v>0.64</v>
      </c>
      <c r="L298" s="7">
        <v>0.7</v>
      </c>
      <c r="M298" s="7">
        <v>0.1</v>
      </c>
      <c r="N298" s="7">
        <v>0.55</v>
      </c>
    </row>
    <row r="299" spans="1:14">
      <c r="A299" s="8">
        <v>297</v>
      </c>
      <c r="B299" s="7">
        <v>297</v>
      </c>
      <c r="C299" s="7">
        <v>0.560098528862</v>
      </c>
      <c r="D299" s="7">
        <v>0.0110046863555908</v>
      </c>
      <c r="E299" s="7">
        <v>10</v>
      </c>
      <c r="F299" s="7">
        <v>6</v>
      </c>
      <c r="G299" s="7">
        <v>0</v>
      </c>
      <c r="H299" s="7">
        <v>4</v>
      </c>
      <c r="I299" s="7">
        <v>1</v>
      </c>
      <c r="J299" s="7">
        <v>0.625</v>
      </c>
      <c r="K299" s="7">
        <v>0.769230769230769</v>
      </c>
      <c r="L299" s="7">
        <v>0.6</v>
      </c>
      <c r="M299" s="7">
        <v>0.4</v>
      </c>
      <c r="N299" s="7">
        <v>0.7</v>
      </c>
    </row>
    <row r="300" spans="1:14">
      <c r="A300" s="8">
        <v>298</v>
      </c>
      <c r="B300" s="7">
        <v>298</v>
      </c>
      <c r="C300" s="7">
        <v>0.816716432571411</v>
      </c>
      <c r="D300" s="7">
        <v>0.16333019733429</v>
      </c>
      <c r="E300" s="7">
        <v>9</v>
      </c>
      <c r="F300" s="7">
        <v>7</v>
      </c>
      <c r="G300" s="7">
        <v>1</v>
      </c>
      <c r="H300" s="7">
        <v>3</v>
      </c>
      <c r="I300" s="7">
        <v>0.9</v>
      </c>
      <c r="J300" s="7">
        <v>0.5625</v>
      </c>
      <c r="K300" s="7">
        <v>0.692307692307692</v>
      </c>
      <c r="L300" s="7">
        <v>0.7</v>
      </c>
      <c r="M300" s="7">
        <v>0.2</v>
      </c>
      <c r="N300" s="7">
        <v>0.6</v>
      </c>
    </row>
    <row r="301" spans="1:14">
      <c r="A301" s="8">
        <v>299</v>
      </c>
      <c r="B301" s="7">
        <v>299</v>
      </c>
      <c r="C301" s="7">
        <v>0.558793663978577</v>
      </c>
      <c r="D301" s="7">
        <v>0.0411988496780396</v>
      </c>
      <c r="E301" s="7">
        <v>8</v>
      </c>
      <c r="F301" s="7">
        <v>6</v>
      </c>
      <c r="G301" s="7">
        <v>2</v>
      </c>
      <c r="H301" s="7">
        <v>4</v>
      </c>
      <c r="I301" s="7">
        <v>0.8</v>
      </c>
      <c r="J301" s="7">
        <v>0.571428571428572</v>
      </c>
      <c r="K301" s="7">
        <v>0.666666666666667</v>
      </c>
      <c r="L301" s="7">
        <v>0.6</v>
      </c>
      <c r="M301" s="7">
        <v>0.2</v>
      </c>
      <c r="N301" s="7">
        <v>0.6</v>
      </c>
    </row>
    <row r="302" spans="1:14">
      <c r="A302" s="8">
        <v>300</v>
      </c>
      <c r="B302" s="7">
        <v>300</v>
      </c>
      <c r="C302" s="7">
        <v>0.398736000061035</v>
      </c>
      <c r="D302" s="7">
        <v>0.0148582458496094</v>
      </c>
      <c r="E302" s="7">
        <v>10</v>
      </c>
      <c r="F302" s="7">
        <v>6</v>
      </c>
      <c r="G302" s="7">
        <v>0</v>
      </c>
      <c r="H302" s="7">
        <v>4</v>
      </c>
      <c r="I302" s="7">
        <v>1</v>
      </c>
      <c r="J302" s="7">
        <v>0.625</v>
      </c>
      <c r="K302" s="7">
        <v>0.769230769230769</v>
      </c>
      <c r="L302" s="7">
        <v>0.6</v>
      </c>
      <c r="M302" s="7">
        <v>0.4</v>
      </c>
      <c r="N302" s="7">
        <v>0.7</v>
      </c>
    </row>
    <row r="303" spans="1:14">
      <c r="A303" s="8">
        <v>301</v>
      </c>
      <c r="B303" s="7">
        <v>301</v>
      </c>
      <c r="C303" s="7">
        <v>0.662102222442627</v>
      </c>
      <c r="D303" s="7">
        <v>0.124578595161438</v>
      </c>
      <c r="E303" s="7">
        <v>9</v>
      </c>
      <c r="F303" s="7">
        <v>7</v>
      </c>
      <c r="G303" s="7">
        <v>1</v>
      </c>
      <c r="H303" s="7">
        <v>3</v>
      </c>
      <c r="I303" s="7">
        <v>0.9</v>
      </c>
      <c r="J303" s="7">
        <v>0.5625</v>
      </c>
      <c r="K303" s="7">
        <v>0.692307692307692</v>
      </c>
      <c r="L303" s="7">
        <v>0.7</v>
      </c>
      <c r="M303" s="7">
        <v>0.2</v>
      </c>
      <c r="N303" s="7">
        <v>0.6</v>
      </c>
    </row>
    <row r="304" spans="1:14">
      <c r="A304" s="8">
        <v>302</v>
      </c>
      <c r="B304" s="7">
        <v>302</v>
      </c>
      <c r="C304" s="7">
        <v>0.532430410385132</v>
      </c>
      <c r="D304" s="7">
        <v>0.0958017110824585</v>
      </c>
      <c r="E304" s="7">
        <v>9</v>
      </c>
      <c r="F304" s="7">
        <v>6</v>
      </c>
      <c r="G304" s="7">
        <v>1</v>
      </c>
      <c r="H304" s="7">
        <v>4</v>
      </c>
      <c r="I304" s="7">
        <v>0.9</v>
      </c>
      <c r="J304" s="7">
        <v>0.6</v>
      </c>
      <c r="K304" s="7">
        <v>0.72</v>
      </c>
      <c r="L304" s="7">
        <v>0.6</v>
      </c>
      <c r="M304" s="7">
        <v>0.3</v>
      </c>
      <c r="N304" s="7">
        <v>0.65</v>
      </c>
    </row>
    <row r="305" spans="1:14">
      <c r="A305" s="8">
        <v>303</v>
      </c>
      <c r="B305" s="7">
        <v>303</v>
      </c>
      <c r="C305" s="7">
        <v>0.607446551322937</v>
      </c>
      <c r="D305" s="7">
        <v>0.0858523845672607</v>
      </c>
      <c r="E305" s="7">
        <v>9</v>
      </c>
      <c r="F305" s="7">
        <v>5</v>
      </c>
      <c r="G305" s="7">
        <v>1</v>
      </c>
      <c r="H305" s="7">
        <v>5</v>
      </c>
      <c r="I305" s="7">
        <v>0.9</v>
      </c>
      <c r="J305" s="7">
        <v>0.642857142857143</v>
      </c>
      <c r="K305" s="7">
        <v>0.75</v>
      </c>
      <c r="L305" s="7">
        <v>0.5</v>
      </c>
      <c r="M305" s="7">
        <v>0.4</v>
      </c>
      <c r="N305" s="7">
        <v>0.7</v>
      </c>
    </row>
    <row r="306" spans="1:14">
      <c r="A306" s="8">
        <v>304</v>
      </c>
      <c r="B306" s="7">
        <v>304</v>
      </c>
      <c r="C306" s="7">
        <v>0.57126247882843</v>
      </c>
      <c r="D306" s="7">
        <v>0.00178587436676025</v>
      </c>
      <c r="E306" s="7">
        <v>10</v>
      </c>
      <c r="F306" s="7">
        <v>9</v>
      </c>
      <c r="G306" s="7">
        <v>0</v>
      </c>
      <c r="H306" s="7">
        <v>1</v>
      </c>
      <c r="I306" s="7">
        <v>1</v>
      </c>
      <c r="J306" s="7">
        <v>0.526315789473684</v>
      </c>
      <c r="K306" s="7">
        <v>0.689655172413793</v>
      </c>
      <c r="L306" s="7">
        <v>0.9</v>
      </c>
      <c r="M306" s="7">
        <v>0.1</v>
      </c>
      <c r="N306" s="7">
        <v>0.55</v>
      </c>
    </row>
    <row r="307" spans="1:14">
      <c r="A307" s="8">
        <v>305</v>
      </c>
      <c r="B307" s="7">
        <v>305</v>
      </c>
      <c r="C307" s="7">
        <v>0.855350017547607</v>
      </c>
      <c r="D307" s="7">
        <v>0.0944843292236328</v>
      </c>
      <c r="E307" s="7">
        <v>10</v>
      </c>
      <c r="F307" s="7">
        <v>6</v>
      </c>
      <c r="G307" s="7">
        <v>0</v>
      </c>
      <c r="H307" s="7">
        <v>4</v>
      </c>
      <c r="I307" s="7">
        <v>1</v>
      </c>
      <c r="J307" s="7">
        <v>0.625</v>
      </c>
      <c r="K307" s="7">
        <v>0.769230769230769</v>
      </c>
      <c r="L307" s="7">
        <v>0.6</v>
      </c>
      <c r="M307" s="7">
        <v>0.4</v>
      </c>
      <c r="N307" s="7">
        <v>0.7</v>
      </c>
    </row>
    <row r="308" spans="1:14">
      <c r="A308" s="8">
        <v>306</v>
      </c>
      <c r="B308" s="7">
        <v>306</v>
      </c>
      <c r="C308" s="7">
        <v>0.673173666000366</v>
      </c>
      <c r="D308" s="7">
        <v>0.0919464826583862</v>
      </c>
      <c r="E308" s="7">
        <v>8</v>
      </c>
      <c r="F308" s="7">
        <v>9</v>
      </c>
      <c r="G308" s="7">
        <v>2</v>
      </c>
      <c r="H308" s="7">
        <v>1</v>
      </c>
      <c r="I308" s="7">
        <v>0.8</v>
      </c>
      <c r="J308" s="7">
        <v>0.470588235294118</v>
      </c>
      <c r="K308" s="7">
        <v>0.592592592592593</v>
      </c>
      <c r="L308" s="7">
        <v>0.9</v>
      </c>
      <c r="M308" s="7">
        <v>-0.1</v>
      </c>
      <c r="N308" s="7">
        <v>0.45</v>
      </c>
    </row>
    <row r="309" spans="1:14">
      <c r="A309" s="8">
        <v>307</v>
      </c>
      <c r="B309" s="7">
        <v>307</v>
      </c>
      <c r="C309" s="7">
        <v>0.571081042289734</v>
      </c>
      <c r="D309" s="7">
        <v>0.0402399301528931</v>
      </c>
      <c r="E309" s="7">
        <v>10</v>
      </c>
      <c r="F309" s="7">
        <v>5</v>
      </c>
      <c r="G309" s="7">
        <v>0</v>
      </c>
      <c r="H309" s="7">
        <v>5</v>
      </c>
      <c r="I309" s="7">
        <v>1</v>
      </c>
      <c r="J309" s="7">
        <v>0.666666666666667</v>
      </c>
      <c r="K309" s="7">
        <v>0.8</v>
      </c>
      <c r="L309" s="7">
        <v>0.5</v>
      </c>
      <c r="M309" s="7">
        <v>0.5</v>
      </c>
      <c r="N309" s="7">
        <v>0.75</v>
      </c>
    </row>
    <row r="310" spans="1:14">
      <c r="A310" s="8">
        <v>308</v>
      </c>
      <c r="B310" s="7">
        <v>308</v>
      </c>
      <c r="C310" s="7">
        <v>0.568925857543945</v>
      </c>
      <c r="D310" s="7">
        <v>0.154922485351562</v>
      </c>
      <c r="E310" s="7">
        <v>10</v>
      </c>
      <c r="F310" s="7">
        <v>8</v>
      </c>
      <c r="G310" s="7">
        <v>0</v>
      </c>
      <c r="H310" s="7">
        <v>2</v>
      </c>
      <c r="I310" s="7">
        <v>1</v>
      </c>
      <c r="J310" s="7">
        <v>0.555555555555556</v>
      </c>
      <c r="K310" s="7">
        <v>0.714285714285714</v>
      </c>
      <c r="L310" s="7">
        <v>0.8</v>
      </c>
      <c r="M310" s="7">
        <v>0.2</v>
      </c>
      <c r="N310" s="7">
        <v>0.6</v>
      </c>
    </row>
    <row r="311" spans="1:14">
      <c r="A311" s="8">
        <v>309</v>
      </c>
      <c r="B311" s="7">
        <v>309</v>
      </c>
      <c r="C311" s="7">
        <v>0.81212055683136</v>
      </c>
      <c r="D311" s="7">
        <v>0.156541228294373</v>
      </c>
      <c r="E311" s="7">
        <v>6</v>
      </c>
      <c r="F311" s="7">
        <v>7</v>
      </c>
      <c r="G311" s="7">
        <v>4</v>
      </c>
      <c r="H311" s="7">
        <v>3</v>
      </c>
      <c r="I311" s="7">
        <v>0.6</v>
      </c>
      <c r="J311" s="7">
        <v>0.461538461538462</v>
      </c>
      <c r="K311" s="7">
        <v>0.521739130434783</v>
      </c>
      <c r="L311" s="7">
        <v>0.7</v>
      </c>
      <c r="M311" s="7">
        <v>-0.1</v>
      </c>
      <c r="N311" s="7">
        <v>0.45</v>
      </c>
    </row>
    <row r="312" spans="1:14">
      <c r="A312" s="8">
        <v>310</v>
      </c>
      <c r="B312" s="7">
        <v>310</v>
      </c>
      <c r="C312" s="7">
        <v>0.840501666069031</v>
      </c>
      <c r="D312" s="7">
        <v>0.195119500160217</v>
      </c>
      <c r="E312" s="7">
        <v>10</v>
      </c>
      <c r="F312" s="7">
        <v>9</v>
      </c>
      <c r="G312" s="7">
        <v>0</v>
      </c>
      <c r="H312" s="7">
        <v>1</v>
      </c>
      <c r="I312" s="7">
        <v>1</v>
      </c>
      <c r="J312" s="7">
        <v>0.526315789473684</v>
      </c>
      <c r="K312" s="7">
        <v>0.689655172413793</v>
      </c>
      <c r="L312" s="7">
        <v>0.9</v>
      </c>
      <c r="M312" s="7">
        <v>0.1</v>
      </c>
      <c r="N312" s="7">
        <v>0.55</v>
      </c>
    </row>
    <row r="313" spans="1:14">
      <c r="A313" s="8">
        <v>311</v>
      </c>
      <c r="B313" s="7">
        <v>311</v>
      </c>
      <c r="C313" s="7">
        <v>0.615211844444275</v>
      </c>
      <c r="D313" s="7">
        <v>0.113019585609436</v>
      </c>
      <c r="E313" s="7">
        <v>8</v>
      </c>
      <c r="F313" s="7">
        <v>7</v>
      </c>
      <c r="G313" s="7">
        <v>2</v>
      </c>
      <c r="H313" s="7">
        <v>3</v>
      </c>
      <c r="I313" s="7">
        <v>0.8</v>
      </c>
      <c r="J313" s="7">
        <v>0.533333333333333</v>
      </c>
      <c r="K313" s="7">
        <v>0.64</v>
      </c>
      <c r="L313" s="7">
        <v>0.7</v>
      </c>
      <c r="M313" s="7">
        <v>0.1</v>
      </c>
      <c r="N313" s="7">
        <v>0.55</v>
      </c>
    </row>
    <row r="314" spans="1:14">
      <c r="A314" s="8">
        <v>312</v>
      </c>
      <c r="B314" s="7">
        <v>312</v>
      </c>
      <c r="C314" s="7">
        <v>0.653412818908691</v>
      </c>
      <c r="D314" s="7">
        <v>0.10240650177002</v>
      </c>
      <c r="E314" s="7">
        <v>10</v>
      </c>
      <c r="F314" s="7">
        <v>6</v>
      </c>
      <c r="G314" s="7">
        <v>0</v>
      </c>
      <c r="H314" s="7">
        <v>4</v>
      </c>
      <c r="I314" s="7">
        <v>1</v>
      </c>
      <c r="J314" s="7">
        <v>0.625</v>
      </c>
      <c r="K314" s="7">
        <v>0.769230769230769</v>
      </c>
      <c r="L314" s="7">
        <v>0.6</v>
      </c>
      <c r="M314" s="7">
        <v>0.4</v>
      </c>
      <c r="N314" s="7">
        <v>0.7</v>
      </c>
    </row>
    <row r="315" spans="1:14">
      <c r="A315" s="8">
        <v>313</v>
      </c>
      <c r="B315" s="7">
        <v>313</v>
      </c>
      <c r="C315" s="7">
        <v>0.650550127029419</v>
      </c>
      <c r="D315" s="7">
        <v>0.200407981872559</v>
      </c>
      <c r="E315" s="7">
        <v>8</v>
      </c>
      <c r="F315" s="7">
        <v>5</v>
      </c>
      <c r="G315" s="7">
        <v>2</v>
      </c>
      <c r="H315" s="7">
        <v>5</v>
      </c>
      <c r="I315" s="7">
        <v>0.8</v>
      </c>
      <c r="J315" s="7">
        <v>0.615384615384615</v>
      </c>
      <c r="K315" s="7">
        <v>0.695652173913043</v>
      </c>
      <c r="L315" s="7">
        <v>0.5</v>
      </c>
      <c r="M315" s="7">
        <v>0.3</v>
      </c>
      <c r="N315" s="7">
        <v>0.65</v>
      </c>
    </row>
    <row r="316" spans="1:14">
      <c r="A316" s="8">
        <v>314</v>
      </c>
      <c r="B316" s="7">
        <v>314</v>
      </c>
      <c r="C316" s="7">
        <v>0.599250078201294</v>
      </c>
      <c r="D316" s="7">
        <v>0.0104513168334961</v>
      </c>
      <c r="E316" s="7">
        <v>10</v>
      </c>
      <c r="F316" s="7">
        <v>8</v>
      </c>
      <c r="G316" s="7">
        <v>0</v>
      </c>
      <c r="H316" s="7">
        <v>2</v>
      </c>
      <c r="I316" s="7">
        <v>1</v>
      </c>
      <c r="J316" s="7">
        <v>0.555555555555556</v>
      </c>
      <c r="K316" s="7">
        <v>0.714285714285714</v>
      </c>
      <c r="L316" s="7">
        <v>0.8</v>
      </c>
      <c r="M316" s="7">
        <v>0.2</v>
      </c>
      <c r="N316" s="7">
        <v>0.6</v>
      </c>
    </row>
    <row r="317" spans="1:14">
      <c r="A317" s="8">
        <v>315</v>
      </c>
      <c r="B317" s="7">
        <v>315</v>
      </c>
      <c r="C317" s="7">
        <v>0.452936172485352</v>
      </c>
      <c r="D317" s="7">
        <v>0.0606592893600464</v>
      </c>
      <c r="E317" s="7">
        <v>9</v>
      </c>
      <c r="F317" s="7">
        <v>8</v>
      </c>
      <c r="G317" s="7">
        <v>1</v>
      </c>
      <c r="H317" s="7">
        <v>2</v>
      </c>
      <c r="I317" s="7">
        <v>0.9</v>
      </c>
      <c r="J317" s="7">
        <v>0.529411764705882</v>
      </c>
      <c r="K317" s="7">
        <v>0.666666666666667</v>
      </c>
      <c r="L317" s="7">
        <v>0.8</v>
      </c>
      <c r="M317" s="7">
        <v>0.1</v>
      </c>
      <c r="N317" s="7">
        <v>0.55</v>
      </c>
    </row>
    <row r="318" spans="1:14">
      <c r="A318" s="8">
        <v>316</v>
      </c>
      <c r="B318" s="7">
        <v>316</v>
      </c>
      <c r="C318" s="7">
        <v>0.899687767028809</v>
      </c>
      <c r="D318" s="7">
        <v>0.0113396644592285</v>
      </c>
      <c r="E318" s="7">
        <v>9</v>
      </c>
      <c r="F318" s="7">
        <v>9</v>
      </c>
      <c r="G318" s="7">
        <v>1</v>
      </c>
      <c r="H318" s="7">
        <v>1</v>
      </c>
      <c r="I318" s="7">
        <v>0.9</v>
      </c>
      <c r="J318" s="7">
        <v>0.5</v>
      </c>
      <c r="K318" s="7">
        <v>0.642857142857143</v>
      </c>
      <c r="L318" s="7">
        <v>0.9</v>
      </c>
      <c r="M318" s="7">
        <v>0</v>
      </c>
      <c r="N318" s="7">
        <v>0.5</v>
      </c>
    </row>
    <row r="319" spans="1:14">
      <c r="A319" s="8">
        <v>317</v>
      </c>
      <c r="B319" s="7">
        <v>317</v>
      </c>
      <c r="C319" s="7">
        <v>0.685755729675293</v>
      </c>
      <c r="D319" s="7">
        <v>0.145111680030823</v>
      </c>
      <c r="E319" s="7">
        <v>7</v>
      </c>
      <c r="F319" s="7">
        <v>9</v>
      </c>
      <c r="G319" s="7">
        <v>3</v>
      </c>
      <c r="H319" s="7">
        <v>1</v>
      </c>
      <c r="I319" s="7">
        <v>0.7</v>
      </c>
      <c r="J319" s="7">
        <v>0.4375</v>
      </c>
      <c r="K319" s="7">
        <v>0.538461538461538</v>
      </c>
      <c r="L319" s="7">
        <v>0.9</v>
      </c>
      <c r="M319" s="7">
        <v>-0.2</v>
      </c>
      <c r="N319" s="7">
        <v>0.4</v>
      </c>
    </row>
    <row r="320" spans="1:14">
      <c r="A320" s="8">
        <v>318</v>
      </c>
      <c r="B320" s="7">
        <v>318</v>
      </c>
      <c r="C320" s="7">
        <v>0.842553019523621</v>
      </c>
      <c r="D320" s="7">
        <v>0.0404520034790039</v>
      </c>
      <c r="E320" s="7">
        <v>10</v>
      </c>
      <c r="F320" s="7">
        <v>8</v>
      </c>
      <c r="G320" s="7">
        <v>0</v>
      </c>
      <c r="H320" s="7">
        <v>2</v>
      </c>
      <c r="I320" s="7">
        <v>1</v>
      </c>
      <c r="J320" s="7">
        <v>0.555555555555556</v>
      </c>
      <c r="K320" s="7">
        <v>0.714285714285714</v>
      </c>
      <c r="L320" s="7">
        <v>0.8</v>
      </c>
      <c r="M320" s="7">
        <v>0.2</v>
      </c>
      <c r="N320" s="7">
        <v>0.6</v>
      </c>
    </row>
    <row r="321" spans="1:14">
      <c r="A321" s="8">
        <v>319</v>
      </c>
      <c r="B321" s="7">
        <v>319</v>
      </c>
      <c r="C321" s="7">
        <v>0.685276627540588</v>
      </c>
      <c r="D321" s="7">
        <v>0.0426899194717407</v>
      </c>
      <c r="E321" s="7">
        <v>8</v>
      </c>
      <c r="F321" s="7">
        <v>5</v>
      </c>
      <c r="G321" s="7">
        <v>2</v>
      </c>
      <c r="H321" s="7">
        <v>5</v>
      </c>
      <c r="I321" s="7">
        <v>0.8</v>
      </c>
      <c r="J321" s="7">
        <v>0.615384615384615</v>
      </c>
      <c r="K321" s="7">
        <v>0.695652173913043</v>
      </c>
      <c r="L321" s="7">
        <v>0.5</v>
      </c>
      <c r="M321" s="7">
        <v>0.3</v>
      </c>
      <c r="N321" s="7">
        <v>0.65</v>
      </c>
    </row>
    <row r="322" spans="1:14">
      <c r="A322" s="8">
        <v>320</v>
      </c>
      <c r="B322" s="7">
        <v>320</v>
      </c>
      <c r="C322" s="7">
        <v>0.569774150848389</v>
      </c>
      <c r="D322" s="7">
        <v>0.0429487228393555</v>
      </c>
      <c r="E322" s="7">
        <v>7</v>
      </c>
      <c r="F322" s="7">
        <v>7</v>
      </c>
      <c r="G322" s="7">
        <v>3</v>
      </c>
      <c r="H322" s="7">
        <v>3</v>
      </c>
      <c r="I322" s="7">
        <v>0.7</v>
      </c>
      <c r="J322" s="7">
        <v>0.5</v>
      </c>
      <c r="K322" s="7">
        <v>0.583333333333333</v>
      </c>
      <c r="L322" s="7">
        <v>0.7</v>
      </c>
      <c r="M322" s="7">
        <v>0</v>
      </c>
      <c r="N322" s="7">
        <v>0.5</v>
      </c>
    </row>
    <row r="323" spans="1:14">
      <c r="A323" s="8">
        <v>321</v>
      </c>
      <c r="B323" s="7">
        <v>321</v>
      </c>
      <c r="C323" s="7">
        <v>0.643506407737732</v>
      </c>
      <c r="D323" s="7">
        <v>0.0326564311981201</v>
      </c>
      <c r="E323" s="7">
        <v>9</v>
      </c>
      <c r="F323" s="7">
        <v>6</v>
      </c>
      <c r="G323" s="7">
        <v>1</v>
      </c>
      <c r="H323" s="7">
        <v>4</v>
      </c>
      <c r="I323" s="7">
        <v>0.9</v>
      </c>
      <c r="J323" s="7">
        <v>0.6</v>
      </c>
      <c r="K323" s="7">
        <v>0.72</v>
      </c>
      <c r="L323" s="7">
        <v>0.6</v>
      </c>
      <c r="M323" s="7">
        <v>0.3</v>
      </c>
      <c r="N323" s="7">
        <v>0.65</v>
      </c>
    </row>
    <row r="324" spans="1:14">
      <c r="A324" s="8">
        <v>322</v>
      </c>
      <c r="B324" s="7">
        <v>322</v>
      </c>
      <c r="C324" s="7">
        <v>0.766848087310791</v>
      </c>
      <c r="D324" s="7">
        <v>0.210089325904846</v>
      </c>
      <c r="E324" s="7">
        <v>9</v>
      </c>
      <c r="F324" s="7">
        <v>7</v>
      </c>
      <c r="G324" s="7">
        <v>1</v>
      </c>
      <c r="H324" s="7">
        <v>3</v>
      </c>
      <c r="I324" s="7">
        <v>0.9</v>
      </c>
      <c r="J324" s="7">
        <v>0.5625</v>
      </c>
      <c r="K324" s="7">
        <v>0.692307692307692</v>
      </c>
      <c r="L324" s="7">
        <v>0.7</v>
      </c>
      <c r="M324" s="7">
        <v>0.2</v>
      </c>
      <c r="N324" s="7">
        <v>0.6</v>
      </c>
    </row>
    <row r="325" spans="1:14">
      <c r="A325" s="8">
        <v>323</v>
      </c>
      <c r="B325" s="7">
        <v>323</v>
      </c>
      <c r="C325" s="7">
        <v>0.475068092346191</v>
      </c>
      <c r="D325" s="7">
        <v>0.0199623107910156</v>
      </c>
      <c r="E325" s="7">
        <v>9</v>
      </c>
      <c r="F325" s="7">
        <v>8</v>
      </c>
      <c r="G325" s="7">
        <v>1</v>
      </c>
      <c r="H325" s="7">
        <v>2</v>
      </c>
      <c r="I325" s="7">
        <v>0.9</v>
      </c>
      <c r="J325" s="7">
        <v>0.529411764705882</v>
      </c>
      <c r="K325" s="7">
        <v>0.666666666666667</v>
      </c>
      <c r="L325" s="7">
        <v>0.8</v>
      </c>
      <c r="M325" s="7">
        <v>0.1</v>
      </c>
      <c r="N325" s="7">
        <v>0.55</v>
      </c>
    </row>
    <row r="326" spans="1:14">
      <c r="A326" s="8">
        <v>324</v>
      </c>
      <c r="B326" s="7">
        <v>324</v>
      </c>
      <c r="C326" s="7">
        <v>0.500799059867859</v>
      </c>
      <c r="D326" s="7">
        <v>0.0488530397415161</v>
      </c>
      <c r="E326" s="7">
        <v>8</v>
      </c>
      <c r="F326" s="7">
        <v>7</v>
      </c>
      <c r="G326" s="7">
        <v>2</v>
      </c>
      <c r="H326" s="7">
        <v>3</v>
      </c>
      <c r="I326" s="7">
        <v>0.8</v>
      </c>
      <c r="J326" s="7">
        <v>0.533333333333333</v>
      </c>
      <c r="K326" s="7">
        <v>0.64</v>
      </c>
      <c r="L326" s="7">
        <v>0.7</v>
      </c>
      <c r="M326" s="7">
        <v>0.1</v>
      </c>
      <c r="N326" s="7">
        <v>0.55</v>
      </c>
    </row>
    <row r="327" spans="1:14">
      <c r="A327" s="8">
        <v>325</v>
      </c>
      <c r="B327" s="7">
        <v>325</v>
      </c>
      <c r="C327" s="7">
        <v>0.578796625137329</v>
      </c>
      <c r="D327" s="7">
        <v>0.047813892364502</v>
      </c>
      <c r="E327" s="7">
        <v>10</v>
      </c>
      <c r="F327" s="7">
        <v>8</v>
      </c>
      <c r="G327" s="7">
        <v>0</v>
      </c>
      <c r="H327" s="7">
        <v>2</v>
      </c>
      <c r="I327" s="7">
        <v>1</v>
      </c>
      <c r="J327" s="7">
        <v>0.555555555555556</v>
      </c>
      <c r="K327" s="7">
        <v>0.714285714285714</v>
      </c>
      <c r="L327" s="7">
        <v>0.8</v>
      </c>
      <c r="M327" s="7">
        <v>0.2</v>
      </c>
      <c r="N327" s="7">
        <v>0.6</v>
      </c>
    </row>
    <row r="328" spans="1:14">
      <c r="A328" s="8">
        <v>326</v>
      </c>
      <c r="B328" s="7">
        <v>326</v>
      </c>
      <c r="C328" s="7">
        <v>0.728153347969055</v>
      </c>
      <c r="D328" s="7">
        <v>0.205908179283142</v>
      </c>
      <c r="E328" s="7">
        <v>10</v>
      </c>
      <c r="F328" s="7">
        <v>7</v>
      </c>
      <c r="G328" s="7">
        <v>0</v>
      </c>
      <c r="H328" s="7">
        <v>3</v>
      </c>
      <c r="I328" s="7">
        <v>1</v>
      </c>
      <c r="J328" s="7">
        <v>0.588235294117647</v>
      </c>
      <c r="K328" s="7">
        <v>0.740740740740741</v>
      </c>
      <c r="L328" s="7">
        <v>0.7</v>
      </c>
      <c r="M328" s="7">
        <v>0.3</v>
      </c>
      <c r="N328" s="7">
        <v>0.65</v>
      </c>
    </row>
    <row r="329" spans="1:14">
      <c r="A329" s="8">
        <v>327</v>
      </c>
      <c r="B329" s="7">
        <v>327</v>
      </c>
      <c r="C329" s="7">
        <v>0.51726496219635</v>
      </c>
      <c r="D329" s="7">
        <v>0.0496070384979248</v>
      </c>
      <c r="E329" s="7">
        <v>10</v>
      </c>
      <c r="F329" s="7">
        <v>7</v>
      </c>
      <c r="G329" s="7">
        <v>0</v>
      </c>
      <c r="H329" s="7">
        <v>3</v>
      </c>
      <c r="I329" s="7">
        <v>1</v>
      </c>
      <c r="J329" s="7">
        <v>0.588235294117647</v>
      </c>
      <c r="K329" s="7">
        <v>0.740740740740741</v>
      </c>
      <c r="L329" s="7">
        <v>0.7</v>
      </c>
      <c r="M329" s="7">
        <v>0.3</v>
      </c>
      <c r="N329" s="7">
        <v>0.65</v>
      </c>
    </row>
    <row r="330" spans="1:14">
      <c r="A330" s="8">
        <v>328</v>
      </c>
      <c r="B330" s="7">
        <v>328</v>
      </c>
      <c r="C330" s="7">
        <v>0.573578357696533</v>
      </c>
      <c r="D330" s="7">
        <v>0.105150818824768</v>
      </c>
      <c r="E330" s="7">
        <v>8</v>
      </c>
      <c r="F330" s="7">
        <v>6</v>
      </c>
      <c r="G330" s="7">
        <v>2</v>
      </c>
      <c r="H330" s="7">
        <v>4</v>
      </c>
      <c r="I330" s="7">
        <v>0.8</v>
      </c>
      <c r="J330" s="7">
        <v>0.571428571428572</v>
      </c>
      <c r="K330" s="7">
        <v>0.666666666666667</v>
      </c>
      <c r="L330" s="7">
        <v>0.6</v>
      </c>
      <c r="M330" s="7">
        <v>0.2</v>
      </c>
      <c r="N330" s="7">
        <v>0.6</v>
      </c>
    </row>
    <row r="331" spans="1:14">
      <c r="A331" s="8">
        <v>329</v>
      </c>
      <c r="B331" s="7">
        <v>329</v>
      </c>
      <c r="C331" s="7">
        <v>0.753454089164734</v>
      </c>
      <c r="D331" s="7">
        <v>0.0653548240661621</v>
      </c>
      <c r="E331" s="7">
        <v>9</v>
      </c>
      <c r="F331" s="7">
        <v>8</v>
      </c>
      <c r="G331" s="7">
        <v>1</v>
      </c>
      <c r="H331" s="7">
        <v>2</v>
      </c>
      <c r="I331" s="7">
        <v>0.9</v>
      </c>
      <c r="J331" s="7">
        <v>0.529411764705882</v>
      </c>
      <c r="K331" s="7">
        <v>0.666666666666667</v>
      </c>
      <c r="L331" s="7">
        <v>0.8</v>
      </c>
      <c r="M331" s="7">
        <v>0.1</v>
      </c>
      <c r="N331" s="7">
        <v>0.55</v>
      </c>
    </row>
    <row r="332" spans="1:14">
      <c r="A332" s="8">
        <v>330</v>
      </c>
      <c r="B332" s="7">
        <v>330</v>
      </c>
      <c r="C332" s="7">
        <v>0.75474226474762</v>
      </c>
      <c r="D332" s="7">
        <v>0.11339282989502</v>
      </c>
      <c r="E332" s="7">
        <v>8</v>
      </c>
      <c r="F332" s="7">
        <v>8</v>
      </c>
      <c r="G332" s="7">
        <v>2</v>
      </c>
      <c r="H332" s="7">
        <v>2</v>
      </c>
      <c r="I332" s="7">
        <v>0.8</v>
      </c>
      <c r="J332" s="7">
        <v>0.5</v>
      </c>
      <c r="K332" s="7">
        <v>0.615384615384615</v>
      </c>
      <c r="L332" s="7">
        <v>0.8</v>
      </c>
      <c r="M332" s="7">
        <v>0</v>
      </c>
      <c r="N332" s="7">
        <v>0.5</v>
      </c>
    </row>
    <row r="333" spans="1:14">
      <c r="A333" s="8">
        <v>331</v>
      </c>
      <c r="B333" s="7">
        <v>331</v>
      </c>
      <c r="C333" s="7">
        <v>0.636010527610779</v>
      </c>
      <c r="D333" s="7">
        <v>0.0391476154327393</v>
      </c>
      <c r="E333" s="7">
        <v>9</v>
      </c>
      <c r="F333" s="7">
        <v>10</v>
      </c>
      <c r="G333" s="7">
        <v>1</v>
      </c>
      <c r="H333" s="7">
        <v>0</v>
      </c>
      <c r="I333" s="7">
        <v>0.9</v>
      </c>
      <c r="J333" s="7">
        <v>0.473684210526316</v>
      </c>
      <c r="K333" s="7">
        <v>0.620689655172414</v>
      </c>
      <c r="L333" s="7">
        <v>1</v>
      </c>
      <c r="M333" s="7">
        <v>-0.1</v>
      </c>
      <c r="N333" s="7">
        <v>0.45</v>
      </c>
    </row>
    <row r="334" spans="1:14">
      <c r="A334" s="8">
        <v>332</v>
      </c>
      <c r="B334" s="7">
        <v>332</v>
      </c>
      <c r="C334" s="7">
        <v>0.611989974975586</v>
      </c>
      <c r="D334" s="7">
        <v>0.103309869766235</v>
      </c>
      <c r="E334" s="7">
        <v>10</v>
      </c>
      <c r="F334" s="7">
        <v>7</v>
      </c>
      <c r="G334" s="7">
        <v>0</v>
      </c>
      <c r="H334" s="7">
        <v>3</v>
      </c>
      <c r="I334" s="7">
        <v>1</v>
      </c>
      <c r="J334" s="7">
        <v>0.588235294117647</v>
      </c>
      <c r="K334" s="7">
        <v>0.740740740740741</v>
      </c>
      <c r="L334" s="7">
        <v>0.7</v>
      </c>
      <c r="M334" s="7">
        <v>0.3</v>
      </c>
      <c r="N334" s="7">
        <v>0.65</v>
      </c>
    </row>
    <row r="335" spans="1:14">
      <c r="A335" s="8">
        <v>333</v>
      </c>
      <c r="B335" s="7">
        <v>333</v>
      </c>
      <c r="C335" s="7">
        <v>0.900536417961121</v>
      </c>
      <c r="D335" s="7">
        <v>0.197224378585815</v>
      </c>
      <c r="E335" s="7">
        <v>9</v>
      </c>
      <c r="F335" s="7">
        <v>6</v>
      </c>
      <c r="G335" s="7">
        <v>1</v>
      </c>
      <c r="H335" s="7">
        <v>4</v>
      </c>
      <c r="I335" s="7">
        <v>0.9</v>
      </c>
      <c r="J335" s="7">
        <v>0.6</v>
      </c>
      <c r="K335" s="7">
        <v>0.72</v>
      </c>
      <c r="L335" s="7">
        <v>0.6</v>
      </c>
      <c r="M335" s="7">
        <v>0.3</v>
      </c>
      <c r="N335" s="7">
        <v>0.65</v>
      </c>
    </row>
    <row r="336" spans="1:14">
      <c r="A336" s="8">
        <v>334</v>
      </c>
      <c r="B336" s="7">
        <v>334</v>
      </c>
      <c r="C336" s="7">
        <v>0.729298710823059</v>
      </c>
      <c r="D336" s="7">
        <v>0.047121524810791</v>
      </c>
      <c r="E336" s="7">
        <v>8</v>
      </c>
      <c r="F336" s="7">
        <v>7</v>
      </c>
      <c r="G336" s="7">
        <v>2</v>
      </c>
      <c r="H336" s="7">
        <v>3</v>
      </c>
      <c r="I336" s="7">
        <v>0.8</v>
      </c>
      <c r="J336" s="7">
        <v>0.533333333333333</v>
      </c>
      <c r="K336" s="7">
        <v>0.64</v>
      </c>
      <c r="L336" s="7">
        <v>0.7</v>
      </c>
      <c r="M336" s="7">
        <v>0.1</v>
      </c>
      <c r="N336" s="7">
        <v>0.55</v>
      </c>
    </row>
    <row r="337" spans="1:14">
      <c r="A337" s="8">
        <v>335</v>
      </c>
      <c r="B337" s="7">
        <v>335</v>
      </c>
      <c r="C337" s="7">
        <v>0.711186051368713</v>
      </c>
      <c r="D337" s="7">
        <v>0.061373233795166</v>
      </c>
      <c r="E337" s="7">
        <v>8</v>
      </c>
      <c r="F337" s="7">
        <v>7</v>
      </c>
      <c r="G337" s="7">
        <v>2</v>
      </c>
      <c r="H337" s="7">
        <v>3</v>
      </c>
      <c r="I337" s="7">
        <v>0.8</v>
      </c>
      <c r="J337" s="7">
        <v>0.533333333333333</v>
      </c>
      <c r="K337" s="7">
        <v>0.64</v>
      </c>
      <c r="L337" s="7">
        <v>0.7</v>
      </c>
      <c r="M337" s="7">
        <v>0.1</v>
      </c>
      <c r="N337" s="7">
        <v>0.55</v>
      </c>
    </row>
    <row r="338" spans="1:14">
      <c r="A338" s="8">
        <v>336</v>
      </c>
      <c r="B338" s="7">
        <v>336</v>
      </c>
      <c r="C338" s="7">
        <v>0.946617364883423</v>
      </c>
      <c r="D338" s="7">
        <v>0.184411883354187</v>
      </c>
      <c r="E338" s="7">
        <v>9</v>
      </c>
      <c r="F338" s="7">
        <v>6</v>
      </c>
      <c r="G338" s="7">
        <v>1</v>
      </c>
      <c r="H338" s="7">
        <v>4</v>
      </c>
      <c r="I338" s="7">
        <v>0.9</v>
      </c>
      <c r="J338" s="7">
        <v>0.6</v>
      </c>
      <c r="K338" s="7">
        <v>0.72</v>
      </c>
      <c r="L338" s="7">
        <v>0.6</v>
      </c>
      <c r="M338" s="7">
        <v>0.3</v>
      </c>
      <c r="N338" s="7">
        <v>0.65</v>
      </c>
    </row>
    <row r="339" spans="1:14">
      <c r="A339" s="8">
        <v>337</v>
      </c>
      <c r="B339" s="7">
        <v>337</v>
      </c>
      <c r="C339" s="7">
        <v>0.560252547264099</v>
      </c>
      <c r="D339" s="7">
        <v>0.00192916393280029</v>
      </c>
      <c r="E339" s="7">
        <v>9</v>
      </c>
      <c r="F339" s="7">
        <v>7</v>
      </c>
      <c r="G339" s="7">
        <v>1</v>
      </c>
      <c r="H339" s="7">
        <v>3</v>
      </c>
      <c r="I339" s="7">
        <v>0.9</v>
      </c>
      <c r="J339" s="7">
        <v>0.5625</v>
      </c>
      <c r="K339" s="7">
        <v>0.692307692307692</v>
      </c>
      <c r="L339" s="7">
        <v>0.7</v>
      </c>
      <c r="M339" s="7">
        <v>0.2</v>
      </c>
      <c r="N339" s="7">
        <v>0.6</v>
      </c>
    </row>
    <row r="340" spans="1:14">
      <c r="A340" s="8">
        <v>338</v>
      </c>
      <c r="B340" s="7">
        <v>338</v>
      </c>
      <c r="C340" s="7">
        <v>0.603128910064697</v>
      </c>
      <c r="D340" s="7">
        <v>0.043573260307312</v>
      </c>
      <c r="E340" s="7">
        <v>9</v>
      </c>
      <c r="F340" s="7">
        <v>8</v>
      </c>
      <c r="G340" s="7">
        <v>1</v>
      </c>
      <c r="H340" s="7">
        <v>2</v>
      </c>
      <c r="I340" s="7">
        <v>0.9</v>
      </c>
      <c r="J340" s="7">
        <v>0.529411764705882</v>
      </c>
      <c r="K340" s="7">
        <v>0.666666666666667</v>
      </c>
      <c r="L340" s="7">
        <v>0.8</v>
      </c>
      <c r="M340" s="7">
        <v>0.1</v>
      </c>
      <c r="N340" s="7">
        <v>0.55</v>
      </c>
    </row>
    <row r="341" spans="1:14">
      <c r="A341" s="8">
        <v>339</v>
      </c>
      <c r="B341" s="7">
        <v>339</v>
      </c>
      <c r="C341" s="7">
        <v>0.488686084747315</v>
      </c>
      <c r="D341" s="7">
        <v>0.0729025602340698</v>
      </c>
      <c r="E341" s="7">
        <v>10</v>
      </c>
      <c r="F341" s="7">
        <v>7</v>
      </c>
      <c r="G341" s="7">
        <v>0</v>
      </c>
      <c r="H341" s="7">
        <v>3</v>
      </c>
      <c r="I341" s="7">
        <v>1</v>
      </c>
      <c r="J341" s="7">
        <v>0.588235294117647</v>
      </c>
      <c r="K341" s="7">
        <v>0.740740740740741</v>
      </c>
      <c r="L341" s="7">
        <v>0.7</v>
      </c>
      <c r="M341" s="7">
        <v>0.3</v>
      </c>
      <c r="N341" s="7">
        <v>0.65</v>
      </c>
    </row>
    <row r="342" spans="1:14">
      <c r="A342" s="8">
        <v>340</v>
      </c>
      <c r="B342" s="7">
        <v>340</v>
      </c>
      <c r="C342" s="7">
        <v>0.726742148399353</v>
      </c>
      <c r="D342" s="7">
        <v>0.163003444671631</v>
      </c>
      <c r="E342" s="7">
        <v>9</v>
      </c>
      <c r="F342" s="7">
        <v>5</v>
      </c>
      <c r="G342" s="7">
        <v>1</v>
      </c>
      <c r="H342" s="7">
        <v>5</v>
      </c>
      <c r="I342" s="7">
        <v>0.9</v>
      </c>
      <c r="J342" s="7">
        <v>0.642857142857143</v>
      </c>
      <c r="K342" s="7">
        <v>0.75</v>
      </c>
      <c r="L342" s="7">
        <v>0.5</v>
      </c>
      <c r="M342" s="7">
        <v>0.4</v>
      </c>
      <c r="N342" s="7">
        <v>0.7</v>
      </c>
    </row>
    <row r="343" spans="1:14">
      <c r="A343" s="8">
        <v>341</v>
      </c>
      <c r="B343" s="7">
        <v>341</v>
      </c>
      <c r="C343" s="7">
        <v>0.512217044830322</v>
      </c>
      <c r="D343" s="7">
        <v>0.0958206653594971</v>
      </c>
      <c r="E343" s="7">
        <v>9</v>
      </c>
      <c r="F343" s="7">
        <v>6</v>
      </c>
      <c r="G343" s="7">
        <v>1</v>
      </c>
      <c r="H343" s="7">
        <v>4</v>
      </c>
      <c r="I343" s="7">
        <v>0.9</v>
      </c>
      <c r="J343" s="7">
        <v>0.6</v>
      </c>
      <c r="K343" s="7">
        <v>0.72</v>
      </c>
      <c r="L343" s="7">
        <v>0.6</v>
      </c>
      <c r="M343" s="7">
        <v>0.3</v>
      </c>
      <c r="N343" s="7">
        <v>0.65</v>
      </c>
    </row>
    <row r="344" spans="1:14">
      <c r="A344" s="8">
        <v>342</v>
      </c>
      <c r="B344" s="7">
        <v>342</v>
      </c>
      <c r="C344" s="7">
        <v>0.489537000656128</v>
      </c>
      <c r="D344" s="7">
        <v>0.0721596479415894</v>
      </c>
      <c r="E344" s="7">
        <v>9</v>
      </c>
      <c r="F344" s="7">
        <v>7</v>
      </c>
      <c r="G344" s="7">
        <v>1</v>
      </c>
      <c r="H344" s="7">
        <v>3</v>
      </c>
      <c r="I344" s="7">
        <v>0.9</v>
      </c>
      <c r="J344" s="7">
        <v>0.5625</v>
      </c>
      <c r="K344" s="7">
        <v>0.692307692307692</v>
      </c>
      <c r="L344" s="7">
        <v>0.7</v>
      </c>
      <c r="M344" s="7">
        <v>0.2</v>
      </c>
      <c r="N344" s="7">
        <v>0.6</v>
      </c>
    </row>
    <row r="345" spans="1:14">
      <c r="A345" s="8">
        <v>343</v>
      </c>
      <c r="B345" s="7">
        <v>343</v>
      </c>
      <c r="C345" s="7">
        <v>0.639774203300476</v>
      </c>
      <c r="D345" s="7">
        <v>0.074286937713623</v>
      </c>
      <c r="E345" s="7">
        <v>10</v>
      </c>
      <c r="F345" s="7">
        <v>8</v>
      </c>
      <c r="G345" s="7">
        <v>0</v>
      </c>
      <c r="H345" s="7">
        <v>2</v>
      </c>
      <c r="I345" s="7">
        <v>1</v>
      </c>
      <c r="J345" s="7">
        <v>0.555555555555556</v>
      </c>
      <c r="K345" s="7">
        <v>0.714285714285714</v>
      </c>
      <c r="L345" s="7">
        <v>0.8</v>
      </c>
      <c r="M345" s="7">
        <v>0.2</v>
      </c>
      <c r="N345" s="7">
        <v>0.6</v>
      </c>
    </row>
    <row r="346" spans="1:14">
      <c r="A346" s="8">
        <v>344</v>
      </c>
      <c r="B346" s="7">
        <v>344</v>
      </c>
      <c r="C346" s="7">
        <v>0.735213398933411</v>
      </c>
      <c r="D346" s="7">
        <v>0.0976202487945557</v>
      </c>
      <c r="E346" s="7">
        <v>8</v>
      </c>
      <c r="F346" s="7">
        <v>9</v>
      </c>
      <c r="G346" s="7">
        <v>2</v>
      </c>
      <c r="H346" s="7">
        <v>1</v>
      </c>
      <c r="I346" s="7">
        <v>0.8</v>
      </c>
      <c r="J346" s="7">
        <v>0.470588235294118</v>
      </c>
      <c r="K346" s="7">
        <v>0.592592592592593</v>
      </c>
      <c r="L346" s="7">
        <v>0.9</v>
      </c>
      <c r="M346" s="7">
        <v>-0.1</v>
      </c>
      <c r="N346" s="7">
        <v>0.45</v>
      </c>
    </row>
    <row r="347" spans="1:14">
      <c r="A347" s="8">
        <v>345</v>
      </c>
      <c r="B347" s="7">
        <v>345</v>
      </c>
      <c r="C347" s="7">
        <v>0.72076141834259</v>
      </c>
      <c r="D347" s="7">
        <v>0.153447031974793</v>
      </c>
      <c r="E347" s="7">
        <v>8</v>
      </c>
      <c r="F347" s="7">
        <v>7</v>
      </c>
      <c r="G347" s="7">
        <v>2</v>
      </c>
      <c r="H347" s="7">
        <v>3</v>
      </c>
      <c r="I347" s="7">
        <v>0.8</v>
      </c>
      <c r="J347" s="7">
        <v>0.533333333333333</v>
      </c>
      <c r="K347" s="7">
        <v>0.64</v>
      </c>
      <c r="L347" s="7">
        <v>0.7</v>
      </c>
      <c r="M347" s="7">
        <v>0.1</v>
      </c>
      <c r="N347" s="7">
        <v>0.55</v>
      </c>
    </row>
    <row r="348" spans="1:14">
      <c r="A348" s="8">
        <v>346</v>
      </c>
      <c r="B348" s="7">
        <v>346</v>
      </c>
      <c r="C348" s="7">
        <v>0.562122702598572</v>
      </c>
      <c r="D348" s="7">
        <v>0.0787234306335449</v>
      </c>
      <c r="E348" s="7">
        <v>10</v>
      </c>
      <c r="F348" s="7">
        <v>6</v>
      </c>
      <c r="G348" s="7">
        <v>0</v>
      </c>
      <c r="H348" s="7">
        <v>4</v>
      </c>
      <c r="I348" s="7">
        <v>1</v>
      </c>
      <c r="J348" s="7">
        <v>0.625</v>
      </c>
      <c r="K348" s="7">
        <v>0.769230769230769</v>
      </c>
      <c r="L348" s="7">
        <v>0.6</v>
      </c>
      <c r="M348" s="7">
        <v>0.4</v>
      </c>
      <c r="N348" s="7">
        <v>0.7</v>
      </c>
    </row>
    <row r="349" spans="1:14">
      <c r="A349" s="8">
        <v>347</v>
      </c>
      <c r="B349" s="7">
        <v>347</v>
      </c>
      <c r="C349" s="7">
        <v>0.542703747749329</v>
      </c>
      <c r="D349" s="7">
        <v>0.167460083961487</v>
      </c>
      <c r="E349" s="7">
        <v>9</v>
      </c>
      <c r="F349" s="7">
        <v>6</v>
      </c>
      <c r="G349" s="7">
        <v>1</v>
      </c>
      <c r="H349" s="7">
        <v>4</v>
      </c>
      <c r="I349" s="7">
        <v>0.9</v>
      </c>
      <c r="J349" s="7">
        <v>0.6</v>
      </c>
      <c r="K349" s="7">
        <v>0.72</v>
      </c>
      <c r="L349" s="7">
        <v>0.6</v>
      </c>
      <c r="M349" s="7">
        <v>0.3</v>
      </c>
      <c r="N349" s="7">
        <v>0.65</v>
      </c>
    </row>
    <row r="350" spans="1:14">
      <c r="A350" s="8">
        <v>348</v>
      </c>
      <c r="B350" s="7">
        <v>348</v>
      </c>
      <c r="C350" s="7">
        <v>0.645752191543579</v>
      </c>
      <c r="D350" s="7">
        <v>0.0518702268600464</v>
      </c>
      <c r="E350" s="7">
        <v>9</v>
      </c>
      <c r="F350" s="7">
        <v>7</v>
      </c>
      <c r="G350" s="7">
        <v>1</v>
      </c>
      <c r="H350" s="7">
        <v>3</v>
      </c>
      <c r="I350" s="7">
        <v>0.9</v>
      </c>
      <c r="J350" s="7">
        <v>0.5625</v>
      </c>
      <c r="K350" s="7">
        <v>0.692307692307692</v>
      </c>
      <c r="L350" s="7">
        <v>0.7</v>
      </c>
      <c r="M350" s="7">
        <v>0.2</v>
      </c>
      <c r="N350" s="7">
        <v>0.6</v>
      </c>
    </row>
    <row r="351" spans="1:14">
      <c r="A351" s="8">
        <v>349</v>
      </c>
      <c r="B351" s="7">
        <v>349</v>
      </c>
      <c r="C351" s="7">
        <v>0.686370372772217</v>
      </c>
      <c r="D351" s="7">
        <v>0.108142018318176</v>
      </c>
      <c r="E351" s="7">
        <v>7</v>
      </c>
      <c r="F351" s="7">
        <v>8</v>
      </c>
      <c r="G351" s="7">
        <v>3</v>
      </c>
      <c r="H351" s="7">
        <v>2</v>
      </c>
      <c r="I351" s="7">
        <v>0.7</v>
      </c>
      <c r="J351" s="7">
        <v>0.466666666666667</v>
      </c>
      <c r="K351" s="7">
        <v>0.56</v>
      </c>
      <c r="L351" s="7">
        <v>0.8</v>
      </c>
      <c r="M351" s="7">
        <v>-0.1</v>
      </c>
      <c r="N351" s="7">
        <v>0.45</v>
      </c>
    </row>
    <row r="352" spans="1:14">
      <c r="A352" s="8">
        <v>350</v>
      </c>
      <c r="B352" s="7">
        <v>350</v>
      </c>
      <c r="C352" s="7">
        <v>0.689123868942261</v>
      </c>
      <c r="D352" s="7">
        <v>0.0156382322311401</v>
      </c>
      <c r="E352" s="7">
        <v>10</v>
      </c>
      <c r="F352" s="7">
        <v>8</v>
      </c>
      <c r="G352" s="7">
        <v>0</v>
      </c>
      <c r="H352" s="7">
        <v>2</v>
      </c>
      <c r="I352" s="7">
        <v>1</v>
      </c>
      <c r="J352" s="7">
        <v>0.555555555555556</v>
      </c>
      <c r="K352" s="7">
        <v>0.714285714285714</v>
      </c>
      <c r="L352" s="7">
        <v>0.8</v>
      </c>
      <c r="M352" s="7">
        <v>0.2</v>
      </c>
      <c r="N352" s="7">
        <v>0.6</v>
      </c>
    </row>
    <row r="353" spans="1:14">
      <c r="A353" s="8">
        <v>351</v>
      </c>
      <c r="B353" s="7">
        <v>351</v>
      </c>
      <c r="C353" s="7">
        <v>0.629663467407227</v>
      </c>
      <c r="D353" s="7">
        <v>0.0462595224380493</v>
      </c>
      <c r="E353" s="7">
        <v>9</v>
      </c>
      <c r="F353" s="7">
        <v>8</v>
      </c>
      <c r="G353" s="7">
        <v>1</v>
      </c>
      <c r="H353" s="7">
        <v>2</v>
      </c>
      <c r="I353" s="7">
        <v>0.9</v>
      </c>
      <c r="J353" s="7">
        <v>0.529411764705882</v>
      </c>
      <c r="K353" s="7">
        <v>0.666666666666667</v>
      </c>
      <c r="L353" s="7">
        <v>0.8</v>
      </c>
      <c r="M353" s="7">
        <v>0.1</v>
      </c>
      <c r="N353" s="7">
        <v>0.55</v>
      </c>
    </row>
    <row r="354" spans="1:14">
      <c r="A354" s="8">
        <v>352</v>
      </c>
      <c r="B354" s="7">
        <v>352</v>
      </c>
      <c r="C354" s="7">
        <v>0.813812732696533</v>
      </c>
      <c r="D354" s="7">
        <v>0.140802979469299</v>
      </c>
      <c r="E354" s="7">
        <v>8</v>
      </c>
      <c r="F354" s="7">
        <v>4</v>
      </c>
      <c r="G354" s="7">
        <v>2</v>
      </c>
      <c r="H354" s="7">
        <v>6</v>
      </c>
      <c r="I354" s="7">
        <v>0.8</v>
      </c>
      <c r="J354" s="7">
        <v>0.666666666666667</v>
      </c>
      <c r="K354" s="7">
        <v>0.727272727272727</v>
      </c>
      <c r="L354" s="7">
        <v>0.4</v>
      </c>
      <c r="M354" s="7">
        <v>0.4</v>
      </c>
      <c r="N354" s="7">
        <v>0.7</v>
      </c>
    </row>
    <row r="355" spans="1:14">
      <c r="A355" s="8">
        <v>353</v>
      </c>
      <c r="B355" s="7">
        <v>353</v>
      </c>
      <c r="C355" s="7">
        <v>0.612748861312866</v>
      </c>
      <c r="D355" s="7">
        <v>0.0423661470413208</v>
      </c>
      <c r="E355" s="7">
        <v>9</v>
      </c>
      <c r="F355" s="7">
        <v>8</v>
      </c>
      <c r="G355" s="7">
        <v>1</v>
      </c>
      <c r="H355" s="7">
        <v>2</v>
      </c>
      <c r="I355" s="7">
        <v>0.9</v>
      </c>
      <c r="J355" s="7">
        <v>0.529411764705882</v>
      </c>
      <c r="K355" s="7">
        <v>0.666666666666667</v>
      </c>
      <c r="L355" s="7">
        <v>0.8</v>
      </c>
      <c r="M355" s="7">
        <v>0.1</v>
      </c>
      <c r="N355" s="7">
        <v>0.55</v>
      </c>
    </row>
    <row r="356" spans="1:14">
      <c r="A356" s="8">
        <v>354</v>
      </c>
      <c r="B356" s="7">
        <v>354</v>
      </c>
      <c r="C356" s="7">
        <v>0.584381818771362</v>
      </c>
      <c r="D356" s="7">
        <v>0.0174782276153564</v>
      </c>
      <c r="E356" s="7">
        <v>9</v>
      </c>
      <c r="F356" s="7">
        <v>7</v>
      </c>
      <c r="G356" s="7">
        <v>1</v>
      </c>
      <c r="H356" s="7">
        <v>3</v>
      </c>
      <c r="I356" s="7">
        <v>0.9</v>
      </c>
      <c r="J356" s="7">
        <v>0.5625</v>
      </c>
      <c r="K356" s="7">
        <v>0.692307692307692</v>
      </c>
      <c r="L356" s="7">
        <v>0.7</v>
      </c>
      <c r="M356" s="7">
        <v>0.2</v>
      </c>
      <c r="N356" s="7">
        <v>0.6</v>
      </c>
    </row>
    <row r="357" spans="1:14">
      <c r="A357" s="8">
        <v>355</v>
      </c>
      <c r="B357" s="7">
        <v>355</v>
      </c>
      <c r="C357" s="7">
        <v>0.832358241081238</v>
      </c>
      <c r="D357" s="7">
        <v>0.11742889881134</v>
      </c>
      <c r="E357" s="7">
        <v>9</v>
      </c>
      <c r="F357" s="7">
        <v>7</v>
      </c>
      <c r="G357" s="7">
        <v>1</v>
      </c>
      <c r="H357" s="7">
        <v>3</v>
      </c>
      <c r="I357" s="7">
        <v>0.9</v>
      </c>
      <c r="J357" s="7">
        <v>0.5625</v>
      </c>
      <c r="K357" s="7">
        <v>0.692307692307692</v>
      </c>
      <c r="L357" s="7">
        <v>0.7</v>
      </c>
      <c r="M357" s="7">
        <v>0.2</v>
      </c>
      <c r="N357" s="7">
        <v>0.6</v>
      </c>
    </row>
    <row r="358" spans="1:14">
      <c r="A358" s="8">
        <v>356</v>
      </c>
      <c r="B358" s="7">
        <v>356</v>
      </c>
      <c r="C358" s="7">
        <v>0.677717924118042</v>
      </c>
      <c r="D358" s="7">
        <v>0.0300798416137695</v>
      </c>
      <c r="E358" s="7">
        <v>10</v>
      </c>
      <c r="F358" s="7">
        <v>5</v>
      </c>
      <c r="G358" s="7">
        <v>0</v>
      </c>
      <c r="H358" s="7">
        <v>5</v>
      </c>
      <c r="I358" s="7">
        <v>1</v>
      </c>
      <c r="J358" s="7">
        <v>0.666666666666667</v>
      </c>
      <c r="K358" s="7">
        <v>0.8</v>
      </c>
      <c r="L358" s="7">
        <v>0.5</v>
      </c>
      <c r="M358" s="7">
        <v>0.5</v>
      </c>
      <c r="N358" s="7">
        <v>0.75</v>
      </c>
    </row>
    <row r="359" spans="1:14">
      <c r="A359" s="8">
        <v>357</v>
      </c>
      <c r="B359" s="7">
        <v>357</v>
      </c>
      <c r="C359" s="7">
        <v>0.736613154411316</v>
      </c>
      <c r="D359" s="7">
        <v>0.0743128061294556</v>
      </c>
      <c r="E359" s="7">
        <v>8</v>
      </c>
      <c r="F359" s="7">
        <v>9</v>
      </c>
      <c r="G359" s="7">
        <v>2</v>
      </c>
      <c r="H359" s="7">
        <v>1</v>
      </c>
      <c r="I359" s="7">
        <v>0.8</v>
      </c>
      <c r="J359" s="7">
        <v>0.470588235294118</v>
      </c>
      <c r="K359" s="7">
        <v>0.592592592592593</v>
      </c>
      <c r="L359" s="7">
        <v>0.9</v>
      </c>
      <c r="M359" s="7">
        <v>-0.1</v>
      </c>
      <c r="N359" s="7">
        <v>0.45</v>
      </c>
    </row>
    <row r="360" spans="1:14">
      <c r="A360" s="8">
        <v>358</v>
      </c>
      <c r="B360" s="7">
        <v>358</v>
      </c>
      <c r="C360" s="7">
        <v>0.789153099060059</v>
      </c>
      <c r="D360" s="7">
        <v>0.069909930229187</v>
      </c>
      <c r="E360" s="7">
        <v>9</v>
      </c>
      <c r="F360" s="7">
        <v>6</v>
      </c>
      <c r="G360" s="7">
        <v>1</v>
      </c>
      <c r="H360" s="7">
        <v>4</v>
      </c>
      <c r="I360" s="7">
        <v>0.9</v>
      </c>
      <c r="J360" s="7">
        <v>0.6</v>
      </c>
      <c r="K360" s="7">
        <v>0.72</v>
      </c>
      <c r="L360" s="7">
        <v>0.6</v>
      </c>
      <c r="M360" s="7">
        <v>0.3</v>
      </c>
      <c r="N360" s="7">
        <v>0.65</v>
      </c>
    </row>
    <row r="361" spans="1:14">
      <c r="A361" s="8">
        <v>359</v>
      </c>
      <c r="B361" s="7">
        <v>359</v>
      </c>
      <c r="C361" s="7">
        <v>0.63953709602356</v>
      </c>
      <c r="D361" s="7">
        <v>0.0327277183532715</v>
      </c>
      <c r="E361" s="7">
        <v>10</v>
      </c>
      <c r="F361" s="7">
        <v>9</v>
      </c>
      <c r="G361" s="7">
        <v>0</v>
      </c>
      <c r="H361" s="7">
        <v>1</v>
      </c>
      <c r="I361" s="7">
        <v>1</v>
      </c>
      <c r="J361" s="7">
        <v>0.526315789473684</v>
      </c>
      <c r="K361" s="7">
        <v>0.689655172413793</v>
      </c>
      <c r="L361" s="7">
        <v>0.9</v>
      </c>
      <c r="M361" s="7">
        <v>0.1</v>
      </c>
      <c r="N361" s="7">
        <v>0.55</v>
      </c>
    </row>
    <row r="362" spans="1:14">
      <c r="A362" s="8">
        <v>360</v>
      </c>
      <c r="B362" s="7">
        <v>360</v>
      </c>
      <c r="C362" s="7">
        <v>0.417488098144531</v>
      </c>
      <c r="D362" s="7">
        <v>0.0327906608581543</v>
      </c>
      <c r="E362" s="7">
        <v>9</v>
      </c>
      <c r="F362" s="7">
        <v>5</v>
      </c>
      <c r="G362" s="7">
        <v>1</v>
      </c>
      <c r="H362" s="7">
        <v>5</v>
      </c>
      <c r="I362" s="7">
        <v>0.9</v>
      </c>
      <c r="J362" s="7">
        <v>0.642857142857143</v>
      </c>
      <c r="K362" s="7">
        <v>0.75</v>
      </c>
      <c r="L362" s="7">
        <v>0.5</v>
      </c>
      <c r="M362" s="7">
        <v>0.4</v>
      </c>
      <c r="N362" s="7">
        <v>0.7</v>
      </c>
    </row>
    <row r="363" spans="1:14">
      <c r="A363" s="8">
        <v>361</v>
      </c>
      <c r="B363" s="7">
        <v>361</v>
      </c>
      <c r="C363" s="7">
        <v>0.659554600715637</v>
      </c>
      <c r="D363" s="7">
        <v>0.12120258808136</v>
      </c>
      <c r="E363" s="7">
        <v>9</v>
      </c>
      <c r="F363" s="7">
        <v>9</v>
      </c>
      <c r="G363" s="7">
        <v>1</v>
      </c>
      <c r="H363" s="7">
        <v>1</v>
      </c>
      <c r="I363" s="7">
        <v>0.9</v>
      </c>
      <c r="J363" s="7">
        <v>0.5</v>
      </c>
      <c r="K363" s="7">
        <v>0.642857142857143</v>
      </c>
      <c r="L363" s="7">
        <v>0.9</v>
      </c>
      <c r="M363" s="7">
        <v>0</v>
      </c>
      <c r="N363" s="7">
        <v>0.5</v>
      </c>
    </row>
    <row r="364" spans="1:14">
      <c r="A364" s="8">
        <v>362</v>
      </c>
      <c r="B364" s="7">
        <v>362</v>
      </c>
      <c r="C364" s="7">
        <v>0.653409957885742</v>
      </c>
      <c r="D364" s="7">
        <v>0.00941205024719238</v>
      </c>
      <c r="E364" s="7">
        <v>7</v>
      </c>
      <c r="F364" s="7">
        <v>5</v>
      </c>
      <c r="G364" s="7">
        <v>3</v>
      </c>
      <c r="H364" s="7">
        <v>5</v>
      </c>
      <c r="I364" s="7">
        <v>0.7</v>
      </c>
      <c r="J364" s="7">
        <v>0.583333333333333</v>
      </c>
      <c r="K364" s="7">
        <v>0.636363636363636</v>
      </c>
      <c r="L364" s="7">
        <v>0.5</v>
      </c>
      <c r="M364" s="7">
        <v>0.2</v>
      </c>
      <c r="N364" s="7">
        <v>0.6</v>
      </c>
    </row>
    <row r="365" spans="1:14">
      <c r="A365" s="8">
        <v>363</v>
      </c>
      <c r="B365" s="7">
        <v>363</v>
      </c>
      <c r="C365" s="7">
        <v>0.521186828613281</v>
      </c>
      <c r="D365" s="7">
        <v>0.0451854467391968</v>
      </c>
      <c r="E365" s="7">
        <v>9</v>
      </c>
      <c r="F365" s="7">
        <v>6</v>
      </c>
      <c r="G365" s="7">
        <v>1</v>
      </c>
      <c r="H365" s="7">
        <v>4</v>
      </c>
      <c r="I365" s="7">
        <v>0.9</v>
      </c>
      <c r="J365" s="7">
        <v>0.6</v>
      </c>
      <c r="K365" s="7">
        <v>0.72</v>
      </c>
      <c r="L365" s="7">
        <v>0.6</v>
      </c>
      <c r="M365" s="7">
        <v>0.3</v>
      </c>
      <c r="N365" s="7">
        <v>0.65</v>
      </c>
    </row>
    <row r="366" spans="1:14">
      <c r="A366" s="8">
        <v>364</v>
      </c>
      <c r="B366" s="7">
        <v>364</v>
      </c>
      <c r="C366" s="7">
        <v>0.636906027793884</v>
      </c>
      <c r="D366" s="7">
        <v>0.126631736755371</v>
      </c>
      <c r="E366" s="7">
        <v>8</v>
      </c>
      <c r="F366" s="7">
        <v>6</v>
      </c>
      <c r="G366" s="7">
        <v>2</v>
      </c>
      <c r="H366" s="7">
        <v>4</v>
      </c>
      <c r="I366" s="7">
        <v>0.8</v>
      </c>
      <c r="J366" s="7">
        <v>0.571428571428572</v>
      </c>
      <c r="K366" s="7">
        <v>0.666666666666667</v>
      </c>
      <c r="L366" s="7">
        <v>0.6</v>
      </c>
      <c r="M366" s="7">
        <v>0.2</v>
      </c>
      <c r="N366" s="7">
        <v>0.6</v>
      </c>
    </row>
    <row r="367" spans="1:14">
      <c r="A367" s="8">
        <v>365</v>
      </c>
      <c r="B367" s="7">
        <v>365</v>
      </c>
      <c r="C367" s="7">
        <v>0.588354587554932</v>
      </c>
      <c r="D367" s="7">
        <v>0.0878283977508545</v>
      </c>
      <c r="E367" s="7">
        <v>7</v>
      </c>
      <c r="F367" s="7">
        <v>5</v>
      </c>
      <c r="G367" s="7">
        <v>3</v>
      </c>
      <c r="H367" s="7">
        <v>5</v>
      </c>
      <c r="I367" s="7">
        <v>0.7</v>
      </c>
      <c r="J367" s="7">
        <v>0.583333333333333</v>
      </c>
      <c r="K367" s="7">
        <v>0.636363636363636</v>
      </c>
      <c r="L367" s="7">
        <v>0.5</v>
      </c>
      <c r="M367" s="7">
        <v>0.2</v>
      </c>
      <c r="N367" s="7">
        <v>0.6</v>
      </c>
    </row>
    <row r="368" spans="1:14">
      <c r="A368" s="8">
        <v>366</v>
      </c>
      <c r="B368" s="7">
        <v>366</v>
      </c>
      <c r="C368" s="7">
        <v>0.844253778457642</v>
      </c>
      <c r="D368" s="7">
        <v>0.0926085710525513</v>
      </c>
      <c r="E368" s="7">
        <v>10</v>
      </c>
      <c r="F368" s="7">
        <v>8</v>
      </c>
      <c r="G368" s="7">
        <v>0</v>
      </c>
      <c r="H368" s="7">
        <v>2</v>
      </c>
      <c r="I368" s="7">
        <v>1</v>
      </c>
      <c r="J368" s="7">
        <v>0.555555555555556</v>
      </c>
      <c r="K368" s="7">
        <v>0.714285714285714</v>
      </c>
      <c r="L368" s="7">
        <v>0.8</v>
      </c>
      <c r="M368" s="7">
        <v>0.2</v>
      </c>
      <c r="N368" s="7">
        <v>0.6</v>
      </c>
    </row>
    <row r="369" spans="1:14">
      <c r="A369" s="8">
        <v>367</v>
      </c>
      <c r="B369" s="7">
        <v>367</v>
      </c>
      <c r="C369" s="7">
        <v>0.545997023582458</v>
      </c>
      <c r="D369" s="7">
        <v>0.0157420635223389</v>
      </c>
      <c r="E369" s="7">
        <v>9</v>
      </c>
      <c r="F369" s="7">
        <v>6</v>
      </c>
      <c r="G369" s="7">
        <v>1</v>
      </c>
      <c r="H369" s="7">
        <v>4</v>
      </c>
      <c r="I369" s="7">
        <v>0.9</v>
      </c>
      <c r="J369" s="7">
        <v>0.6</v>
      </c>
      <c r="K369" s="7">
        <v>0.72</v>
      </c>
      <c r="L369" s="7">
        <v>0.6</v>
      </c>
      <c r="M369" s="7">
        <v>0.3</v>
      </c>
      <c r="N369" s="7">
        <v>0.65</v>
      </c>
    </row>
    <row r="370" spans="1:14">
      <c r="A370" s="8">
        <v>368</v>
      </c>
      <c r="B370" s="7">
        <v>368</v>
      </c>
      <c r="C370" s="7">
        <v>0.497558355331421</v>
      </c>
      <c r="D370" s="7">
        <v>0.0354765653610229</v>
      </c>
      <c r="E370" s="7">
        <v>10</v>
      </c>
      <c r="F370" s="7">
        <v>6</v>
      </c>
      <c r="G370" s="7">
        <v>0</v>
      </c>
      <c r="H370" s="7">
        <v>4</v>
      </c>
      <c r="I370" s="7">
        <v>1</v>
      </c>
      <c r="J370" s="7">
        <v>0.625</v>
      </c>
      <c r="K370" s="7">
        <v>0.769230769230769</v>
      </c>
      <c r="L370" s="7">
        <v>0.6</v>
      </c>
      <c r="M370" s="7">
        <v>0.4</v>
      </c>
      <c r="N370" s="7">
        <v>0.7</v>
      </c>
    </row>
    <row r="371" spans="1:14">
      <c r="A371" s="8">
        <v>369</v>
      </c>
      <c r="B371" s="7">
        <v>369</v>
      </c>
      <c r="C371" s="7">
        <v>0.558424592018127</v>
      </c>
      <c r="D371" s="7">
        <v>0.142747044563294</v>
      </c>
      <c r="E371" s="7">
        <v>9</v>
      </c>
      <c r="F371" s="7">
        <v>8</v>
      </c>
      <c r="G371" s="7">
        <v>1</v>
      </c>
      <c r="H371" s="7">
        <v>2</v>
      </c>
      <c r="I371" s="7">
        <v>0.9</v>
      </c>
      <c r="J371" s="7">
        <v>0.529411764705882</v>
      </c>
      <c r="K371" s="7">
        <v>0.666666666666667</v>
      </c>
      <c r="L371" s="7">
        <v>0.8</v>
      </c>
      <c r="M371" s="7">
        <v>0.1</v>
      </c>
      <c r="N371" s="7">
        <v>0.55</v>
      </c>
    </row>
    <row r="372" spans="1:14">
      <c r="A372" s="8">
        <v>370</v>
      </c>
      <c r="B372" s="7">
        <v>370</v>
      </c>
      <c r="C372" s="7">
        <v>0.701611161231995</v>
      </c>
      <c r="D372" s="7">
        <v>0.154161810874939</v>
      </c>
      <c r="E372" s="7">
        <v>9</v>
      </c>
      <c r="F372" s="7">
        <v>7</v>
      </c>
      <c r="G372" s="7">
        <v>1</v>
      </c>
      <c r="H372" s="7">
        <v>3</v>
      </c>
      <c r="I372" s="7">
        <v>0.9</v>
      </c>
      <c r="J372" s="7">
        <v>0.5625</v>
      </c>
      <c r="K372" s="7">
        <v>0.692307692307692</v>
      </c>
      <c r="L372" s="7">
        <v>0.7</v>
      </c>
      <c r="M372" s="7">
        <v>0.2</v>
      </c>
      <c r="N372" s="7">
        <v>0.6</v>
      </c>
    </row>
    <row r="373" spans="1:14">
      <c r="A373" s="8">
        <v>371</v>
      </c>
      <c r="B373" s="7">
        <v>371</v>
      </c>
      <c r="C373" s="7">
        <v>0.544382095336914</v>
      </c>
      <c r="D373" s="7">
        <v>0.0191260576248169</v>
      </c>
      <c r="E373" s="7">
        <v>9</v>
      </c>
      <c r="F373" s="7">
        <v>6</v>
      </c>
      <c r="G373" s="7">
        <v>1</v>
      </c>
      <c r="H373" s="7">
        <v>4</v>
      </c>
      <c r="I373" s="7">
        <v>0.9</v>
      </c>
      <c r="J373" s="7">
        <v>0.6</v>
      </c>
      <c r="K373" s="7">
        <v>0.72</v>
      </c>
      <c r="L373" s="7">
        <v>0.6</v>
      </c>
      <c r="M373" s="7">
        <v>0.3</v>
      </c>
      <c r="N373" s="7">
        <v>0.65</v>
      </c>
    </row>
    <row r="374" spans="1:14">
      <c r="A374" s="8">
        <v>372</v>
      </c>
      <c r="B374" s="7">
        <v>372</v>
      </c>
      <c r="C374" s="7">
        <v>0.587548017501831</v>
      </c>
      <c r="D374" s="7">
        <v>0.0784555673599243</v>
      </c>
      <c r="E374" s="7">
        <v>10</v>
      </c>
      <c r="F374" s="7">
        <v>6</v>
      </c>
      <c r="G374" s="7">
        <v>0</v>
      </c>
      <c r="H374" s="7">
        <v>4</v>
      </c>
      <c r="I374" s="7">
        <v>1</v>
      </c>
      <c r="J374" s="7">
        <v>0.625</v>
      </c>
      <c r="K374" s="7">
        <v>0.769230769230769</v>
      </c>
      <c r="L374" s="7">
        <v>0.6</v>
      </c>
      <c r="M374" s="7">
        <v>0.4</v>
      </c>
      <c r="N374" s="7">
        <v>0.7</v>
      </c>
    </row>
    <row r="375" spans="1:14">
      <c r="A375" s="8">
        <v>373</v>
      </c>
      <c r="B375" s="7">
        <v>373</v>
      </c>
      <c r="C375" s="7">
        <v>0.55962598323822</v>
      </c>
      <c r="D375" s="7">
        <v>0.0186443328857422</v>
      </c>
      <c r="E375" s="7">
        <v>9</v>
      </c>
      <c r="F375" s="7">
        <v>5</v>
      </c>
      <c r="G375" s="7">
        <v>1</v>
      </c>
      <c r="H375" s="7">
        <v>5</v>
      </c>
      <c r="I375" s="7">
        <v>0.9</v>
      </c>
      <c r="J375" s="7">
        <v>0.642857142857143</v>
      </c>
      <c r="K375" s="7">
        <v>0.75</v>
      </c>
      <c r="L375" s="7">
        <v>0.5</v>
      </c>
      <c r="M375" s="7">
        <v>0.4</v>
      </c>
      <c r="N375" s="7">
        <v>0.7</v>
      </c>
    </row>
    <row r="376" spans="1:14">
      <c r="A376" s="8">
        <v>374</v>
      </c>
      <c r="B376" s="7">
        <v>374</v>
      </c>
      <c r="C376" s="7">
        <v>0.658587217330933</v>
      </c>
      <c r="D376" s="7">
        <v>0.0755151510238647</v>
      </c>
      <c r="E376" s="7">
        <v>9</v>
      </c>
      <c r="F376" s="7">
        <v>7</v>
      </c>
      <c r="G376" s="7">
        <v>1</v>
      </c>
      <c r="H376" s="7">
        <v>3</v>
      </c>
      <c r="I376" s="7">
        <v>0.9</v>
      </c>
      <c r="J376" s="7">
        <v>0.5625</v>
      </c>
      <c r="K376" s="7">
        <v>0.692307692307692</v>
      </c>
      <c r="L376" s="7">
        <v>0.7</v>
      </c>
      <c r="M376" s="7">
        <v>0.2</v>
      </c>
      <c r="N376" s="7">
        <v>0.6</v>
      </c>
    </row>
    <row r="377" spans="1:14">
      <c r="A377" s="8">
        <v>375</v>
      </c>
      <c r="B377" s="7">
        <v>375</v>
      </c>
      <c r="C377" s="7">
        <v>0.788620829582214</v>
      </c>
      <c r="D377" s="7">
        <v>0.0119588375091553</v>
      </c>
      <c r="E377" s="7">
        <v>8</v>
      </c>
      <c r="F377" s="7">
        <v>7</v>
      </c>
      <c r="G377" s="7">
        <v>2</v>
      </c>
      <c r="H377" s="7">
        <v>3</v>
      </c>
      <c r="I377" s="7">
        <v>0.8</v>
      </c>
      <c r="J377" s="7">
        <v>0.533333333333333</v>
      </c>
      <c r="K377" s="7">
        <v>0.64</v>
      </c>
      <c r="L377" s="7">
        <v>0.7</v>
      </c>
      <c r="M377" s="7">
        <v>0.1</v>
      </c>
      <c r="N377" s="7">
        <v>0.55</v>
      </c>
    </row>
    <row r="378" spans="1:14">
      <c r="A378" s="8">
        <v>376</v>
      </c>
      <c r="B378" s="7">
        <v>376</v>
      </c>
      <c r="C378" s="7">
        <v>0.690605521202087</v>
      </c>
      <c r="D378" s="7">
        <v>0.0205518007278442</v>
      </c>
      <c r="E378" s="7">
        <v>9</v>
      </c>
      <c r="F378" s="7">
        <v>5</v>
      </c>
      <c r="G378" s="7">
        <v>1</v>
      </c>
      <c r="H378" s="7">
        <v>5</v>
      </c>
      <c r="I378" s="7">
        <v>0.9</v>
      </c>
      <c r="J378" s="7">
        <v>0.642857142857143</v>
      </c>
      <c r="K378" s="7">
        <v>0.75</v>
      </c>
      <c r="L378" s="7">
        <v>0.5</v>
      </c>
      <c r="M378" s="7">
        <v>0.4</v>
      </c>
      <c r="N378" s="7">
        <v>0.7</v>
      </c>
    </row>
    <row r="379" spans="1:14">
      <c r="A379" s="8">
        <v>377</v>
      </c>
      <c r="B379" s="7">
        <v>377</v>
      </c>
      <c r="C379" s="7">
        <v>0.693771600723267</v>
      </c>
      <c r="D379" s="7">
        <v>0.126768827438354</v>
      </c>
      <c r="E379" s="7">
        <v>9</v>
      </c>
      <c r="F379" s="7">
        <v>8</v>
      </c>
      <c r="G379" s="7">
        <v>1</v>
      </c>
      <c r="H379" s="7">
        <v>2</v>
      </c>
      <c r="I379" s="7">
        <v>0.9</v>
      </c>
      <c r="J379" s="7">
        <v>0.529411764705882</v>
      </c>
      <c r="K379" s="7">
        <v>0.666666666666667</v>
      </c>
      <c r="L379" s="7">
        <v>0.8</v>
      </c>
      <c r="M379" s="7">
        <v>0.1</v>
      </c>
      <c r="N379" s="7">
        <v>0.55</v>
      </c>
    </row>
    <row r="380" spans="1:14">
      <c r="A380" s="8">
        <v>378</v>
      </c>
      <c r="B380" s="7">
        <v>378</v>
      </c>
      <c r="C380" s="7">
        <v>0.553280830383301</v>
      </c>
      <c r="D380" s="7">
        <v>0.0234357118606567</v>
      </c>
      <c r="E380" s="7">
        <v>9</v>
      </c>
      <c r="F380" s="7">
        <v>7</v>
      </c>
      <c r="G380" s="7">
        <v>1</v>
      </c>
      <c r="H380" s="7">
        <v>3</v>
      </c>
      <c r="I380" s="7">
        <v>0.9</v>
      </c>
      <c r="J380" s="7">
        <v>0.5625</v>
      </c>
      <c r="K380" s="7">
        <v>0.692307692307692</v>
      </c>
      <c r="L380" s="7">
        <v>0.7</v>
      </c>
      <c r="M380" s="7">
        <v>0.2</v>
      </c>
      <c r="N380" s="7">
        <v>0.6</v>
      </c>
    </row>
    <row r="381" spans="1:14">
      <c r="A381" s="8">
        <v>379</v>
      </c>
      <c r="B381" s="7">
        <v>379</v>
      </c>
      <c r="C381" s="7">
        <v>0.714186191558838</v>
      </c>
      <c r="D381" s="7">
        <v>0.063402533531189</v>
      </c>
      <c r="E381" s="7">
        <v>8</v>
      </c>
      <c r="F381" s="7">
        <v>7</v>
      </c>
      <c r="G381" s="7">
        <v>2</v>
      </c>
      <c r="H381" s="7">
        <v>3</v>
      </c>
      <c r="I381" s="7">
        <v>0.8</v>
      </c>
      <c r="J381" s="7">
        <v>0.533333333333333</v>
      </c>
      <c r="K381" s="7">
        <v>0.64</v>
      </c>
      <c r="L381" s="7">
        <v>0.7</v>
      </c>
      <c r="M381" s="7">
        <v>0.1</v>
      </c>
      <c r="N381" s="7">
        <v>0.55</v>
      </c>
    </row>
    <row r="382" spans="1:14">
      <c r="A382" s="8">
        <v>380</v>
      </c>
      <c r="B382" s="7">
        <v>380</v>
      </c>
      <c r="C382" s="7">
        <v>0.533769369125366</v>
      </c>
      <c r="D382" s="7">
        <v>0.0300166606903076</v>
      </c>
      <c r="E382" s="7">
        <v>7</v>
      </c>
      <c r="F382" s="7">
        <v>7</v>
      </c>
      <c r="G382" s="7">
        <v>3</v>
      </c>
      <c r="H382" s="7">
        <v>3</v>
      </c>
      <c r="I382" s="7">
        <v>0.7</v>
      </c>
      <c r="J382" s="7">
        <v>0.5</v>
      </c>
      <c r="K382" s="7">
        <v>0.583333333333333</v>
      </c>
      <c r="L382" s="7">
        <v>0.7</v>
      </c>
      <c r="M382" s="7">
        <v>0</v>
      </c>
      <c r="N382" s="7">
        <v>0.5</v>
      </c>
    </row>
    <row r="383" spans="1:14">
      <c r="A383" s="8">
        <v>381</v>
      </c>
      <c r="B383" s="7">
        <v>381</v>
      </c>
      <c r="C383" s="7">
        <v>0.552539467811584</v>
      </c>
      <c r="D383" s="7">
        <v>0.112726330757141</v>
      </c>
      <c r="E383" s="7">
        <v>9</v>
      </c>
      <c r="F383" s="7">
        <v>7</v>
      </c>
      <c r="G383" s="7">
        <v>1</v>
      </c>
      <c r="H383" s="7">
        <v>3</v>
      </c>
      <c r="I383" s="7">
        <v>0.9</v>
      </c>
      <c r="J383" s="7">
        <v>0.5625</v>
      </c>
      <c r="K383" s="7">
        <v>0.692307692307692</v>
      </c>
      <c r="L383" s="7">
        <v>0.7</v>
      </c>
      <c r="M383" s="7">
        <v>0.2</v>
      </c>
      <c r="N383" s="7">
        <v>0.6</v>
      </c>
    </row>
    <row r="384" spans="1:14">
      <c r="A384" s="8">
        <v>382</v>
      </c>
      <c r="B384" s="7">
        <v>382</v>
      </c>
      <c r="C384" s="7">
        <v>0.432807445526123</v>
      </c>
      <c r="D384" s="7">
        <v>0.0136957168579102</v>
      </c>
      <c r="E384" s="7">
        <v>9</v>
      </c>
      <c r="F384" s="7">
        <v>10</v>
      </c>
      <c r="G384" s="7">
        <v>1</v>
      </c>
      <c r="H384" s="7">
        <v>0</v>
      </c>
      <c r="I384" s="7">
        <v>0.9</v>
      </c>
      <c r="J384" s="7">
        <v>0.473684210526316</v>
      </c>
      <c r="K384" s="7">
        <v>0.620689655172414</v>
      </c>
      <c r="L384" s="7">
        <v>1</v>
      </c>
      <c r="M384" s="7">
        <v>-0.1</v>
      </c>
      <c r="N384" s="7">
        <v>0.45</v>
      </c>
    </row>
    <row r="385" spans="1:14">
      <c r="A385" s="8">
        <v>383</v>
      </c>
      <c r="B385" s="7">
        <v>383</v>
      </c>
      <c r="C385" s="7">
        <v>0.682110667228699</v>
      </c>
      <c r="D385" s="7">
        <v>0.0855762958526611</v>
      </c>
      <c r="E385" s="7">
        <v>9</v>
      </c>
      <c r="F385" s="7">
        <v>9</v>
      </c>
      <c r="G385" s="7">
        <v>1</v>
      </c>
      <c r="H385" s="7">
        <v>1</v>
      </c>
      <c r="I385" s="7">
        <v>0.9</v>
      </c>
      <c r="J385" s="7">
        <v>0.5</v>
      </c>
      <c r="K385" s="7">
        <v>0.642857142857143</v>
      </c>
      <c r="L385" s="7">
        <v>0.9</v>
      </c>
      <c r="M385" s="7">
        <v>0</v>
      </c>
      <c r="N385" s="7">
        <v>0.5</v>
      </c>
    </row>
    <row r="386" spans="1:14">
      <c r="A386" s="8">
        <v>384</v>
      </c>
      <c r="B386" s="7">
        <v>384</v>
      </c>
      <c r="C386" s="7">
        <v>0.642540812492371</v>
      </c>
      <c r="D386" s="7">
        <v>0.0677975416183472</v>
      </c>
      <c r="E386" s="7">
        <v>9</v>
      </c>
      <c r="F386" s="7">
        <v>6</v>
      </c>
      <c r="G386" s="7">
        <v>1</v>
      </c>
      <c r="H386" s="7">
        <v>4</v>
      </c>
      <c r="I386" s="7">
        <v>0.9</v>
      </c>
      <c r="J386" s="7">
        <v>0.6</v>
      </c>
      <c r="K386" s="7">
        <v>0.72</v>
      </c>
      <c r="L386" s="7">
        <v>0.6</v>
      </c>
      <c r="M386" s="7">
        <v>0.3</v>
      </c>
      <c r="N386" s="7">
        <v>0.65</v>
      </c>
    </row>
    <row r="387" spans="1:14">
      <c r="A387" s="8">
        <v>385</v>
      </c>
      <c r="B387" s="7">
        <v>385</v>
      </c>
      <c r="C387" s="7">
        <v>0.625738263130188</v>
      </c>
      <c r="D387" s="7">
        <v>0.0926125049591064</v>
      </c>
      <c r="E387" s="7">
        <v>6</v>
      </c>
      <c r="F387" s="7">
        <v>8</v>
      </c>
      <c r="G387" s="7">
        <v>4</v>
      </c>
      <c r="H387" s="7">
        <v>2</v>
      </c>
      <c r="I387" s="7">
        <v>0.6</v>
      </c>
      <c r="J387" s="7">
        <v>0.428571428571429</v>
      </c>
      <c r="K387" s="7">
        <v>0.5</v>
      </c>
      <c r="L387" s="7">
        <v>0.8</v>
      </c>
      <c r="M387" s="7">
        <v>-0.2</v>
      </c>
      <c r="N387" s="7">
        <v>0.4</v>
      </c>
    </row>
    <row r="388" spans="1:14">
      <c r="A388" s="8">
        <v>386</v>
      </c>
      <c r="B388" s="7">
        <v>386</v>
      </c>
      <c r="C388" s="7">
        <v>0.578142523765564</v>
      </c>
      <c r="D388" s="7">
        <v>0.0254735946655273</v>
      </c>
      <c r="E388" s="7">
        <v>10</v>
      </c>
      <c r="F388" s="7">
        <v>7</v>
      </c>
      <c r="G388" s="7">
        <v>0</v>
      </c>
      <c r="H388" s="7">
        <v>3</v>
      </c>
      <c r="I388" s="7">
        <v>1</v>
      </c>
      <c r="J388" s="7">
        <v>0.588235294117647</v>
      </c>
      <c r="K388" s="7">
        <v>0.740740740740741</v>
      </c>
      <c r="L388" s="7">
        <v>0.7</v>
      </c>
      <c r="M388" s="7">
        <v>0.3</v>
      </c>
      <c r="N388" s="7">
        <v>0.65</v>
      </c>
    </row>
    <row r="389" spans="1:14">
      <c r="A389" s="8">
        <v>387</v>
      </c>
      <c r="B389" s="7">
        <v>387</v>
      </c>
      <c r="C389" s="7">
        <v>0.757044076919556</v>
      </c>
      <c r="D389" s="7">
        <v>0.0741622447967529</v>
      </c>
      <c r="E389" s="7">
        <v>9</v>
      </c>
      <c r="F389" s="7">
        <v>9</v>
      </c>
      <c r="G389" s="7">
        <v>1</v>
      </c>
      <c r="H389" s="7">
        <v>1</v>
      </c>
      <c r="I389" s="7">
        <v>0.9</v>
      </c>
      <c r="J389" s="7">
        <v>0.5</v>
      </c>
      <c r="K389" s="7">
        <v>0.642857142857143</v>
      </c>
      <c r="L389" s="7">
        <v>0.9</v>
      </c>
      <c r="M389" s="7">
        <v>0</v>
      </c>
      <c r="N389" s="7">
        <v>0.5</v>
      </c>
    </row>
    <row r="390" spans="1:14">
      <c r="A390" s="8">
        <v>388</v>
      </c>
      <c r="B390" s="7">
        <v>388</v>
      </c>
      <c r="C390" s="7">
        <v>0.602671146392822</v>
      </c>
      <c r="D390" s="7">
        <v>0.0255541801452637</v>
      </c>
      <c r="E390" s="7">
        <v>10</v>
      </c>
      <c r="F390" s="7">
        <v>7</v>
      </c>
      <c r="G390" s="7">
        <v>0</v>
      </c>
      <c r="H390" s="7">
        <v>3</v>
      </c>
      <c r="I390" s="7">
        <v>1</v>
      </c>
      <c r="J390" s="7">
        <v>0.588235294117647</v>
      </c>
      <c r="K390" s="7">
        <v>0.740740740740741</v>
      </c>
      <c r="L390" s="7">
        <v>0.7</v>
      </c>
      <c r="M390" s="7">
        <v>0.3</v>
      </c>
      <c r="N390" s="7">
        <v>0.65</v>
      </c>
    </row>
    <row r="391" spans="1:14">
      <c r="A391" s="8">
        <v>389</v>
      </c>
      <c r="B391" s="7">
        <v>389</v>
      </c>
      <c r="C391" s="7">
        <v>0.510439515113831</v>
      </c>
      <c r="D391" s="7">
        <v>0.0380642414093018</v>
      </c>
      <c r="E391" s="7">
        <v>9</v>
      </c>
      <c r="F391" s="7">
        <v>7</v>
      </c>
      <c r="G391" s="7">
        <v>1</v>
      </c>
      <c r="H391" s="7">
        <v>3</v>
      </c>
      <c r="I391" s="7">
        <v>0.9</v>
      </c>
      <c r="J391" s="7">
        <v>0.5625</v>
      </c>
      <c r="K391" s="7">
        <v>0.692307692307692</v>
      </c>
      <c r="L391" s="7">
        <v>0.7</v>
      </c>
      <c r="M391" s="7">
        <v>0.2</v>
      </c>
      <c r="N391" s="7">
        <v>0.6</v>
      </c>
    </row>
    <row r="392" spans="1:14">
      <c r="A392" s="8">
        <v>390</v>
      </c>
      <c r="B392" s="7">
        <v>390</v>
      </c>
      <c r="C392" s="7">
        <v>0.591841697692871</v>
      </c>
      <c r="D392" s="7">
        <v>0.0667519569396973</v>
      </c>
      <c r="E392" s="7">
        <v>9</v>
      </c>
      <c r="F392" s="7">
        <v>9</v>
      </c>
      <c r="G392" s="7">
        <v>1</v>
      </c>
      <c r="H392" s="7">
        <v>1</v>
      </c>
      <c r="I392" s="7">
        <v>0.9</v>
      </c>
      <c r="J392" s="7">
        <v>0.5</v>
      </c>
      <c r="K392" s="7">
        <v>0.642857142857143</v>
      </c>
      <c r="L392" s="7">
        <v>0.9</v>
      </c>
      <c r="M392" s="7">
        <v>0</v>
      </c>
      <c r="N392" s="7">
        <v>0.5</v>
      </c>
    </row>
    <row r="393" spans="1:14">
      <c r="A393" s="8">
        <v>391</v>
      </c>
      <c r="B393" s="7">
        <v>391</v>
      </c>
      <c r="C393" s="7">
        <v>0.658573150634766</v>
      </c>
      <c r="D393" s="7">
        <v>0.0924794673919678</v>
      </c>
      <c r="E393" s="7">
        <v>8</v>
      </c>
      <c r="F393" s="7">
        <v>7</v>
      </c>
      <c r="G393" s="7">
        <v>2</v>
      </c>
      <c r="H393" s="7">
        <v>3</v>
      </c>
      <c r="I393" s="7">
        <v>0.8</v>
      </c>
      <c r="J393" s="7">
        <v>0.533333333333333</v>
      </c>
      <c r="K393" s="7">
        <v>0.64</v>
      </c>
      <c r="L393" s="7">
        <v>0.7</v>
      </c>
      <c r="M393" s="7">
        <v>0.1</v>
      </c>
      <c r="N393" s="7">
        <v>0.55</v>
      </c>
    </row>
    <row r="394" spans="1:14">
      <c r="A394" s="8">
        <v>392</v>
      </c>
      <c r="B394" s="7">
        <v>392</v>
      </c>
      <c r="C394" s="7">
        <v>0.61318051815033</v>
      </c>
      <c r="D394" s="7">
        <v>0.0908862352371216</v>
      </c>
      <c r="E394" s="7">
        <v>10</v>
      </c>
      <c r="F394" s="7">
        <v>9</v>
      </c>
      <c r="G394" s="7">
        <v>0</v>
      </c>
      <c r="H394" s="7">
        <v>1</v>
      </c>
      <c r="I394" s="7">
        <v>1</v>
      </c>
      <c r="J394" s="7">
        <v>0.526315789473684</v>
      </c>
      <c r="K394" s="7">
        <v>0.689655172413793</v>
      </c>
      <c r="L394" s="7">
        <v>0.9</v>
      </c>
      <c r="M394" s="7">
        <v>0.1</v>
      </c>
      <c r="N394" s="7">
        <v>0.55</v>
      </c>
    </row>
    <row r="395" spans="1:14">
      <c r="A395" s="8">
        <v>393</v>
      </c>
      <c r="B395" s="7">
        <v>393</v>
      </c>
      <c r="C395" s="7">
        <v>0.562142014503479</v>
      </c>
      <c r="D395" s="7">
        <v>0.0169335603713989</v>
      </c>
      <c r="E395" s="7">
        <v>8</v>
      </c>
      <c r="F395" s="7">
        <v>8</v>
      </c>
      <c r="G395" s="7">
        <v>2</v>
      </c>
      <c r="H395" s="7">
        <v>2</v>
      </c>
      <c r="I395" s="7">
        <v>0.8</v>
      </c>
      <c r="J395" s="7">
        <v>0.5</v>
      </c>
      <c r="K395" s="7">
        <v>0.615384615384615</v>
      </c>
      <c r="L395" s="7">
        <v>0.8</v>
      </c>
      <c r="M395" s="7">
        <v>0</v>
      </c>
      <c r="N395" s="7">
        <v>0.5</v>
      </c>
    </row>
    <row r="396" spans="1:14">
      <c r="A396" s="8">
        <v>394</v>
      </c>
      <c r="B396" s="7">
        <v>394</v>
      </c>
      <c r="C396" s="7">
        <v>0.598041772842407</v>
      </c>
      <c r="D396" s="7">
        <v>0.0163865089416504</v>
      </c>
      <c r="E396" s="7">
        <v>9</v>
      </c>
      <c r="F396" s="7">
        <v>9</v>
      </c>
      <c r="G396" s="7">
        <v>1</v>
      </c>
      <c r="H396" s="7">
        <v>1</v>
      </c>
      <c r="I396" s="7">
        <v>0.9</v>
      </c>
      <c r="J396" s="7">
        <v>0.5</v>
      </c>
      <c r="K396" s="7">
        <v>0.642857142857143</v>
      </c>
      <c r="L396" s="7">
        <v>0.9</v>
      </c>
      <c r="M396" s="7">
        <v>0</v>
      </c>
      <c r="N396" s="7">
        <v>0.5</v>
      </c>
    </row>
    <row r="397" spans="1:14">
      <c r="A397" s="8">
        <v>395</v>
      </c>
      <c r="B397" s="7">
        <v>395</v>
      </c>
      <c r="C397" s="7">
        <v>0.835938572883606</v>
      </c>
      <c r="D397" s="7">
        <v>0.0859125852584839</v>
      </c>
      <c r="E397" s="7">
        <v>9</v>
      </c>
      <c r="F397" s="7">
        <v>7</v>
      </c>
      <c r="G397" s="7">
        <v>1</v>
      </c>
      <c r="H397" s="7">
        <v>3</v>
      </c>
      <c r="I397" s="7">
        <v>0.9</v>
      </c>
      <c r="J397" s="7">
        <v>0.5625</v>
      </c>
      <c r="K397" s="7">
        <v>0.692307692307692</v>
      </c>
      <c r="L397" s="7">
        <v>0.7</v>
      </c>
      <c r="M397" s="7">
        <v>0.2</v>
      </c>
      <c r="N397" s="7">
        <v>0.6</v>
      </c>
    </row>
    <row r="398" spans="1:14">
      <c r="A398" s="8">
        <v>396</v>
      </c>
      <c r="B398" s="7">
        <v>396</v>
      </c>
      <c r="C398" s="7">
        <v>0.630221962928772</v>
      </c>
      <c r="D398" s="7">
        <v>0.13497257232666</v>
      </c>
      <c r="E398" s="7">
        <v>7</v>
      </c>
      <c r="F398" s="7">
        <v>5</v>
      </c>
      <c r="G398" s="7">
        <v>3</v>
      </c>
      <c r="H398" s="7">
        <v>5</v>
      </c>
      <c r="I398" s="7">
        <v>0.7</v>
      </c>
      <c r="J398" s="7">
        <v>0.583333333333333</v>
      </c>
      <c r="K398" s="7">
        <v>0.636363636363636</v>
      </c>
      <c r="L398" s="7">
        <v>0.5</v>
      </c>
      <c r="M398" s="7">
        <v>0.2</v>
      </c>
      <c r="N398" s="7">
        <v>0.6</v>
      </c>
    </row>
    <row r="399" spans="1:14">
      <c r="A399" s="8">
        <v>397</v>
      </c>
      <c r="B399" s="7">
        <v>397</v>
      </c>
      <c r="C399" s="7">
        <v>0.573348999023437</v>
      </c>
      <c r="D399" s="7">
        <v>0.0288004875183106</v>
      </c>
      <c r="E399" s="7">
        <v>9</v>
      </c>
      <c r="F399" s="7">
        <v>7</v>
      </c>
      <c r="G399" s="7">
        <v>1</v>
      </c>
      <c r="H399" s="7">
        <v>3</v>
      </c>
      <c r="I399" s="7">
        <v>0.9</v>
      </c>
      <c r="J399" s="7">
        <v>0.5625</v>
      </c>
      <c r="K399" s="7">
        <v>0.692307692307692</v>
      </c>
      <c r="L399" s="7">
        <v>0.7</v>
      </c>
      <c r="M399" s="7">
        <v>0.2</v>
      </c>
      <c r="N399" s="7">
        <v>0.6</v>
      </c>
    </row>
    <row r="400" spans="1:14">
      <c r="A400" s="8">
        <v>398</v>
      </c>
      <c r="B400" s="7">
        <v>398</v>
      </c>
      <c r="C400" s="7">
        <v>0.710042953491211</v>
      </c>
      <c r="D400" s="7">
        <v>0.132445573806763</v>
      </c>
      <c r="E400" s="7">
        <v>8</v>
      </c>
      <c r="F400" s="7">
        <v>3</v>
      </c>
      <c r="G400" s="7">
        <v>2</v>
      </c>
      <c r="H400" s="7">
        <v>7</v>
      </c>
      <c r="I400" s="7">
        <v>0.8</v>
      </c>
      <c r="J400" s="7">
        <v>0.727272727272727</v>
      </c>
      <c r="K400" s="7">
        <v>0.761904761904762</v>
      </c>
      <c r="L400" s="7">
        <v>0.3</v>
      </c>
      <c r="M400" s="7">
        <v>0.5</v>
      </c>
      <c r="N400" s="7">
        <v>0.75</v>
      </c>
    </row>
    <row r="401" spans="1:14">
      <c r="A401" s="8">
        <v>399</v>
      </c>
      <c r="B401" s="7">
        <v>399</v>
      </c>
      <c r="C401" s="7">
        <v>0.626033902168274</v>
      </c>
      <c r="D401" s="7">
        <v>0.150467753410339</v>
      </c>
      <c r="E401" s="7">
        <v>9</v>
      </c>
      <c r="F401" s="7">
        <v>5</v>
      </c>
      <c r="G401" s="7">
        <v>1</v>
      </c>
      <c r="H401" s="7">
        <v>5</v>
      </c>
      <c r="I401" s="7">
        <v>0.9</v>
      </c>
      <c r="J401" s="7">
        <v>0.642857142857143</v>
      </c>
      <c r="K401" s="7">
        <v>0.75</v>
      </c>
      <c r="L401" s="7">
        <v>0.5</v>
      </c>
      <c r="M401" s="7">
        <v>0.4</v>
      </c>
      <c r="N401" s="7">
        <v>0.7</v>
      </c>
    </row>
    <row r="402" spans="1:14">
      <c r="A402" s="8">
        <v>400</v>
      </c>
      <c r="B402" s="7">
        <v>400</v>
      </c>
      <c r="C402" s="7">
        <v>0.610959053039551</v>
      </c>
      <c r="D402" s="7">
        <v>0.0227282047271729</v>
      </c>
      <c r="E402" s="7">
        <v>8</v>
      </c>
      <c r="F402" s="7">
        <v>8</v>
      </c>
      <c r="G402" s="7">
        <v>2</v>
      </c>
      <c r="H402" s="7">
        <v>2</v>
      </c>
      <c r="I402" s="7">
        <v>0.8</v>
      </c>
      <c r="J402" s="7">
        <v>0.5</v>
      </c>
      <c r="K402" s="7">
        <v>0.615384615384615</v>
      </c>
      <c r="L402" s="7">
        <v>0.8</v>
      </c>
      <c r="M402" s="7">
        <v>0</v>
      </c>
      <c r="N402" s="7">
        <v>0.5</v>
      </c>
    </row>
    <row r="403" spans="1:14">
      <c r="A403" s="8">
        <v>401</v>
      </c>
      <c r="B403" s="7">
        <v>401</v>
      </c>
      <c r="C403" s="7">
        <v>0.649421453475952</v>
      </c>
      <c r="D403" s="7">
        <v>0.0463299751281738</v>
      </c>
      <c r="E403" s="7">
        <v>9</v>
      </c>
      <c r="F403" s="7">
        <v>6</v>
      </c>
      <c r="G403" s="7">
        <v>1</v>
      </c>
      <c r="H403" s="7">
        <v>4</v>
      </c>
      <c r="I403" s="7">
        <v>0.9</v>
      </c>
      <c r="J403" s="7">
        <v>0.6</v>
      </c>
      <c r="K403" s="7">
        <v>0.72</v>
      </c>
      <c r="L403" s="7">
        <v>0.6</v>
      </c>
      <c r="M403" s="7">
        <v>0.3</v>
      </c>
      <c r="N403" s="7">
        <v>0.65</v>
      </c>
    </row>
    <row r="404" spans="1:14">
      <c r="A404" s="8">
        <v>402</v>
      </c>
      <c r="B404" s="7">
        <v>402</v>
      </c>
      <c r="C404" s="7">
        <v>0.608146548271179</v>
      </c>
      <c r="D404" s="7">
        <v>0.043434739112854</v>
      </c>
      <c r="E404" s="7">
        <v>8</v>
      </c>
      <c r="F404" s="7">
        <v>4</v>
      </c>
      <c r="G404" s="7">
        <v>2</v>
      </c>
      <c r="H404" s="7">
        <v>6</v>
      </c>
      <c r="I404" s="7">
        <v>0.8</v>
      </c>
      <c r="J404" s="7">
        <v>0.666666666666667</v>
      </c>
      <c r="K404" s="7">
        <v>0.727272727272727</v>
      </c>
      <c r="L404" s="7">
        <v>0.4</v>
      </c>
      <c r="M404" s="7">
        <v>0.4</v>
      </c>
      <c r="N404" s="7">
        <v>0.7</v>
      </c>
    </row>
    <row r="405" spans="1:14">
      <c r="A405" s="8">
        <v>403</v>
      </c>
      <c r="B405" s="7">
        <v>403</v>
      </c>
      <c r="C405" s="7">
        <v>0.590362906455994</v>
      </c>
      <c r="D405" s="7">
        <v>0.0939908027648926</v>
      </c>
      <c r="E405" s="7">
        <v>8</v>
      </c>
      <c r="F405" s="7">
        <v>9</v>
      </c>
      <c r="G405" s="7">
        <v>2</v>
      </c>
      <c r="H405" s="7">
        <v>1</v>
      </c>
      <c r="I405" s="7">
        <v>0.8</v>
      </c>
      <c r="J405" s="7">
        <v>0.470588235294118</v>
      </c>
      <c r="K405" s="7">
        <v>0.592592592592593</v>
      </c>
      <c r="L405" s="7">
        <v>0.9</v>
      </c>
      <c r="M405" s="7">
        <v>-0.1</v>
      </c>
      <c r="N405" s="7">
        <v>0.45</v>
      </c>
    </row>
    <row r="406" spans="1:14">
      <c r="A406" s="8">
        <v>404</v>
      </c>
      <c r="B406" s="7">
        <v>404</v>
      </c>
      <c r="C406" s="7">
        <v>0.698211073875427</v>
      </c>
      <c r="D406" s="7">
        <v>0.0659331083297729</v>
      </c>
      <c r="E406" s="7">
        <v>10</v>
      </c>
      <c r="F406" s="7">
        <v>6</v>
      </c>
      <c r="G406" s="7">
        <v>0</v>
      </c>
      <c r="H406" s="7">
        <v>4</v>
      </c>
      <c r="I406" s="7">
        <v>1</v>
      </c>
      <c r="J406" s="7">
        <v>0.625</v>
      </c>
      <c r="K406" s="7">
        <v>0.769230769230769</v>
      </c>
      <c r="L406" s="7">
        <v>0.6</v>
      </c>
      <c r="M406" s="7">
        <v>0.4</v>
      </c>
      <c r="N406" s="7">
        <v>0.7</v>
      </c>
    </row>
    <row r="407" spans="1:14">
      <c r="A407" s="8">
        <v>405</v>
      </c>
      <c r="B407" s="7">
        <v>405</v>
      </c>
      <c r="C407" s="7">
        <v>0.706742882728577</v>
      </c>
      <c r="D407" s="7">
        <v>0.148184299468994</v>
      </c>
      <c r="E407" s="7">
        <v>9</v>
      </c>
      <c r="F407" s="7">
        <v>6</v>
      </c>
      <c r="G407" s="7">
        <v>1</v>
      </c>
      <c r="H407" s="7">
        <v>4</v>
      </c>
      <c r="I407" s="7">
        <v>0.9</v>
      </c>
      <c r="J407" s="7">
        <v>0.6</v>
      </c>
      <c r="K407" s="7">
        <v>0.72</v>
      </c>
      <c r="L407" s="7">
        <v>0.6</v>
      </c>
      <c r="M407" s="7">
        <v>0.3</v>
      </c>
      <c r="N407" s="7">
        <v>0.65</v>
      </c>
    </row>
    <row r="408" spans="1:14">
      <c r="A408" s="8">
        <v>406</v>
      </c>
      <c r="B408" s="7">
        <v>406</v>
      </c>
      <c r="C408" s="7">
        <v>0.659239649772644</v>
      </c>
      <c r="D408" s="7">
        <v>0.000570774078369141</v>
      </c>
      <c r="E408" s="7">
        <v>10</v>
      </c>
      <c r="F408" s="7">
        <v>3</v>
      </c>
      <c r="G408" s="7">
        <v>0</v>
      </c>
      <c r="H408" s="7">
        <v>7</v>
      </c>
      <c r="I408" s="7">
        <v>1</v>
      </c>
      <c r="J408" s="7">
        <v>0.769230769230769</v>
      </c>
      <c r="K408" s="7">
        <v>0.869565217391304</v>
      </c>
      <c r="L408" s="7">
        <v>0.3</v>
      </c>
      <c r="M408" s="7">
        <v>0.7</v>
      </c>
      <c r="N408" s="7">
        <v>0.85</v>
      </c>
    </row>
    <row r="409" spans="1:14">
      <c r="A409" s="8">
        <v>407</v>
      </c>
      <c r="B409" s="7">
        <v>407</v>
      </c>
      <c r="C409" s="7">
        <v>0.496729969978333</v>
      </c>
      <c r="D409" s="7">
        <v>0.0540428161621094</v>
      </c>
      <c r="E409" s="7">
        <v>10</v>
      </c>
      <c r="F409" s="7">
        <v>8</v>
      </c>
      <c r="G409" s="7">
        <v>0</v>
      </c>
      <c r="H409" s="7">
        <v>2</v>
      </c>
      <c r="I409" s="7">
        <v>1</v>
      </c>
      <c r="J409" s="7">
        <v>0.555555555555556</v>
      </c>
      <c r="K409" s="7">
        <v>0.714285714285714</v>
      </c>
      <c r="L409" s="7">
        <v>0.8</v>
      </c>
      <c r="M409" s="7">
        <v>0.2</v>
      </c>
      <c r="N409" s="7">
        <v>0.6</v>
      </c>
    </row>
    <row r="410" spans="1:14">
      <c r="A410" s="8">
        <v>408</v>
      </c>
      <c r="B410" s="7">
        <v>408</v>
      </c>
      <c r="C410" s="7">
        <v>0.485915064811706</v>
      </c>
      <c r="D410" s="7">
        <v>0.0520378351211548</v>
      </c>
      <c r="E410" s="7">
        <v>7</v>
      </c>
      <c r="F410" s="7">
        <v>4</v>
      </c>
      <c r="G410" s="7">
        <v>3</v>
      </c>
      <c r="H410" s="7">
        <v>6</v>
      </c>
      <c r="I410" s="7">
        <v>0.7</v>
      </c>
      <c r="J410" s="7">
        <v>0.636363636363636</v>
      </c>
      <c r="K410" s="7">
        <v>0.666666666666667</v>
      </c>
      <c r="L410" s="7">
        <v>0.4</v>
      </c>
      <c r="M410" s="7">
        <v>0.3</v>
      </c>
      <c r="N410" s="7">
        <v>0.65</v>
      </c>
    </row>
    <row r="411" spans="1:14">
      <c r="A411" s="8">
        <v>409</v>
      </c>
      <c r="B411" s="7">
        <v>409</v>
      </c>
      <c r="C411" s="7">
        <v>0.594613671302795</v>
      </c>
      <c r="D411" s="7">
        <v>0.0499047040939331</v>
      </c>
      <c r="E411" s="7">
        <v>8</v>
      </c>
      <c r="F411" s="7">
        <v>3</v>
      </c>
      <c r="G411" s="7">
        <v>2</v>
      </c>
      <c r="H411" s="7">
        <v>7</v>
      </c>
      <c r="I411" s="7">
        <v>0.8</v>
      </c>
      <c r="J411" s="7">
        <v>0.727272727272727</v>
      </c>
      <c r="K411" s="7">
        <v>0.761904761904762</v>
      </c>
      <c r="L411" s="7">
        <v>0.3</v>
      </c>
      <c r="M411" s="7">
        <v>0.5</v>
      </c>
      <c r="N411" s="7">
        <v>0.75</v>
      </c>
    </row>
    <row r="412" spans="1:14">
      <c r="A412" s="8">
        <v>410</v>
      </c>
      <c r="B412" s="7">
        <v>410</v>
      </c>
      <c r="C412" s="7">
        <v>0.70784068107605</v>
      </c>
      <c r="D412" s="7">
        <v>0.100501298904419</v>
      </c>
      <c r="E412" s="7">
        <v>10</v>
      </c>
      <c r="F412" s="7">
        <v>5</v>
      </c>
      <c r="G412" s="7">
        <v>0</v>
      </c>
      <c r="H412" s="7">
        <v>5</v>
      </c>
      <c r="I412" s="7">
        <v>1</v>
      </c>
      <c r="J412" s="7">
        <v>0.666666666666667</v>
      </c>
      <c r="K412" s="7">
        <v>0.8</v>
      </c>
      <c r="L412" s="7">
        <v>0.5</v>
      </c>
      <c r="M412" s="7">
        <v>0.5</v>
      </c>
      <c r="N412" s="7">
        <v>0.75</v>
      </c>
    </row>
    <row r="413" spans="1:14">
      <c r="A413" s="8">
        <v>411</v>
      </c>
      <c r="B413" s="7">
        <v>411</v>
      </c>
      <c r="C413" s="7">
        <v>0.613397359848022</v>
      </c>
      <c r="D413" s="7">
        <v>0.104501247406006</v>
      </c>
      <c r="E413" s="7">
        <v>9</v>
      </c>
      <c r="F413" s="7">
        <v>7</v>
      </c>
      <c r="G413" s="7">
        <v>1</v>
      </c>
      <c r="H413" s="7">
        <v>3</v>
      </c>
      <c r="I413" s="7">
        <v>0.9</v>
      </c>
      <c r="J413" s="7">
        <v>0.5625</v>
      </c>
      <c r="K413" s="7">
        <v>0.692307692307692</v>
      </c>
      <c r="L413" s="7">
        <v>0.7</v>
      </c>
      <c r="M413" s="7">
        <v>0.2</v>
      </c>
      <c r="N413" s="7">
        <v>0.6</v>
      </c>
    </row>
    <row r="414" spans="1:14">
      <c r="A414" s="8">
        <v>412</v>
      </c>
      <c r="B414" s="7">
        <v>412</v>
      </c>
      <c r="C414" s="7">
        <v>0.493771910667419</v>
      </c>
      <c r="D414" s="7">
        <v>0.0107797384262085</v>
      </c>
      <c r="E414" s="7">
        <v>10</v>
      </c>
      <c r="F414" s="7">
        <v>7</v>
      </c>
      <c r="G414" s="7">
        <v>0</v>
      </c>
      <c r="H414" s="7">
        <v>3</v>
      </c>
      <c r="I414" s="7">
        <v>1</v>
      </c>
      <c r="J414" s="7">
        <v>0.588235294117647</v>
      </c>
      <c r="K414" s="7">
        <v>0.740740740740741</v>
      </c>
      <c r="L414" s="7">
        <v>0.7</v>
      </c>
      <c r="M414" s="7">
        <v>0.3</v>
      </c>
      <c r="N414" s="7">
        <v>0.65</v>
      </c>
    </row>
    <row r="415" spans="1:14">
      <c r="A415" s="8">
        <v>413</v>
      </c>
      <c r="B415" s="7">
        <v>413</v>
      </c>
      <c r="C415" s="7">
        <v>0.932106375694275</v>
      </c>
      <c r="D415" s="7">
        <v>0.126391768455505</v>
      </c>
      <c r="E415" s="7">
        <v>9</v>
      </c>
      <c r="F415" s="7">
        <v>9</v>
      </c>
      <c r="G415" s="7">
        <v>1</v>
      </c>
      <c r="H415" s="7">
        <v>1</v>
      </c>
      <c r="I415" s="7">
        <v>0.9</v>
      </c>
      <c r="J415" s="7">
        <v>0.5</v>
      </c>
      <c r="K415" s="7">
        <v>0.642857142857143</v>
      </c>
      <c r="L415" s="7">
        <v>0.9</v>
      </c>
      <c r="M415" s="7">
        <v>0</v>
      </c>
      <c r="N415" s="7">
        <v>0.5</v>
      </c>
    </row>
    <row r="416" spans="1:14">
      <c r="A416" s="8">
        <v>414</v>
      </c>
      <c r="B416" s="7">
        <v>414</v>
      </c>
      <c r="C416" s="7">
        <v>0.596198558807373</v>
      </c>
      <c r="D416" s="7">
        <v>0.0355410575866699</v>
      </c>
      <c r="E416" s="7">
        <v>9</v>
      </c>
      <c r="F416" s="7">
        <v>8</v>
      </c>
      <c r="G416" s="7">
        <v>1</v>
      </c>
      <c r="H416" s="7">
        <v>2</v>
      </c>
      <c r="I416" s="7">
        <v>0.9</v>
      </c>
      <c r="J416" s="7">
        <v>0.529411764705882</v>
      </c>
      <c r="K416" s="7">
        <v>0.666666666666667</v>
      </c>
      <c r="L416" s="7">
        <v>0.8</v>
      </c>
      <c r="M416" s="7">
        <v>0.1</v>
      </c>
      <c r="N416" s="7">
        <v>0.55</v>
      </c>
    </row>
    <row r="417" spans="1:14">
      <c r="A417" s="8">
        <v>415</v>
      </c>
      <c r="B417" s="7">
        <v>415</v>
      </c>
      <c r="C417" s="7">
        <v>0.698853492736816</v>
      </c>
      <c r="D417" s="7">
        <v>0.0456039905548096</v>
      </c>
      <c r="E417" s="7">
        <v>9</v>
      </c>
      <c r="F417" s="7">
        <v>6</v>
      </c>
      <c r="G417" s="7">
        <v>1</v>
      </c>
      <c r="H417" s="7">
        <v>4</v>
      </c>
      <c r="I417" s="7">
        <v>0.9</v>
      </c>
      <c r="J417" s="7">
        <v>0.6</v>
      </c>
      <c r="K417" s="7">
        <v>0.72</v>
      </c>
      <c r="L417" s="7">
        <v>0.6</v>
      </c>
      <c r="M417" s="7">
        <v>0.3</v>
      </c>
      <c r="N417" s="7">
        <v>0.65</v>
      </c>
    </row>
    <row r="418" spans="1:14">
      <c r="A418" s="8">
        <v>416</v>
      </c>
      <c r="B418" s="7">
        <v>416</v>
      </c>
      <c r="C418" s="7">
        <v>0.713237643241882</v>
      </c>
      <c r="D418" s="7">
        <v>0.146124362945557</v>
      </c>
      <c r="E418" s="7">
        <v>10</v>
      </c>
      <c r="F418" s="7">
        <v>3</v>
      </c>
      <c r="G418" s="7">
        <v>0</v>
      </c>
      <c r="H418" s="7">
        <v>7</v>
      </c>
      <c r="I418" s="7">
        <v>1</v>
      </c>
      <c r="J418" s="7">
        <v>0.769230769230769</v>
      </c>
      <c r="K418" s="7">
        <v>0.869565217391304</v>
      </c>
      <c r="L418" s="7">
        <v>0.3</v>
      </c>
      <c r="M418" s="7">
        <v>0.7</v>
      </c>
      <c r="N418" s="7">
        <v>0.85</v>
      </c>
    </row>
    <row r="419" spans="1:14">
      <c r="A419" s="8">
        <v>417</v>
      </c>
      <c r="B419" s="7">
        <v>417</v>
      </c>
      <c r="C419" s="7">
        <v>0.75132942199707</v>
      </c>
      <c r="D419" s="7">
        <v>0.150615930557251</v>
      </c>
      <c r="E419" s="7">
        <v>9</v>
      </c>
      <c r="F419" s="7">
        <v>7</v>
      </c>
      <c r="G419" s="7">
        <v>1</v>
      </c>
      <c r="H419" s="7">
        <v>3</v>
      </c>
      <c r="I419" s="7">
        <v>0.9</v>
      </c>
      <c r="J419" s="7">
        <v>0.5625</v>
      </c>
      <c r="K419" s="7">
        <v>0.692307692307692</v>
      </c>
      <c r="L419" s="7">
        <v>0.7</v>
      </c>
      <c r="M419" s="7">
        <v>0.2</v>
      </c>
      <c r="N419" s="7">
        <v>0.6</v>
      </c>
    </row>
    <row r="420" spans="1:14">
      <c r="A420" s="8">
        <v>418</v>
      </c>
      <c r="B420" s="7">
        <v>418</v>
      </c>
      <c r="C420" s="7">
        <v>0.593680143356323</v>
      </c>
      <c r="D420" s="7">
        <v>0.0580199956893921</v>
      </c>
      <c r="E420" s="7">
        <v>10</v>
      </c>
      <c r="F420" s="7">
        <v>8</v>
      </c>
      <c r="G420" s="7">
        <v>0</v>
      </c>
      <c r="H420" s="7">
        <v>2</v>
      </c>
      <c r="I420" s="7">
        <v>1</v>
      </c>
      <c r="J420" s="7">
        <v>0.555555555555556</v>
      </c>
      <c r="K420" s="7">
        <v>0.714285714285714</v>
      </c>
      <c r="L420" s="7">
        <v>0.8</v>
      </c>
      <c r="M420" s="7">
        <v>0.2</v>
      </c>
      <c r="N420" s="7">
        <v>0.6</v>
      </c>
    </row>
    <row r="421" spans="1:14">
      <c r="A421" s="8">
        <v>419</v>
      </c>
      <c r="B421" s="7">
        <v>419</v>
      </c>
      <c r="C421" s="7">
        <v>1.05380272865295</v>
      </c>
      <c r="D421" s="7">
        <v>0.0376929044723511</v>
      </c>
      <c r="E421" s="7">
        <v>8</v>
      </c>
      <c r="F421" s="7">
        <v>6</v>
      </c>
      <c r="G421" s="7">
        <v>2</v>
      </c>
      <c r="H421" s="7">
        <v>4</v>
      </c>
      <c r="I421" s="7">
        <v>0.8</v>
      </c>
      <c r="J421" s="7">
        <v>0.571428571428572</v>
      </c>
      <c r="K421" s="7">
        <v>0.666666666666667</v>
      </c>
      <c r="L421" s="7">
        <v>0.6</v>
      </c>
      <c r="M421" s="7">
        <v>0.2</v>
      </c>
      <c r="N421" s="7">
        <v>0.6</v>
      </c>
    </row>
    <row r="422" spans="1:14">
      <c r="A422" s="8">
        <v>420</v>
      </c>
      <c r="B422" s="7">
        <v>420</v>
      </c>
      <c r="C422" s="7">
        <v>0.627292990684509</v>
      </c>
      <c r="D422" s="7">
        <v>0.0877902507781982</v>
      </c>
      <c r="E422" s="7">
        <v>7</v>
      </c>
      <c r="F422" s="7">
        <v>5</v>
      </c>
      <c r="G422" s="7">
        <v>3</v>
      </c>
      <c r="H422" s="7">
        <v>5</v>
      </c>
      <c r="I422" s="7">
        <v>0.7</v>
      </c>
      <c r="J422" s="7">
        <v>0.583333333333333</v>
      </c>
      <c r="K422" s="7">
        <v>0.636363636363636</v>
      </c>
      <c r="L422" s="7">
        <v>0.5</v>
      </c>
      <c r="M422" s="7">
        <v>0.2</v>
      </c>
      <c r="N422" s="7">
        <v>0.6</v>
      </c>
    </row>
    <row r="423" spans="1:14">
      <c r="A423" s="8">
        <v>421</v>
      </c>
      <c r="B423" s="7">
        <v>421</v>
      </c>
      <c r="C423" s="7">
        <v>0.842834234237671</v>
      </c>
      <c r="D423" s="7">
        <v>0.189815521240234</v>
      </c>
      <c r="E423" s="7">
        <v>9</v>
      </c>
      <c r="F423" s="7">
        <v>6</v>
      </c>
      <c r="G423" s="7">
        <v>1</v>
      </c>
      <c r="H423" s="7">
        <v>4</v>
      </c>
      <c r="I423" s="7">
        <v>0.9</v>
      </c>
      <c r="J423" s="7">
        <v>0.6</v>
      </c>
      <c r="K423" s="7">
        <v>0.72</v>
      </c>
      <c r="L423" s="7">
        <v>0.6</v>
      </c>
      <c r="M423" s="7">
        <v>0.3</v>
      </c>
      <c r="N423" s="7">
        <v>0.65</v>
      </c>
    </row>
    <row r="424" spans="1:14">
      <c r="A424" s="8">
        <v>422</v>
      </c>
      <c r="B424" s="7">
        <v>422</v>
      </c>
      <c r="C424" s="7">
        <v>0.761177539825439</v>
      </c>
      <c r="D424" s="7">
        <v>0.145860910415649</v>
      </c>
      <c r="E424" s="7">
        <v>7</v>
      </c>
      <c r="F424" s="7">
        <v>9</v>
      </c>
      <c r="G424" s="7">
        <v>3</v>
      </c>
      <c r="H424" s="7">
        <v>1</v>
      </c>
      <c r="I424" s="7">
        <v>0.7</v>
      </c>
      <c r="J424" s="7">
        <v>0.4375</v>
      </c>
      <c r="K424" s="7">
        <v>0.538461538461538</v>
      </c>
      <c r="L424" s="7">
        <v>0.9</v>
      </c>
      <c r="M424" s="7">
        <v>-0.2</v>
      </c>
      <c r="N424" s="7">
        <v>0.4</v>
      </c>
    </row>
    <row r="425" spans="1:14">
      <c r="A425" s="8">
        <v>423</v>
      </c>
      <c r="B425" s="7">
        <v>423</v>
      </c>
      <c r="C425" s="7">
        <v>0.656862735748291</v>
      </c>
      <c r="D425" s="7">
        <v>0.0973341464996338</v>
      </c>
      <c r="E425" s="7">
        <v>8</v>
      </c>
      <c r="F425" s="7">
        <v>6</v>
      </c>
      <c r="G425" s="7">
        <v>2</v>
      </c>
      <c r="H425" s="7">
        <v>4</v>
      </c>
      <c r="I425" s="7">
        <v>0.8</v>
      </c>
      <c r="J425" s="7">
        <v>0.571428571428572</v>
      </c>
      <c r="K425" s="7">
        <v>0.666666666666667</v>
      </c>
      <c r="L425" s="7">
        <v>0.6</v>
      </c>
      <c r="M425" s="7">
        <v>0.2</v>
      </c>
      <c r="N425" s="7">
        <v>0.6</v>
      </c>
    </row>
    <row r="426" spans="1:14">
      <c r="A426" s="8">
        <v>424</v>
      </c>
      <c r="B426" s="7">
        <v>424</v>
      </c>
      <c r="C426" s="7">
        <v>0.815646529197693</v>
      </c>
      <c r="D426" s="7">
        <v>0.0948091745376587</v>
      </c>
      <c r="E426" s="7">
        <v>9</v>
      </c>
      <c r="F426" s="7">
        <v>4</v>
      </c>
      <c r="G426" s="7">
        <v>1</v>
      </c>
      <c r="H426" s="7">
        <v>6</v>
      </c>
      <c r="I426" s="7">
        <v>0.9</v>
      </c>
      <c r="J426" s="7">
        <v>0.692307692307692</v>
      </c>
      <c r="K426" s="7">
        <v>0.782608695652174</v>
      </c>
      <c r="L426" s="7">
        <v>0.4</v>
      </c>
      <c r="M426" s="7">
        <v>0.5</v>
      </c>
      <c r="N426" s="7">
        <v>0.75</v>
      </c>
    </row>
    <row r="427" spans="1:14">
      <c r="A427" s="8">
        <v>425</v>
      </c>
      <c r="B427" s="7">
        <v>425</v>
      </c>
      <c r="C427" s="7">
        <v>0.714130759239197</v>
      </c>
      <c r="D427" s="7">
        <v>0.108007192611694</v>
      </c>
      <c r="E427" s="7">
        <v>8</v>
      </c>
      <c r="F427" s="7">
        <v>8</v>
      </c>
      <c r="G427" s="7">
        <v>2</v>
      </c>
      <c r="H427" s="7">
        <v>2</v>
      </c>
      <c r="I427" s="7">
        <v>0.8</v>
      </c>
      <c r="J427" s="7">
        <v>0.5</v>
      </c>
      <c r="K427" s="7">
        <v>0.615384615384615</v>
      </c>
      <c r="L427" s="7">
        <v>0.8</v>
      </c>
      <c r="M427" s="7">
        <v>0</v>
      </c>
      <c r="N427" s="7">
        <v>0.5</v>
      </c>
    </row>
    <row r="428" spans="1:14">
      <c r="A428" s="8">
        <v>426</v>
      </c>
      <c r="B428" s="7">
        <v>426</v>
      </c>
      <c r="C428" s="7">
        <v>0.52754282951355</v>
      </c>
      <c r="D428" s="7">
        <v>0.0470945835113525</v>
      </c>
      <c r="E428" s="7">
        <v>8</v>
      </c>
      <c r="F428" s="7">
        <v>7</v>
      </c>
      <c r="G428" s="7">
        <v>2</v>
      </c>
      <c r="H428" s="7">
        <v>3</v>
      </c>
      <c r="I428" s="7">
        <v>0.8</v>
      </c>
      <c r="J428" s="7">
        <v>0.533333333333333</v>
      </c>
      <c r="K428" s="7">
        <v>0.64</v>
      </c>
      <c r="L428" s="7">
        <v>0.7</v>
      </c>
      <c r="M428" s="7">
        <v>0.1</v>
      </c>
      <c r="N428" s="7">
        <v>0.55</v>
      </c>
    </row>
    <row r="429" spans="1:14">
      <c r="A429" s="8">
        <v>427</v>
      </c>
      <c r="B429" s="7">
        <v>427</v>
      </c>
      <c r="C429" s="7">
        <v>0.684904217720032</v>
      </c>
      <c r="D429" s="7">
        <v>0.0170198678970337</v>
      </c>
      <c r="E429" s="7">
        <v>10</v>
      </c>
      <c r="F429" s="7">
        <v>7</v>
      </c>
      <c r="G429" s="7">
        <v>0</v>
      </c>
      <c r="H429" s="7">
        <v>3</v>
      </c>
      <c r="I429" s="7">
        <v>1</v>
      </c>
      <c r="J429" s="7">
        <v>0.588235294117647</v>
      </c>
      <c r="K429" s="7">
        <v>0.740740740740741</v>
      </c>
      <c r="L429" s="7">
        <v>0.7</v>
      </c>
      <c r="M429" s="7">
        <v>0.3</v>
      </c>
      <c r="N429" s="7">
        <v>0.65</v>
      </c>
    </row>
    <row r="430" spans="1:14">
      <c r="A430" s="8">
        <v>428</v>
      </c>
      <c r="B430" s="7">
        <v>428</v>
      </c>
      <c r="C430" s="7">
        <v>0.825892806053162</v>
      </c>
      <c r="D430" s="7">
        <v>0.0750623941421509</v>
      </c>
      <c r="E430" s="7">
        <v>9</v>
      </c>
      <c r="F430" s="7">
        <v>5</v>
      </c>
      <c r="G430" s="7">
        <v>1</v>
      </c>
      <c r="H430" s="7">
        <v>5</v>
      </c>
      <c r="I430" s="7">
        <v>0.9</v>
      </c>
      <c r="J430" s="7">
        <v>0.642857142857143</v>
      </c>
      <c r="K430" s="7">
        <v>0.75</v>
      </c>
      <c r="L430" s="7">
        <v>0.5</v>
      </c>
      <c r="M430" s="7">
        <v>0.4</v>
      </c>
      <c r="N430" s="7">
        <v>0.7</v>
      </c>
    </row>
    <row r="431" spans="1:14">
      <c r="A431" s="8">
        <v>429</v>
      </c>
      <c r="B431" s="7">
        <v>429</v>
      </c>
      <c r="C431" s="7">
        <v>0.692468404769897</v>
      </c>
      <c r="D431" s="7">
        <v>0.0729058980941772</v>
      </c>
      <c r="E431" s="7">
        <v>9</v>
      </c>
      <c r="F431" s="7">
        <v>5</v>
      </c>
      <c r="G431" s="7">
        <v>1</v>
      </c>
      <c r="H431" s="7">
        <v>5</v>
      </c>
      <c r="I431" s="7">
        <v>0.9</v>
      </c>
      <c r="J431" s="7">
        <v>0.642857142857143</v>
      </c>
      <c r="K431" s="7">
        <v>0.75</v>
      </c>
      <c r="L431" s="7">
        <v>0.5</v>
      </c>
      <c r="M431" s="7">
        <v>0.4</v>
      </c>
      <c r="N431" s="7">
        <v>0.7</v>
      </c>
    </row>
    <row r="432" spans="1:14">
      <c r="A432" s="8">
        <v>430</v>
      </c>
      <c r="B432" s="7">
        <v>430</v>
      </c>
      <c r="C432" s="7">
        <v>0.688467860221863</v>
      </c>
      <c r="D432" s="7">
        <v>0.114662289619446</v>
      </c>
      <c r="E432" s="7">
        <v>9</v>
      </c>
      <c r="F432" s="7">
        <v>8</v>
      </c>
      <c r="G432" s="7">
        <v>1</v>
      </c>
      <c r="H432" s="7">
        <v>2</v>
      </c>
      <c r="I432" s="7">
        <v>0.9</v>
      </c>
      <c r="J432" s="7">
        <v>0.529411764705882</v>
      </c>
      <c r="K432" s="7">
        <v>0.666666666666667</v>
      </c>
      <c r="L432" s="7">
        <v>0.8</v>
      </c>
      <c r="M432" s="7">
        <v>0.1</v>
      </c>
      <c r="N432" s="7">
        <v>0.55</v>
      </c>
    </row>
    <row r="433" spans="1:14">
      <c r="A433" s="8">
        <v>431</v>
      </c>
      <c r="B433" s="7">
        <v>431</v>
      </c>
      <c r="C433" s="7">
        <v>0.889394044876099</v>
      </c>
      <c r="D433" s="7">
        <v>0.154950141906738</v>
      </c>
      <c r="E433" s="7">
        <v>10</v>
      </c>
      <c r="F433" s="7">
        <v>6</v>
      </c>
      <c r="G433" s="7">
        <v>0</v>
      </c>
      <c r="H433" s="7">
        <v>4</v>
      </c>
      <c r="I433" s="7">
        <v>1</v>
      </c>
      <c r="J433" s="7">
        <v>0.625</v>
      </c>
      <c r="K433" s="7">
        <v>0.769230769230769</v>
      </c>
      <c r="L433" s="7">
        <v>0.6</v>
      </c>
      <c r="M433" s="7">
        <v>0.4</v>
      </c>
      <c r="N433" s="7">
        <v>0.7</v>
      </c>
    </row>
    <row r="434" spans="1:14">
      <c r="A434" s="8">
        <v>432</v>
      </c>
      <c r="B434" s="7">
        <v>432</v>
      </c>
      <c r="C434" s="7">
        <v>0.605595111846924</v>
      </c>
      <c r="D434" s="7">
        <v>0.208909034729004</v>
      </c>
      <c r="E434" s="7">
        <v>9</v>
      </c>
      <c r="F434" s="7">
        <v>8</v>
      </c>
      <c r="G434" s="7">
        <v>1</v>
      </c>
      <c r="H434" s="7">
        <v>2</v>
      </c>
      <c r="I434" s="7">
        <v>0.9</v>
      </c>
      <c r="J434" s="7">
        <v>0.529411764705882</v>
      </c>
      <c r="K434" s="7">
        <v>0.666666666666667</v>
      </c>
      <c r="L434" s="7">
        <v>0.8</v>
      </c>
      <c r="M434" s="7">
        <v>0.1</v>
      </c>
      <c r="N434" s="7">
        <v>0.55</v>
      </c>
    </row>
    <row r="435" spans="1:14">
      <c r="A435" s="8">
        <v>433</v>
      </c>
      <c r="B435" s="7">
        <v>433</v>
      </c>
      <c r="C435" s="7">
        <v>0.555424928665161</v>
      </c>
      <c r="D435" s="7">
        <v>0.0366297960281372</v>
      </c>
      <c r="E435" s="7">
        <v>9</v>
      </c>
      <c r="F435" s="7">
        <v>4</v>
      </c>
      <c r="G435" s="7">
        <v>1</v>
      </c>
      <c r="H435" s="7">
        <v>6</v>
      </c>
      <c r="I435" s="7">
        <v>0.9</v>
      </c>
      <c r="J435" s="7">
        <v>0.692307692307692</v>
      </c>
      <c r="K435" s="7">
        <v>0.782608695652174</v>
      </c>
      <c r="L435" s="7">
        <v>0.4</v>
      </c>
      <c r="M435" s="7">
        <v>0.5</v>
      </c>
      <c r="N435" s="7">
        <v>0.75</v>
      </c>
    </row>
    <row r="436" spans="1:14">
      <c r="A436" s="8">
        <v>434</v>
      </c>
      <c r="B436" s="7">
        <v>434</v>
      </c>
      <c r="C436" s="7">
        <v>0.529965877532959</v>
      </c>
      <c r="D436" s="7">
        <v>0.0462722778320313</v>
      </c>
      <c r="E436" s="7">
        <v>10</v>
      </c>
      <c r="F436" s="7">
        <v>7</v>
      </c>
      <c r="G436" s="7">
        <v>0</v>
      </c>
      <c r="H436" s="7">
        <v>3</v>
      </c>
      <c r="I436" s="7">
        <v>1</v>
      </c>
      <c r="J436" s="7">
        <v>0.588235294117647</v>
      </c>
      <c r="K436" s="7">
        <v>0.740740740740741</v>
      </c>
      <c r="L436" s="7">
        <v>0.7</v>
      </c>
      <c r="M436" s="7">
        <v>0.3</v>
      </c>
      <c r="N436" s="7">
        <v>0.65</v>
      </c>
    </row>
    <row r="437" spans="1:14">
      <c r="A437" s="8">
        <v>435</v>
      </c>
      <c r="B437" s="7">
        <v>435</v>
      </c>
      <c r="C437" s="7">
        <v>0.635199427604675</v>
      </c>
      <c r="D437" s="7">
        <v>0.123878836631775</v>
      </c>
      <c r="E437" s="7">
        <v>9</v>
      </c>
      <c r="F437" s="7">
        <v>7</v>
      </c>
      <c r="G437" s="7">
        <v>1</v>
      </c>
      <c r="H437" s="7">
        <v>3</v>
      </c>
      <c r="I437" s="7">
        <v>0.9</v>
      </c>
      <c r="J437" s="7">
        <v>0.5625</v>
      </c>
      <c r="K437" s="7">
        <v>0.692307692307692</v>
      </c>
      <c r="L437" s="7">
        <v>0.7</v>
      </c>
      <c r="M437" s="7">
        <v>0.2</v>
      </c>
      <c r="N437" s="7">
        <v>0.6</v>
      </c>
    </row>
    <row r="438" spans="1:14">
      <c r="A438" s="8">
        <v>436</v>
      </c>
      <c r="B438" s="7">
        <v>436</v>
      </c>
      <c r="C438" s="7">
        <v>0.755163788795471</v>
      </c>
      <c r="D438" s="7">
        <v>0.0380722284317017</v>
      </c>
      <c r="E438" s="7">
        <v>10</v>
      </c>
      <c r="F438" s="7">
        <v>6</v>
      </c>
      <c r="G438" s="7">
        <v>0</v>
      </c>
      <c r="H438" s="7">
        <v>4</v>
      </c>
      <c r="I438" s="7">
        <v>1</v>
      </c>
      <c r="J438" s="7">
        <v>0.625</v>
      </c>
      <c r="K438" s="7">
        <v>0.769230769230769</v>
      </c>
      <c r="L438" s="7">
        <v>0.6</v>
      </c>
      <c r="M438" s="7">
        <v>0.4</v>
      </c>
      <c r="N438" s="7">
        <v>0.7</v>
      </c>
    </row>
    <row r="439" spans="1:14">
      <c r="A439" s="8">
        <v>437</v>
      </c>
      <c r="B439" s="7">
        <v>437</v>
      </c>
      <c r="C439" s="7">
        <v>0.575315237045288</v>
      </c>
      <c r="D439" s="7">
        <v>0.0327671766281128</v>
      </c>
      <c r="E439" s="7">
        <v>7</v>
      </c>
      <c r="F439" s="7">
        <v>7</v>
      </c>
      <c r="G439" s="7">
        <v>3</v>
      </c>
      <c r="H439" s="7">
        <v>3</v>
      </c>
      <c r="I439" s="7">
        <v>0.7</v>
      </c>
      <c r="J439" s="7">
        <v>0.5</v>
      </c>
      <c r="K439" s="7">
        <v>0.583333333333333</v>
      </c>
      <c r="L439" s="7">
        <v>0.7</v>
      </c>
      <c r="M439" s="7">
        <v>0</v>
      </c>
      <c r="N439" s="7">
        <v>0.5</v>
      </c>
    </row>
    <row r="440" spans="1:14">
      <c r="A440" s="8">
        <v>438</v>
      </c>
      <c r="B440" s="7">
        <v>438</v>
      </c>
      <c r="C440" s="7">
        <v>0.547446489334106</v>
      </c>
      <c r="D440" s="7">
        <v>0.0625665187835693</v>
      </c>
      <c r="E440" s="7">
        <v>8</v>
      </c>
      <c r="F440" s="7">
        <v>7</v>
      </c>
      <c r="G440" s="7">
        <v>2</v>
      </c>
      <c r="H440" s="7">
        <v>3</v>
      </c>
      <c r="I440" s="7">
        <v>0.8</v>
      </c>
      <c r="J440" s="7">
        <v>0.533333333333333</v>
      </c>
      <c r="K440" s="7">
        <v>0.64</v>
      </c>
      <c r="L440" s="7">
        <v>0.7</v>
      </c>
      <c r="M440" s="7">
        <v>0.1</v>
      </c>
      <c r="N440" s="7">
        <v>0.55</v>
      </c>
    </row>
    <row r="441" spans="1:14">
      <c r="A441" s="8">
        <v>439</v>
      </c>
      <c r="B441" s="7">
        <v>439</v>
      </c>
      <c r="C441" s="7">
        <v>0.514336943626404</v>
      </c>
      <c r="D441" s="7">
        <v>0.0211507081985474</v>
      </c>
      <c r="E441" s="7">
        <v>10</v>
      </c>
      <c r="F441" s="7">
        <v>4</v>
      </c>
      <c r="G441" s="7">
        <v>0</v>
      </c>
      <c r="H441" s="7">
        <v>6</v>
      </c>
      <c r="I441" s="7">
        <v>1</v>
      </c>
      <c r="J441" s="7">
        <v>0.714285714285714</v>
      </c>
      <c r="K441" s="7">
        <v>0.833333333333333</v>
      </c>
      <c r="L441" s="7">
        <v>0.4</v>
      </c>
      <c r="M441" s="7">
        <v>0.6</v>
      </c>
      <c r="N441" s="7">
        <v>0.8</v>
      </c>
    </row>
    <row r="442" spans="1:14">
      <c r="A442" s="8">
        <v>440</v>
      </c>
      <c r="B442" s="7">
        <v>440</v>
      </c>
      <c r="C442" s="7">
        <v>0.726106524467468</v>
      </c>
      <c r="D442" s="7">
        <v>0.214366316795349</v>
      </c>
      <c r="E442" s="7">
        <v>9</v>
      </c>
      <c r="F442" s="7">
        <v>7</v>
      </c>
      <c r="G442" s="7">
        <v>1</v>
      </c>
      <c r="H442" s="7">
        <v>3</v>
      </c>
      <c r="I442" s="7">
        <v>0.9</v>
      </c>
      <c r="J442" s="7">
        <v>0.5625</v>
      </c>
      <c r="K442" s="7">
        <v>0.692307692307692</v>
      </c>
      <c r="L442" s="7">
        <v>0.7</v>
      </c>
      <c r="M442" s="7">
        <v>0.2</v>
      </c>
      <c r="N442" s="7">
        <v>0.6</v>
      </c>
    </row>
    <row r="443" spans="1:14">
      <c r="A443" s="8">
        <v>441</v>
      </c>
      <c r="B443" s="7">
        <v>441</v>
      </c>
      <c r="C443" s="7">
        <v>0.672183871269226</v>
      </c>
      <c r="D443" s="7">
        <v>0.11604917049408</v>
      </c>
      <c r="E443" s="7">
        <v>10</v>
      </c>
      <c r="F443" s="7">
        <v>7</v>
      </c>
      <c r="G443" s="7">
        <v>0</v>
      </c>
      <c r="H443" s="7">
        <v>3</v>
      </c>
      <c r="I443" s="7">
        <v>1</v>
      </c>
      <c r="J443" s="7">
        <v>0.588235294117647</v>
      </c>
      <c r="K443" s="7">
        <v>0.740740740740741</v>
      </c>
      <c r="L443" s="7">
        <v>0.7</v>
      </c>
      <c r="M443" s="7">
        <v>0.3</v>
      </c>
      <c r="N443" s="7">
        <v>0.65</v>
      </c>
    </row>
    <row r="444" spans="1:14">
      <c r="A444" s="8">
        <v>442</v>
      </c>
      <c r="B444" s="7">
        <v>442</v>
      </c>
      <c r="C444" s="7">
        <v>0.667679786682129</v>
      </c>
      <c r="D444" s="7">
        <v>0.0160030126571655</v>
      </c>
      <c r="E444" s="7">
        <v>9</v>
      </c>
      <c r="F444" s="7">
        <v>6</v>
      </c>
      <c r="G444" s="7">
        <v>1</v>
      </c>
      <c r="H444" s="7">
        <v>4</v>
      </c>
      <c r="I444" s="7">
        <v>0.9</v>
      </c>
      <c r="J444" s="7">
        <v>0.6</v>
      </c>
      <c r="K444" s="7">
        <v>0.72</v>
      </c>
      <c r="L444" s="7">
        <v>0.6</v>
      </c>
      <c r="M444" s="7">
        <v>0.3</v>
      </c>
      <c r="N444" s="7">
        <v>0.65</v>
      </c>
    </row>
    <row r="445" spans="1:14">
      <c r="A445" s="8">
        <v>443</v>
      </c>
      <c r="B445" s="7">
        <v>443</v>
      </c>
      <c r="C445" s="7">
        <v>0.537277579307556</v>
      </c>
      <c r="D445" s="7">
        <v>0.00821709632873535</v>
      </c>
      <c r="E445" s="7">
        <v>10</v>
      </c>
      <c r="F445" s="7">
        <v>6</v>
      </c>
      <c r="G445" s="7">
        <v>0</v>
      </c>
      <c r="H445" s="7">
        <v>4</v>
      </c>
      <c r="I445" s="7">
        <v>1</v>
      </c>
      <c r="J445" s="7">
        <v>0.625</v>
      </c>
      <c r="K445" s="7">
        <v>0.769230769230769</v>
      </c>
      <c r="L445" s="7">
        <v>0.6</v>
      </c>
      <c r="M445" s="7">
        <v>0.4</v>
      </c>
      <c r="N445" s="7">
        <v>0.7</v>
      </c>
    </row>
    <row r="446" spans="1:14">
      <c r="A446" s="8">
        <v>444</v>
      </c>
      <c r="B446" s="7">
        <v>444</v>
      </c>
      <c r="C446" s="7">
        <v>0.595346450805664</v>
      </c>
      <c r="D446" s="7">
        <v>0.195836067199707</v>
      </c>
      <c r="E446" s="7">
        <v>7</v>
      </c>
      <c r="F446" s="7">
        <v>6</v>
      </c>
      <c r="G446" s="7">
        <v>3</v>
      </c>
      <c r="H446" s="7">
        <v>4</v>
      </c>
      <c r="I446" s="7">
        <v>0.7</v>
      </c>
      <c r="J446" s="7">
        <v>0.538461538461539</v>
      </c>
      <c r="K446" s="7">
        <v>0.608695652173913</v>
      </c>
      <c r="L446" s="7">
        <v>0.6</v>
      </c>
      <c r="M446" s="7">
        <v>0.1</v>
      </c>
      <c r="N446" s="7">
        <v>0.55</v>
      </c>
    </row>
    <row r="447" spans="1:14">
      <c r="A447" s="8">
        <v>445</v>
      </c>
      <c r="B447" s="7">
        <v>445</v>
      </c>
      <c r="C447" s="7">
        <v>0.566210746765137</v>
      </c>
      <c r="D447" s="7">
        <v>0.00131916999816895</v>
      </c>
      <c r="E447" s="7">
        <v>9</v>
      </c>
      <c r="F447" s="7">
        <v>9</v>
      </c>
      <c r="G447" s="7">
        <v>1</v>
      </c>
      <c r="H447" s="7">
        <v>1</v>
      </c>
      <c r="I447" s="7">
        <v>0.9</v>
      </c>
      <c r="J447" s="7">
        <v>0.5</v>
      </c>
      <c r="K447" s="7">
        <v>0.642857142857143</v>
      </c>
      <c r="L447" s="7">
        <v>0.9</v>
      </c>
      <c r="M447" s="7">
        <v>0</v>
      </c>
      <c r="N447" s="7">
        <v>0.5</v>
      </c>
    </row>
    <row r="448" spans="1:14">
      <c r="A448" s="8">
        <v>446</v>
      </c>
      <c r="B448" s="7">
        <v>446</v>
      </c>
      <c r="C448" s="7">
        <v>0.799922227859497</v>
      </c>
      <c r="D448" s="7">
        <v>0.0219073295593262</v>
      </c>
      <c r="E448" s="7">
        <v>8</v>
      </c>
      <c r="F448" s="7">
        <v>6</v>
      </c>
      <c r="G448" s="7">
        <v>2</v>
      </c>
      <c r="H448" s="7">
        <v>4</v>
      </c>
      <c r="I448" s="7">
        <v>0.8</v>
      </c>
      <c r="J448" s="7">
        <v>0.571428571428572</v>
      </c>
      <c r="K448" s="7">
        <v>0.666666666666667</v>
      </c>
      <c r="L448" s="7">
        <v>0.6</v>
      </c>
      <c r="M448" s="7">
        <v>0.2</v>
      </c>
      <c r="N448" s="7">
        <v>0.6</v>
      </c>
    </row>
    <row r="449" spans="1:14">
      <c r="A449" s="8">
        <v>447</v>
      </c>
      <c r="B449" s="7">
        <v>447</v>
      </c>
      <c r="C449" s="7">
        <v>0.553398132324219</v>
      </c>
      <c r="D449" s="7">
        <v>0.0251387357711792</v>
      </c>
      <c r="E449" s="7">
        <v>10</v>
      </c>
      <c r="F449" s="7">
        <v>8</v>
      </c>
      <c r="G449" s="7">
        <v>0</v>
      </c>
      <c r="H449" s="7">
        <v>2</v>
      </c>
      <c r="I449" s="7">
        <v>1</v>
      </c>
      <c r="J449" s="7">
        <v>0.555555555555556</v>
      </c>
      <c r="K449" s="7">
        <v>0.714285714285714</v>
      </c>
      <c r="L449" s="7">
        <v>0.8</v>
      </c>
      <c r="M449" s="7">
        <v>0.2</v>
      </c>
      <c r="N449" s="7">
        <v>0.6</v>
      </c>
    </row>
    <row r="450" spans="1:14">
      <c r="A450" s="8">
        <v>448</v>
      </c>
      <c r="B450" s="7">
        <v>448</v>
      </c>
      <c r="C450" s="7">
        <v>0.561047911643982</v>
      </c>
      <c r="D450" s="7">
        <v>0.0178077220916748</v>
      </c>
      <c r="E450" s="7">
        <v>9</v>
      </c>
      <c r="F450" s="7">
        <v>9</v>
      </c>
      <c r="G450" s="7">
        <v>1</v>
      </c>
      <c r="H450" s="7">
        <v>1</v>
      </c>
      <c r="I450" s="7">
        <v>0.9</v>
      </c>
      <c r="J450" s="7">
        <v>0.5</v>
      </c>
      <c r="K450" s="7">
        <v>0.642857142857143</v>
      </c>
      <c r="L450" s="7">
        <v>0.9</v>
      </c>
      <c r="M450" s="7">
        <v>0</v>
      </c>
      <c r="N450" s="7">
        <v>0.5</v>
      </c>
    </row>
    <row r="451" spans="1:14">
      <c r="A451" s="8">
        <v>449</v>
      </c>
      <c r="B451" s="7">
        <v>449</v>
      </c>
      <c r="C451" s="7">
        <v>0.538536787033081</v>
      </c>
      <c r="D451" s="7">
        <v>0.123993277549744</v>
      </c>
      <c r="E451" s="7">
        <v>7</v>
      </c>
      <c r="F451" s="7">
        <v>7</v>
      </c>
      <c r="G451" s="7">
        <v>3</v>
      </c>
      <c r="H451" s="7">
        <v>3</v>
      </c>
      <c r="I451" s="7">
        <v>0.7</v>
      </c>
      <c r="J451" s="7">
        <v>0.5</v>
      </c>
      <c r="K451" s="7">
        <v>0.583333333333333</v>
      </c>
      <c r="L451" s="7">
        <v>0.7</v>
      </c>
      <c r="M451" s="7">
        <v>0</v>
      </c>
      <c r="N451" s="7">
        <v>0.5</v>
      </c>
    </row>
    <row r="452" spans="1:14">
      <c r="A452" s="8">
        <v>450</v>
      </c>
      <c r="B452" s="7">
        <v>450</v>
      </c>
      <c r="C452" s="7">
        <v>0.69716477394104</v>
      </c>
      <c r="D452" s="7">
        <v>0.0751497745513916</v>
      </c>
      <c r="E452" s="7">
        <v>8</v>
      </c>
      <c r="F452" s="7">
        <v>8</v>
      </c>
      <c r="G452" s="7">
        <v>2</v>
      </c>
      <c r="H452" s="7">
        <v>2</v>
      </c>
      <c r="I452" s="7">
        <v>0.8</v>
      </c>
      <c r="J452" s="7">
        <v>0.5</v>
      </c>
      <c r="K452" s="7">
        <v>0.615384615384615</v>
      </c>
      <c r="L452" s="7">
        <v>0.8</v>
      </c>
      <c r="M452" s="7">
        <v>0</v>
      </c>
      <c r="N452" s="7">
        <v>0.5</v>
      </c>
    </row>
    <row r="453" spans="1:14">
      <c r="A453" s="8">
        <v>451</v>
      </c>
      <c r="B453" s="7">
        <v>451</v>
      </c>
      <c r="C453" s="7">
        <v>0.697910308837891</v>
      </c>
      <c r="D453" s="7">
        <v>0.165763139724731</v>
      </c>
      <c r="E453" s="7">
        <v>10</v>
      </c>
      <c r="F453" s="7">
        <v>8</v>
      </c>
      <c r="G453" s="7">
        <v>0</v>
      </c>
      <c r="H453" s="7">
        <v>2</v>
      </c>
      <c r="I453" s="7">
        <v>1</v>
      </c>
      <c r="J453" s="7">
        <v>0.555555555555556</v>
      </c>
      <c r="K453" s="7">
        <v>0.714285714285714</v>
      </c>
      <c r="L453" s="7">
        <v>0.8</v>
      </c>
      <c r="M453" s="7">
        <v>0.2</v>
      </c>
      <c r="N453" s="7">
        <v>0.6</v>
      </c>
    </row>
    <row r="454" spans="1:14">
      <c r="A454" s="8">
        <v>452</v>
      </c>
      <c r="B454" s="7">
        <v>452</v>
      </c>
      <c r="C454" s="7">
        <v>0.560505032539368</v>
      </c>
      <c r="D454" s="7">
        <v>0.0543836355209351</v>
      </c>
      <c r="E454" s="7">
        <v>9</v>
      </c>
      <c r="F454" s="7">
        <v>6</v>
      </c>
      <c r="G454" s="7">
        <v>1</v>
      </c>
      <c r="H454" s="7">
        <v>4</v>
      </c>
      <c r="I454" s="7">
        <v>0.9</v>
      </c>
      <c r="J454" s="7">
        <v>0.6</v>
      </c>
      <c r="K454" s="7">
        <v>0.72</v>
      </c>
      <c r="L454" s="7">
        <v>0.6</v>
      </c>
      <c r="M454" s="7">
        <v>0.3</v>
      </c>
      <c r="N454" s="7">
        <v>0.65</v>
      </c>
    </row>
    <row r="455" spans="1:14">
      <c r="A455" s="8">
        <v>453</v>
      </c>
      <c r="B455" s="7">
        <v>453</v>
      </c>
      <c r="C455" s="7">
        <v>0.89173424243927</v>
      </c>
      <c r="D455" s="7">
        <v>0.104991436004639</v>
      </c>
      <c r="E455" s="7">
        <v>8</v>
      </c>
      <c r="F455" s="7">
        <v>3</v>
      </c>
      <c r="G455" s="7">
        <v>2</v>
      </c>
      <c r="H455" s="7">
        <v>7</v>
      </c>
      <c r="I455" s="7">
        <v>0.8</v>
      </c>
      <c r="J455" s="7">
        <v>0.727272727272727</v>
      </c>
      <c r="K455" s="7">
        <v>0.761904761904762</v>
      </c>
      <c r="L455" s="7">
        <v>0.3</v>
      </c>
      <c r="M455" s="7">
        <v>0.5</v>
      </c>
      <c r="N455" s="7">
        <v>0.75</v>
      </c>
    </row>
    <row r="456" spans="1:14">
      <c r="A456" s="8">
        <v>454</v>
      </c>
      <c r="B456" s="7">
        <v>454</v>
      </c>
      <c r="C456" s="7">
        <v>0.671793937683105</v>
      </c>
      <c r="D456" s="7">
        <v>0.125243306159973</v>
      </c>
      <c r="E456" s="7">
        <v>10</v>
      </c>
      <c r="F456" s="7">
        <v>8</v>
      </c>
      <c r="G456" s="7">
        <v>0</v>
      </c>
      <c r="H456" s="7">
        <v>2</v>
      </c>
      <c r="I456" s="7">
        <v>1</v>
      </c>
      <c r="J456" s="7">
        <v>0.555555555555556</v>
      </c>
      <c r="K456" s="7">
        <v>0.714285714285714</v>
      </c>
      <c r="L456" s="7">
        <v>0.8</v>
      </c>
      <c r="M456" s="7">
        <v>0.2</v>
      </c>
      <c r="N456" s="7">
        <v>0.6</v>
      </c>
    </row>
    <row r="457" spans="1:14">
      <c r="A457" s="8">
        <v>455</v>
      </c>
      <c r="B457" s="7">
        <v>455</v>
      </c>
      <c r="C457" s="7">
        <v>0.634031414985657</v>
      </c>
      <c r="D457" s="7">
        <v>0.0529571771621704</v>
      </c>
      <c r="E457" s="7">
        <v>8</v>
      </c>
      <c r="F457" s="7">
        <v>7</v>
      </c>
      <c r="G457" s="7">
        <v>2</v>
      </c>
      <c r="H457" s="7">
        <v>3</v>
      </c>
      <c r="I457" s="7">
        <v>0.8</v>
      </c>
      <c r="J457" s="7">
        <v>0.533333333333333</v>
      </c>
      <c r="K457" s="7">
        <v>0.64</v>
      </c>
      <c r="L457" s="7">
        <v>0.7</v>
      </c>
      <c r="M457" s="7">
        <v>0.1</v>
      </c>
      <c r="N457" s="7">
        <v>0.55</v>
      </c>
    </row>
    <row r="458" spans="1:14">
      <c r="A458" s="8">
        <v>456</v>
      </c>
      <c r="B458" s="7">
        <v>456</v>
      </c>
      <c r="C458" s="7">
        <v>0.846237897872925</v>
      </c>
      <c r="D458" s="7">
        <v>0.175909638404846</v>
      </c>
      <c r="E458" s="7">
        <v>10</v>
      </c>
      <c r="F458" s="7">
        <v>6</v>
      </c>
      <c r="G458" s="7">
        <v>0</v>
      </c>
      <c r="H458" s="7">
        <v>4</v>
      </c>
      <c r="I458" s="7">
        <v>1</v>
      </c>
      <c r="J458" s="7">
        <v>0.625</v>
      </c>
      <c r="K458" s="7">
        <v>0.769230769230769</v>
      </c>
      <c r="L458" s="7">
        <v>0.6</v>
      </c>
      <c r="M458" s="7">
        <v>0.4</v>
      </c>
      <c r="N458" s="7">
        <v>0.7</v>
      </c>
    </row>
    <row r="459" spans="1:14">
      <c r="A459" s="8">
        <v>457</v>
      </c>
      <c r="B459" s="7">
        <v>457</v>
      </c>
      <c r="C459" s="7">
        <v>0.839494109153748</v>
      </c>
      <c r="D459" s="7">
        <v>0.00750446319580078</v>
      </c>
      <c r="E459" s="7">
        <v>9</v>
      </c>
      <c r="F459" s="7">
        <v>9</v>
      </c>
      <c r="G459" s="7">
        <v>1</v>
      </c>
      <c r="H459" s="7">
        <v>1</v>
      </c>
      <c r="I459" s="7">
        <v>0.9</v>
      </c>
      <c r="J459" s="7">
        <v>0.5</v>
      </c>
      <c r="K459" s="7">
        <v>0.642857142857143</v>
      </c>
      <c r="L459" s="7">
        <v>0.9</v>
      </c>
      <c r="M459" s="7">
        <v>0</v>
      </c>
      <c r="N459" s="7">
        <v>0.5</v>
      </c>
    </row>
    <row r="460" spans="1:14">
      <c r="A460" s="8">
        <v>458</v>
      </c>
      <c r="B460" s="7">
        <v>458</v>
      </c>
      <c r="C460" s="7">
        <v>0.642229557037354</v>
      </c>
      <c r="D460" s="7">
        <v>0.109878778457642</v>
      </c>
      <c r="E460" s="7">
        <v>10</v>
      </c>
      <c r="F460" s="7">
        <v>3</v>
      </c>
      <c r="G460" s="7">
        <v>0</v>
      </c>
      <c r="H460" s="7">
        <v>7</v>
      </c>
      <c r="I460" s="7">
        <v>1</v>
      </c>
      <c r="J460" s="7">
        <v>0.769230769230769</v>
      </c>
      <c r="K460" s="7">
        <v>0.869565217391304</v>
      </c>
      <c r="L460" s="7">
        <v>0.3</v>
      </c>
      <c r="M460" s="7">
        <v>0.7</v>
      </c>
      <c r="N460" s="7">
        <v>0.85</v>
      </c>
    </row>
    <row r="461" spans="1:14">
      <c r="A461" s="8">
        <v>459</v>
      </c>
      <c r="B461" s="7">
        <v>459</v>
      </c>
      <c r="C461" s="7">
        <v>0.703859448432922</v>
      </c>
      <c r="D461" s="7">
        <v>0.0196352005004883</v>
      </c>
      <c r="E461" s="7">
        <v>10</v>
      </c>
      <c r="F461" s="7">
        <v>7</v>
      </c>
      <c r="G461" s="7">
        <v>0</v>
      </c>
      <c r="H461" s="7">
        <v>3</v>
      </c>
      <c r="I461" s="7">
        <v>1</v>
      </c>
      <c r="J461" s="7">
        <v>0.588235294117647</v>
      </c>
      <c r="K461" s="7">
        <v>0.740740740740741</v>
      </c>
      <c r="L461" s="7">
        <v>0.7</v>
      </c>
      <c r="M461" s="7">
        <v>0.3</v>
      </c>
      <c r="N461" s="7">
        <v>0.65</v>
      </c>
    </row>
    <row r="462" spans="1:14">
      <c r="A462" s="8">
        <v>460</v>
      </c>
      <c r="B462" s="7">
        <v>460</v>
      </c>
      <c r="C462" s="7">
        <v>0.31187629699707</v>
      </c>
      <c r="D462" s="7">
        <v>0.0867384672164917</v>
      </c>
      <c r="E462" s="7">
        <v>9</v>
      </c>
      <c r="F462" s="7">
        <v>4</v>
      </c>
      <c r="G462" s="7">
        <v>1</v>
      </c>
      <c r="H462" s="7">
        <v>6</v>
      </c>
      <c r="I462" s="7">
        <v>0.9</v>
      </c>
      <c r="J462" s="7">
        <v>0.692307692307692</v>
      </c>
      <c r="K462" s="7">
        <v>0.782608695652174</v>
      </c>
      <c r="L462" s="7">
        <v>0.4</v>
      </c>
      <c r="M462" s="7">
        <v>0.5</v>
      </c>
      <c r="N462" s="7">
        <v>0.75</v>
      </c>
    </row>
    <row r="463" spans="1:14">
      <c r="A463" s="8">
        <v>461</v>
      </c>
      <c r="B463" s="7">
        <v>461</v>
      </c>
      <c r="C463" s="7">
        <v>0.668857455253601</v>
      </c>
      <c r="D463" s="7">
        <v>0.0479123592376709</v>
      </c>
      <c r="E463" s="7">
        <v>9</v>
      </c>
      <c r="F463" s="7">
        <v>7</v>
      </c>
      <c r="G463" s="7">
        <v>1</v>
      </c>
      <c r="H463" s="7">
        <v>3</v>
      </c>
      <c r="I463" s="7">
        <v>0.9</v>
      </c>
      <c r="J463" s="7">
        <v>0.5625</v>
      </c>
      <c r="K463" s="7">
        <v>0.692307692307692</v>
      </c>
      <c r="L463" s="7">
        <v>0.7</v>
      </c>
      <c r="M463" s="7">
        <v>0.2</v>
      </c>
      <c r="N463" s="7">
        <v>0.6</v>
      </c>
    </row>
    <row r="464" spans="1:14">
      <c r="A464" s="8">
        <v>462</v>
      </c>
      <c r="B464" s="7">
        <v>462</v>
      </c>
      <c r="C464" s="7">
        <v>0.601978421211243</v>
      </c>
      <c r="D464" s="7">
        <v>0.126847267150879</v>
      </c>
      <c r="E464" s="7">
        <v>9</v>
      </c>
      <c r="F464" s="7">
        <v>6</v>
      </c>
      <c r="G464" s="7">
        <v>1</v>
      </c>
      <c r="H464" s="7">
        <v>4</v>
      </c>
      <c r="I464" s="7">
        <v>0.9</v>
      </c>
      <c r="J464" s="7">
        <v>0.6</v>
      </c>
      <c r="K464" s="7">
        <v>0.72</v>
      </c>
      <c r="L464" s="7">
        <v>0.6</v>
      </c>
      <c r="M464" s="7">
        <v>0.3</v>
      </c>
      <c r="N464" s="7">
        <v>0.65</v>
      </c>
    </row>
    <row r="465" spans="1:14">
      <c r="A465" s="8">
        <v>463</v>
      </c>
      <c r="B465" s="7">
        <v>463</v>
      </c>
      <c r="C465" s="7">
        <v>0.722189426422119</v>
      </c>
      <c r="D465" s="7">
        <v>0.00653374195098877</v>
      </c>
      <c r="E465" s="7">
        <v>9</v>
      </c>
      <c r="F465" s="7">
        <v>9</v>
      </c>
      <c r="G465" s="7">
        <v>1</v>
      </c>
      <c r="H465" s="7">
        <v>1</v>
      </c>
      <c r="I465" s="7">
        <v>0.9</v>
      </c>
      <c r="J465" s="7">
        <v>0.5</v>
      </c>
      <c r="K465" s="7">
        <v>0.642857142857143</v>
      </c>
      <c r="L465" s="7">
        <v>0.9</v>
      </c>
      <c r="M465" s="7">
        <v>0</v>
      </c>
      <c r="N465" s="7">
        <v>0.5</v>
      </c>
    </row>
    <row r="466" spans="1:14">
      <c r="A466" s="8">
        <v>464</v>
      </c>
      <c r="B466" s="7">
        <v>464</v>
      </c>
      <c r="C466" s="7">
        <v>0.819258093833923</v>
      </c>
      <c r="D466" s="7">
        <v>0.0910781621932983</v>
      </c>
      <c r="E466" s="7">
        <v>9</v>
      </c>
      <c r="F466" s="7">
        <v>9</v>
      </c>
      <c r="G466" s="7">
        <v>1</v>
      </c>
      <c r="H466" s="7">
        <v>1</v>
      </c>
      <c r="I466" s="7">
        <v>0.9</v>
      </c>
      <c r="J466" s="7">
        <v>0.5</v>
      </c>
      <c r="K466" s="7">
        <v>0.642857142857143</v>
      </c>
      <c r="L466" s="7">
        <v>0.9</v>
      </c>
      <c r="M466" s="7">
        <v>0</v>
      </c>
      <c r="N466" s="7">
        <v>0.5</v>
      </c>
    </row>
    <row r="467" spans="1:14">
      <c r="A467" s="8">
        <v>465</v>
      </c>
      <c r="B467" s="7">
        <v>465</v>
      </c>
      <c r="C467" s="7">
        <v>0.592013478279114</v>
      </c>
      <c r="D467" s="7">
        <v>0.0320600271224976</v>
      </c>
      <c r="E467" s="7">
        <v>9</v>
      </c>
      <c r="F467" s="7">
        <v>9</v>
      </c>
      <c r="G467" s="7">
        <v>1</v>
      </c>
      <c r="H467" s="7">
        <v>1</v>
      </c>
      <c r="I467" s="7">
        <v>0.9</v>
      </c>
      <c r="J467" s="7">
        <v>0.5</v>
      </c>
      <c r="K467" s="7">
        <v>0.642857142857143</v>
      </c>
      <c r="L467" s="7">
        <v>0.9</v>
      </c>
      <c r="M467" s="7">
        <v>0</v>
      </c>
      <c r="N467" s="7">
        <v>0.5</v>
      </c>
    </row>
    <row r="468" spans="1:14">
      <c r="A468" s="8">
        <v>466</v>
      </c>
      <c r="B468" s="7">
        <v>466</v>
      </c>
      <c r="C468" s="7">
        <v>0.572870135307312</v>
      </c>
      <c r="D468" s="7">
        <v>0.10811972618103</v>
      </c>
      <c r="E468" s="7">
        <v>10</v>
      </c>
      <c r="F468" s="7">
        <v>5</v>
      </c>
      <c r="G468" s="7">
        <v>0</v>
      </c>
      <c r="H468" s="7">
        <v>5</v>
      </c>
      <c r="I468" s="7">
        <v>1</v>
      </c>
      <c r="J468" s="7">
        <v>0.666666666666667</v>
      </c>
      <c r="K468" s="7">
        <v>0.8</v>
      </c>
      <c r="L468" s="7">
        <v>0.5</v>
      </c>
      <c r="M468" s="7">
        <v>0.5</v>
      </c>
      <c r="N468" s="7">
        <v>0.75</v>
      </c>
    </row>
    <row r="469" spans="1:14">
      <c r="A469" s="8">
        <v>467</v>
      </c>
      <c r="B469" s="7">
        <v>467</v>
      </c>
      <c r="C469" s="7">
        <v>0.572872996330261</v>
      </c>
      <c r="D469" s="7">
        <v>0.00699377059936523</v>
      </c>
      <c r="E469" s="7">
        <v>10</v>
      </c>
      <c r="F469" s="7">
        <v>6</v>
      </c>
      <c r="G469" s="7">
        <v>0</v>
      </c>
      <c r="H469" s="7">
        <v>4</v>
      </c>
      <c r="I469" s="7">
        <v>1</v>
      </c>
      <c r="J469" s="7">
        <v>0.625</v>
      </c>
      <c r="K469" s="7">
        <v>0.769230769230769</v>
      </c>
      <c r="L469" s="7">
        <v>0.6</v>
      </c>
      <c r="M469" s="7">
        <v>0.4</v>
      </c>
      <c r="N469" s="7">
        <v>0.7</v>
      </c>
    </row>
    <row r="470" spans="1:14">
      <c r="A470" s="8">
        <v>468</v>
      </c>
      <c r="B470" s="7">
        <v>468</v>
      </c>
      <c r="C470" s="7">
        <v>0.64788031578064</v>
      </c>
      <c r="D470" s="7">
        <v>0.0185520648956299</v>
      </c>
      <c r="E470" s="7">
        <v>9</v>
      </c>
      <c r="F470" s="7">
        <v>5</v>
      </c>
      <c r="G470" s="7">
        <v>1</v>
      </c>
      <c r="H470" s="7">
        <v>5</v>
      </c>
      <c r="I470" s="7">
        <v>0.9</v>
      </c>
      <c r="J470" s="7">
        <v>0.642857142857143</v>
      </c>
      <c r="K470" s="7">
        <v>0.75</v>
      </c>
      <c r="L470" s="7">
        <v>0.5</v>
      </c>
      <c r="M470" s="7">
        <v>0.4</v>
      </c>
      <c r="N470" s="7">
        <v>0.7</v>
      </c>
    </row>
    <row r="471" spans="1:14">
      <c r="A471" s="8">
        <v>469</v>
      </c>
      <c r="B471" s="7">
        <v>469</v>
      </c>
      <c r="C471" s="7">
        <v>0.569208860397339</v>
      </c>
      <c r="D471" s="7">
        <v>0.0651026964187622</v>
      </c>
      <c r="E471" s="7">
        <v>7</v>
      </c>
      <c r="F471" s="7">
        <v>9</v>
      </c>
      <c r="G471" s="7">
        <v>3</v>
      </c>
      <c r="H471" s="7">
        <v>1</v>
      </c>
      <c r="I471" s="7">
        <v>0.7</v>
      </c>
      <c r="J471" s="7">
        <v>0.4375</v>
      </c>
      <c r="K471" s="7">
        <v>0.538461538461538</v>
      </c>
      <c r="L471" s="7">
        <v>0.9</v>
      </c>
      <c r="M471" s="7">
        <v>-0.2</v>
      </c>
      <c r="N471" s="7">
        <v>0.4</v>
      </c>
    </row>
    <row r="472" spans="1:14">
      <c r="A472" s="8">
        <v>470</v>
      </c>
      <c r="B472" s="7">
        <v>470</v>
      </c>
      <c r="C472" s="7">
        <v>0.609823346138</v>
      </c>
      <c r="D472" s="7">
        <v>0.0507510900497437</v>
      </c>
      <c r="E472" s="7">
        <v>9</v>
      </c>
      <c r="F472" s="7">
        <v>6</v>
      </c>
      <c r="G472" s="7">
        <v>1</v>
      </c>
      <c r="H472" s="7">
        <v>4</v>
      </c>
      <c r="I472" s="7">
        <v>0.9</v>
      </c>
      <c r="J472" s="7">
        <v>0.6</v>
      </c>
      <c r="K472" s="7">
        <v>0.72</v>
      </c>
      <c r="L472" s="7">
        <v>0.6</v>
      </c>
      <c r="M472" s="7">
        <v>0.3</v>
      </c>
      <c r="N472" s="7">
        <v>0.65</v>
      </c>
    </row>
    <row r="473" spans="1:14">
      <c r="A473" s="8">
        <v>471</v>
      </c>
      <c r="B473" s="7">
        <v>471</v>
      </c>
      <c r="C473" s="7">
        <v>0.503038883209229</v>
      </c>
      <c r="D473" s="7">
        <v>0.0972745418548584</v>
      </c>
      <c r="E473" s="7">
        <v>9</v>
      </c>
      <c r="F473" s="7">
        <v>6</v>
      </c>
      <c r="G473" s="7">
        <v>1</v>
      </c>
      <c r="H473" s="7">
        <v>4</v>
      </c>
      <c r="I473" s="7">
        <v>0.9</v>
      </c>
      <c r="J473" s="7">
        <v>0.6</v>
      </c>
      <c r="K473" s="7">
        <v>0.72</v>
      </c>
      <c r="L473" s="7">
        <v>0.6</v>
      </c>
      <c r="M473" s="7">
        <v>0.3</v>
      </c>
      <c r="N473" s="7">
        <v>0.65</v>
      </c>
    </row>
    <row r="474" spans="1:14">
      <c r="A474" s="8">
        <v>472</v>
      </c>
      <c r="B474" s="7">
        <v>472</v>
      </c>
      <c r="C474" s="7">
        <v>0.620526671409607</v>
      </c>
      <c r="D474" s="7">
        <v>0.139442920684815</v>
      </c>
      <c r="E474" s="7">
        <v>8</v>
      </c>
      <c r="F474" s="7">
        <v>7</v>
      </c>
      <c r="G474" s="7">
        <v>2</v>
      </c>
      <c r="H474" s="7">
        <v>3</v>
      </c>
      <c r="I474" s="7">
        <v>0.8</v>
      </c>
      <c r="J474" s="7">
        <v>0.533333333333333</v>
      </c>
      <c r="K474" s="7">
        <v>0.64</v>
      </c>
      <c r="L474" s="7">
        <v>0.7</v>
      </c>
      <c r="M474" s="7">
        <v>0.1</v>
      </c>
      <c r="N474" s="7">
        <v>0.55</v>
      </c>
    </row>
    <row r="475" spans="1:14">
      <c r="A475" s="8">
        <v>473</v>
      </c>
      <c r="B475" s="7">
        <v>473</v>
      </c>
      <c r="C475" s="7">
        <v>0.66645336151123</v>
      </c>
      <c r="D475" s="7">
        <v>0.108807682991028</v>
      </c>
      <c r="E475" s="7">
        <v>10</v>
      </c>
      <c r="F475" s="7">
        <v>6</v>
      </c>
      <c r="G475" s="7">
        <v>0</v>
      </c>
      <c r="H475" s="7">
        <v>4</v>
      </c>
      <c r="I475" s="7">
        <v>1</v>
      </c>
      <c r="J475" s="7">
        <v>0.625</v>
      </c>
      <c r="K475" s="7">
        <v>0.769230769230769</v>
      </c>
      <c r="L475" s="7">
        <v>0.6</v>
      </c>
      <c r="M475" s="7">
        <v>0.4</v>
      </c>
      <c r="N475" s="7">
        <v>0.7</v>
      </c>
    </row>
    <row r="476" spans="1:14">
      <c r="A476" s="8">
        <v>474</v>
      </c>
      <c r="B476" s="7">
        <v>474</v>
      </c>
      <c r="C476" s="7">
        <v>0.58588969707489</v>
      </c>
      <c r="D476" s="7">
        <v>0.0183937549591064</v>
      </c>
      <c r="E476" s="7">
        <v>8</v>
      </c>
      <c r="F476" s="7">
        <v>8</v>
      </c>
      <c r="G476" s="7">
        <v>2</v>
      </c>
      <c r="H476" s="7">
        <v>2</v>
      </c>
      <c r="I476" s="7">
        <v>0.8</v>
      </c>
      <c r="J476" s="7">
        <v>0.5</v>
      </c>
      <c r="K476" s="7">
        <v>0.615384615384615</v>
      </c>
      <c r="L476" s="7">
        <v>0.8</v>
      </c>
      <c r="M476" s="7">
        <v>0</v>
      </c>
      <c r="N476" s="7">
        <v>0.5</v>
      </c>
    </row>
    <row r="477" spans="1:14">
      <c r="A477" s="8">
        <v>475</v>
      </c>
      <c r="B477" s="7">
        <v>475</v>
      </c>
      <c r="C477" s="7">
        <v>0.772042036056519</v>
      </c>
      <c r="D477" s="7">
        <v>0.0372321605682373</v>
      </c>
      <c r="E477" s="7">
        <v>9</v>
      </c>
      <c r="F477" s="7">
        <v>7</v>
      </c>
      <c r="G477" s="7">
        <v>1</v>
      </c>
      <c r="H477" s="7">
        <v>3</v>
      </c>
      <c r="I477" s="7">
        <v>0.9</v>
      </c>
      <c r="J477" s="7">
        <v>0.5625</v>
      </c>
      <c r="K477" s="7">
        <v>0.692307692307692</v>
      </c>
      <c r="L477" s="7">
        <v>0.7</v>
      </c>
      <c r="M477" s="7">
        <v>0.2</v>
      </c>
      <c r="N477" s="7">
        <v>0.6</v>
      </c>
    </row>
    <row r="478" spans="1:14">
      <c r="A478" s="8">
        <v>476</v>
      </c>
      <c r="B478" s="7">
        <v>476</v>
      </c>
      <c r="C478" s="7">
        <v>0.708812236785889</v>
      </c>
      <c r="D478" s="7">
        <v>0.00474917888641357</v>
      </c>
      <c r="E478" s="7">
        <v>9</v>
      </c>
      <c r="F478" s="7">
        <v>7</v>
      </c>
      <c r="G478" s="7">
        <v>1</v>
      </c>
      <c r="H478" s="7">
        <v>3</v>
      </c>
      <c r="I478" s="7">
        <v>0.9</v>
      </c>
      <c r="J478" s="7">
        <v>0.5625</v>
      </c>
      <c r="K478" s="7">
        <v>0.692307692307692</v>
      </c>
      <c r="L478" s="7">
        <v>0.7</v>
      </c>
      <c r="M478" s="7">
        <v>0.2</v>
      </c>
      <c r="N478" s="7">
        <v>0.6</v>
      </c>
    </row>
    <row r="479" spans="1:14">
      <c r="A479" s="8">
        <v>477</v>
      </c>
      <c r="B479" s="7">
        <v>477</v>
      </c>
      <c r="C479" s="7">
        <v>0.672124028205872</v>
      </c>
      <c r="D479" s="7">
        <v>0.0804933309555054</v>
      </c>
      <c r="E479" s="7">
        <v>9</v>
      </c>
      <c r="F479" s="7">
        <v>6</v>
      </c>
      <c r="G479" s="7">
        <v>1</v>
      </c>
      <c r="H479" s="7">
        <v>4</v>
      </c>
      <c r="I479" s="7">
        <v>0.9</v>
      </c>
      <c r="J479" s="7">
        <v>0.6</v>
      </c>
      <c r="K479" s="7">
        <v>0.72</v>
      </c>
      <c r="L479" s="7">
        <v>0.6</v>
      </c>
      <c r="M479" s="7">
        <v>0.3</v>
      </c>
      <c r="N479" s="7">
        <v>0.65</v>
      </c>
    </row>
    <row r="480" spans="1:14">
      <c r="A480" s="8">
        <v>478</v>
      </c>
      <c r="B480" s="7">
        <v>478</v>
      </c>
      <c r="C480" s="7">
        <v>0.736080169677734</v>
      </c>
      <c r="D480" s="7">
        <v>0.0970965623855591</v>
      </c>
      <c r="E480" s="7">
        <v>8</v>
      </c>
      <c r="F480" s="7">
        <v>6</v>
      </c>
      <c r="G480" s="7">
        <v>2</v>
      </c>
      <c r="H480" s="7">
        <v>4</v>
      </c>
      <c r="I480" s="7">
        <v>0.8</v>
      </c>
      <c r="J480" s="7">
        <v>0.571428571428572</v>
      </c>
      <c r="K480" s="7">
        <v>0.666666666666667</v>
      </c>
      <c r="L480" s="7">
        <v>0.6</v>
      </c>
      <c r="M480" s="7">
        <v>0.2</v>
      </c>
      <c r="N480" s="7">
        <v>0.6</v>
      </c>
    </row>
    <row r="481" spans="1:14">
      <c r="A481" s="8">
        <v>479</v>
      </c>
      <c r="B481" s="7">
        <v>479</v>
      </c>
      <c r="C481" s="7">
        <v>0.870608329772949</v>
      </c>
      <c r="D481" s="7">
        <v>0.253975987434387</v>
      </c>
      <c r="E481" s="7">
        <v>10</v>
      </c>
      <c r="F481" s="7">
        <v>5</v>
      </c>
      <c r="G481" s="7">
        <v>0</v>
      </c>
      <c r="H481" s="7">
        <v>5</v>
      </c>
      <c r="I481" s="7">
        <v>1</v>
      </c>
      <c r="J481" s="7">
        <v>0.666666666666667</v>
      </c>
      <c r="K481" s="7">
        <v>0.8</v>
      </c>
      <c r="L481" s="7">
        <v>0.5</v>
      </c>
      <c r="M481" s="7">
        <v>0.5</v>
      </c>
      <c r="N481" s="7">
        <v>0.75</v>
      </c>
    </row>
    <row r="482" spans="1:14">
      <c r="A482" s="8">
        <v>480</v>
      </c>
      <c r="B482" s="7">
        <v>480</v>
      </c>
      <c r="C482" s="7">
        <v>0.507811069488525</v>
      </c>
      <c r="D482" s="7">
        <v>0.038963794708252</v>
      </c>
      <c r="E482" s="7">
        <v>7</v>
      </c>
      <c r="F482" s="7">
        <v>6</v>
      </c>
      <c r="G482" s="7">
        <v>3</v>
      </c>
      <c r="H482" s="7">
        <v>4</v>
      </c>
      <c r="I482" s="7">
        <v>0.7</v>
      </c>
      <c r="J482" s="7">
        <v>0.538461538461539</v>
      </c>
      <c r="K482" s="7">
        <v>0.608695652173913</v>
      </c>
      <c r="L482" s="7">
        <v>0.6</v>
      </c>
      <c r="M482" s="7">
        <v>0.1</v>
      </c>
      <c r="N482" s="7">
        <v>0.55</v>
      </c>
    </row>
    <row r="483" spans="1:14">
      <c r="A483" s="8">
        <v>481</v>
      </c>
      <c r="B483" s="7">
        <v>481</v>
      </c>
      <c r="C483" s="7">
        <v>0.517969608306885</v>
      </c>
      <c r="D483" s="7">
        <v>0.0328810214996338</v>
      </c>
      <c r="E483" s="7">
        <v>7</v>
      </c>
      <c r="F483" s="7">
        <v>8</v>
      </c>
      <c r="G483" s="7">
        <v>3</v>
      </c>
      <c r="H483" s="7">
        <v>2</v>
      </c>
      <c r="I483" s="7">
        <v>0.7</v>
      </c>
      <c r="J483" s="7">
        <v>0.466666666666667</v>
      </c>
      <c r="K483" s="7">
        <v>0.56</v>
      </c>
      <c r="L483" s="7">
        <v>0.8</v>
      </c>
      <c r="M483" s="7">
        <v>-0.1</v>
      </c>
      <c r="N483" s="7">
        <v>0.45</v>
      </c>
    </row>
    <row r="484" spans="1:14">
      <c r="A484" s="8">
        <v>482</v>
      </c>
      <c r="B484" s="7">
        <v>482</v>
      </c>
      <c r="C484" s="7">
        <v>0.650084614753723</v>
      </c>
      <c r="D484" s="7">
        <v>0.0316470861434937</v>
      </c>
      <c r="E484" s="7">
        <v>10</v>
      </c>
      <c r="F484" s="7">
        <v>7</v>
      </c>
      <c r="G484" s="7">
        <v>0</v>
      </c>
      <c r="H484" s="7">
        <v>3</v>
      </c>
      <c r="I484" s="7">
        <v>1</v>
      </c>
      <c r="J484" s="7">
        <v>0.588235294117647</v>
      </c>
      <c r="K484" s="7">
        <v>0.740740740740741</v>
      </c>
      <c r="L484" s="7">
        <v>0.7</v>
      </c>
      <c r="M484" s="7">
        <v>0.3</v>
      </c>
      <c r="N484" s="7">
        <v>0.65</v>
      </c>
    </row>
    <row r="485" spans="1:14">
      <c r="A485" s="8">
        <v>483</v>
      </c>
      <c r="B485" s="7">
        <v>483</v>
      </c>
      <c r="C485" s="7">
        <v>0.486316442489624</v>
      </c>
      <c r="D485" s="7">
        <v>0.0169035196304321</v>
      </c>
      <c r="E485" s="7">
        <v>9</v>
      </c>
      <c r="F485" s="7">
        <v>6</v>
      </c>
      <c r="G485" s="7">
        <v>1</v>
      </c>
      <c r="H485" s="7">
        <v>4</v>
      </c>
      <c r="I485" s="7">
        <v>0.9</v>
      </c>
      <c r="J485" s="7">
        <v>0.6</v>
      </c>
      <c r="K485" s="7">
        <v>0.72</v>
      </c>
      <c r="L485" s="7">
        <v>0.6</v>
      </c>
      <c r="M485" s="7">
        <v>0.3</v>
      </c>
      <c r="N485" s="7">
        <v>0.65</v>
      </c>
    </row>
    <row r="486" spans="1:14">
      <c r="A486" s="8">
        <v>484</v>
      </c>
      <c r="B486" s="7">
        <v>484</v>
      </c>
      <c r="C486" s="7">
        <v>0.642148852348328</v>
      </c>
      <c r="D486" s="7">
        <v>0.0728036165237427</v>
      </c>
      <c r="E486" s="7">
        <v>10</v>
      </c>
      <c r="F486" s="7">
        <v>10</v>
      </c>
      <c r="G486" s="7">
        <v>0</v>
      </c>
      <c r="H486" s="7">
        <v>0</v>
      </c>
      <c r="I486" s="7">
        <v>1</v>
      </c>
      <c r="J486" s="7">
        <v>0.5</v>
      </c>
      <c r="K486" s="7">
        <v>0.666666666666667</v>
      </c>
      <c r="L486" s="7">
        <v>1</v>
      </c>
      <c r="M486" s="7">
        <v>0</v>
      </c>
      <c r="N486" s="7">
        <v>0.5</v>
      </c>
    </row>
    <row r="487" spans="1:14">
      <c r="A487" s="8">
        <v>485</v>
      </c>
      <c r="B487" s="7">
        <v>485</v>
      </c>
      <c r="C487" s="7">
        <v>0.723328471183777</v>
      </c>
      <c r="D487" s="7">
        <v>0.0456907749176025</v>
      </c>
      <c r="E487" s="7">
        <v>7</v>
      </c>
      <c r="F487" s="7">
        <v>8</v>
      </c>
      <c r="G487" s="7">
        <v>3</v>
      </c>
      <c r="H487" s="7">
        <v>2</v>
      </c>
      <c r="I487" s="7">
        <v>0.7</v>
      </c>
      <c r="J487" s="7">
        <v>0.466666666666667</v>
      </c>
      <c r="K487" s="7">
        <v>0.56</v>
      </c>
      <c r="L487" s="7">
        <v>0.8</v>
      </c>
      <c r="M487" s="7">
        <v>-0.1</v>
      </c>
      <c r="N487" s="7">
        <v>0.45</v>
      </c>
    </row>
    <row r="488" spans="1:14">
      <c r="A488" s="8">
        <v>486</v>
      </c>
      <c r="B488" s="7">
        <v>486</v>
      </c>
      <c r="C488" s="7">
        <v>0.622696757316589</v>
      </c>
      <c r="D488" s="7">
        <v>0.0105104446411133</v>
      </c>
      <c r="E488" s="7">
        <v>9</v>
      </c>
      <c r="F488" s="7">
        <v>6</v>
      </c>
      <c r="G488" s="7">
        <v>1</v>
      </c>
      <c r="H488" s="7">
        <v>4</v>
      </c>
      <c r="I488" s="7">
        <v>0.9</v>
      </c>
      <c r="J488" s="7">
        <v>0.6</v>
      </c>
      <c r="K488" s="7">
        <v>0.72</v>
      </c>
      <c r="L488" s="7">
        <v>0.6</v>
      </c>
      <c r="M488" s="7">
        <v>0.3</v>
      </c>
      <c r="N488" s="7">
        <v>0.65</v>
      </c>
    </row>
    <row r="489" spans="1:14">
      <c r="A489" s="8">
        <v>487</v>
      </c>
      <c r="B489" s="7">
        <v>487</v>
      </c>
      <c r="C489" s="7">
        <v>0.73888897895813</v>
      </c>
      <c r="D489" s="7">
        <v>0.0405522584915161</v>
      </c>
      <c r="E489" s="7">
        <v>8</v>
      </c>
      <c r="F489" s="7">
        <v>8</v>
      </c>
      <c r="G489" s="7">
        <v>2</v>
      </c>
      <c r="H489" s="7">
        <v>2</v>
      </c>
      <c r="I489" s="7">
        <v>0.8</v>
      </c>
      <c r="J489" s="7">
        <v>0.5</v>
      </c>
      <c r="K489" s="7">
        <v>0.615384615384615</v>
      </c>
      <c r="L489" s="7">
        <v>0.8</v>
      </c>
      <c r="M489" s="7">
        <v>0</v>
      </c>
      <c r="N489" s="7">
        <v>0.5</v>
      </c>
    </row>
    <row r="490" spans="1:14">
      <c r="A490" s="8">
        <v>488</v>
      </c>
      <c r="B490" s="7">
        <v>488</v>
      </c>
      <c r="C490" s="7">
        <v>0.643400549888611</v>
      </c>
      <c r="D490" s="7">
        <v>0.0169519186019897</v>
      </c>
      <c r="E490" s="7">
        <v>10</v>
      </c>
      <c r="F490" s="7">
        <v>8</v>
      </c>
      <c r="G490" s="7">
        <v>0</v>
      </c>
      <c r="H490" s="7">
        <v>2</v>
      </c>
      <c r="I490" s="7">
        <v>1</v>
      </c>
      <c r="J490" s="7">
        <v>0.555555555555556</v>
      </c>
      <c r="K490" s="7">
        <v>0.714285714285714</v>
      </c>
      <c r="L490" s="7">
        <v>0.8</v>
      </c>
      <c r="M490" s="7">
        <v>0.2</v>
      </c>
      <c r="N490" s="7">
        <v>0.6</v>
      </c>
    </row>
    <row r="491" spans="1:14">
      <c r="A491" s="8">
        <v>489</v>
      </c>
      <c r="B491" s="7">
        <v>489</v>
      </c>
      <c r="C491" s="7">
        <v>0.758960366249084</v>
      </c>
      <c r="D491" s="7">
        <v>0.0620526075363159</v>
      </c>
      <c r="E491" s="7">
        <v>9</v>
      </c>
      <c r="F491" s="7">
        <v>4</v>
      </c>
      <c r="G491" s="7">
        <v>1</v>
      </c>
      <c r="H491" s="7">
        <v>6</v>
      </c>
      <c r="I491" s="7">
        <v>0.9</v>
      </c>
      <c r="J491" s="7">
        <v>0.692307692307692</v>
      </c>
      <c r="K491" s="7">
        <v>0.782608695652174</v>
      </c>
      <c r="L491" s="7">
        <v>0.4</v>
      </c>
      <c r="M491" s="7">
        <v>0.5</v>
      </c>
      <c r="N491" s="7">
        <v>0.75</v>
      </c>
    </row>
    <row r="492" spans="1:14">
      <c r="A492" s="8">
        <v>490</v>
      </c>
      <c r="B492" s="7">
        <v>490</v>
      </c>
      <c r="C492" s="7">
        <v>0.587174892425537</v>
      </c>
      <c r="D492" s="7">
        <v>0.0581293106079102</v>
      </c>
      <c r="E492" s="7">
        <v>10</v>
      </c>
      <c r="F492" s="7">
        <v>8</v>
      </c>
      <c r="G492" s="7">
        <v>0</v>
      </c>
      <c r="H492" s="7">
        <v>2</v>
      </c>
      <c r="I492" s="7">
        <v>1</v>
      </c>
      <c r="J492" s="7">
        <v>0.555555555555556</v>
      </c>
      <c r="K492" s="7">
        <v>0.714285714285714</v>
      </c>
      <c r="L492" s="7">
        <v>0.8</v>
      </c>
      <c r="M492" s="7">
        <v>0.2</v>
      </c>
      <c r="N492" s="7">
        <v>0.6</v>
      </c>
    </row>
    <row r="493" spans="1:14">
      <c r="A493" s="8">
        <v>491</v>
      </c>
      <c r="B493" s="7">
        <v>491</v>
      </c>
      <c r="C493" s="7">
        <v>0.537451267242432</v>
      </c>
      <c r="D493" s="7">
        <v>0.00570511817932129</v>
      </c>
      <c r="E493" s="7">
        <v>9</v>
      </c>
      <c r="F493" s="7">
        <v>7</v>
      </c>
      <c r="G493" s="7">
        <v>1</v>
      </c>
      <c r="H493" s="7">
        <v>3</v>
      </c>
      <c r="I493" s="7">
        <v>0.9</v>
      </c>
      <c r="J493" s="7">
        <v>0.5625</v>
      </c>
      <c r="K493" s="7">
        <v>0.692307692307692</v>
      </c>
      <c r="L493" s="7">
        <v>0.7</v>
      </c>
      <c r="M493" s="7">
        <v>0.2</v>
      </c>
      <c r="N493" s="7">
        <v>0.6</v>
      </c>
    </row>
    <row r="494" spans="1:14">
      <c r="A494" s="8">
        <v>492</v>
      </c>
      <c r="B494" s="7">
        <v>492</v>
      </c>
      <c r="C494" s="7">
        <v>0.683972120285034</v>
      </c>
      <c r="D494" s="7">
        <v>0.0601800680160523</v>
      </c>
      <c r="E494" s="7">
        <v>8</v>
      </c>
      <c r="F494" s="7">
        <v>5</v>
      </c>
      <c r="G494" s="7">
        <v>2</v>
      </c>
      <c r="H494" s="7">
        <v>5</v>
      </c>
      <c r="I494" s="7">
        <v>0.8</v>
      </c>
      <c r="J494" s="7">
        <v>0.615384615384615</v>
      </c>
      <c r="K494" s="7">
        <v>0.695652173913043</v>
      </c>
      <c r="L494" s="7">
        <v>0.5</v>
      </c>
      <c r="M494" s="7">
        <v>0.3</v>
      </c>
      <c r="N494" s="7">
        <v>0.65</v>
      </c>
    </row>
    <row r="495" spans="1:14">
      <c r="A495" s="8">
        <v>493</v>
      </c>
      <c r="B495" s="7">
        <v>493</v>
      </c>
      <c r="C495" s="7">
        <v>0.511795878410339</v>
      </c>
      <c r="D495" s="7">
        <v>0.0433557033538818</v>
      </c>
      <c r="E495" s="7">
        <v>8</v>
      </c>
      <c r="F495" s="7">
        <v>7</v>
      </c>
      <c r="G495" s="7">
        <v>2</v>
      </c>
      <c r="H495" s="7">
        <v>3</v>
      </c>
      <c r="I495" s="7">
        <v>0.8</v>
      </c>
      <c r="J495" s="7">
        <v>0.533333333333333</v>
      </c>
      <c r="K495" s="7">
        <v>0.64</v>
      </c>
      <c r="L495" s="7">
        <v>0.7</v>
      </c>
      <c r="M495" s="7">
        <v>0.1</v>
      </c>
      <c r="N495" s="7">
        <v>0.55</v>
      </c>
    </row>
    <row r="496" spans="1:14">
      <c r="A496" s="8">
        <v>494</v>
      </c>
      <c r="B496" s="7">
        <v>494</v>
      </c>
      <c r="C496" s="7">
        <v>0.676161050796509</v>
      </c>
      <c r="D496" s="7">
        <v>0.0370254516601563</v>
      </c>
      <c r="E496" s="7">
        <v>10</v>
      </c>
      <c r="F496" s="7">
        <v>8</v>
      </c>
      <c r="G496" s="7">
        <v>0</v>
      </c>
      <c r="H496" s="7">
        <v>2</v>
      </c>
      <c r="I496" s="7">
        <v>1</v>
      </c>
      <c r="J496" s="7">
        <v>0.555555555555556</v>
      </c>
      <c r="K496" s="7">
        <v>0.714285714285714</v>
      </c>
      <c r="L496" s="7">
        <v>0.8</v>
      </c>
      <c r="M496" s="7">
        <v>0.2</v>
      </c>
      <c r="N496" s="7">
        <v>0.6</v>
      </c>
    </row>
    <row r="497" spans="1:14">
      <c r="A497" s="8">
        <v>495</v>
      </c>
      <c r="B497" s="7">
        <v>495</v>
      </c>
      <c r="C497" s="7">
        <v>0.500433444976807</v>
      </c>
      <c r="D497" s="7">
        <v>0.0572127103805542</v>
      </c>
      <c r="E497" s="7">
        <v>8</v>
      </c>
      <c r="F497" s="7">
        <v>7</v>
      </c>
      <c r="G497" s="7">
        <v>2</v>
      </c>
      <c r="H497" s="7">
        <v>3</v>
      </c>
      <c r="I497" s="7">
        <v>0.8</v>
      </c>
      <c r="J497" s="7">
        <v>0.533333333333333</v>
      </c>
      <c r="K497" s="7">
        <v>0.64</v>
      </c>
      <c r="L497" s="7">
        <v>0.7</v>
      </c>
      <c r="M497" s="7">
        <v>0.1</v>
      </c>
      <c r="N497" s="7">
        <v>0.55</v>
      </c>
    </row>
    <row r="498" spans="1:14">
      <c r="A498" s="8">
        <v>496</v>
      </c>
      <c r="B498" s="7">
        <v>496</v>
      </c>
      <c r="C498" s="7">
        <v>0.674278259277344</v>
      </c>
      <c r="D498" s="7">
        <v>0.0713062286376953</v>
      </c>
      <c r="E498" s="7">
        <v>9</v>
      </c>
      <c r="F498" s="7">
        <v>10</v>
      </c>
      <c r="G498" s="7">
        <v>1</v>
      </c>
      <c r="H498" s="7">
        <v>0</v>
      </c>
      <c r="I498" s="7">
        <v>0.9</v>
      </c>
      <c r="J498" s="7">
        <v>0.473684210526316</v>
      </c>
      <c r="K498" s="7">
        <v>0.620689655172414</v>
      </c>
      <c r="L498" s="7">
        <v>1</v>
      </c>
      <c r="M498" s="7">
        <v>-0.1</v>
      </c>
      <c r="N498" s="7">
        <v>0.45</v>
      </c>
    </row>
    <row r="499" spans="1:14">
      <c r="A499" s="8">
        <v>497</v>
      </c>
      <c r="B499" s="7">
        <v>497</v>
      </c>
      <c r="C499" s="7">
        <v>0.443958520889282</v>
      </c>
      <c r="D499" s="7">
        <v>0.0644644498825073</v>
      </c>
      <c r="E499" s="7">
        <v>8</v>
      </c>
      <c r="F499" s="7">
        <v>5</v>
      </c>
      <c r="G499" s="7">
        <v>2</v>
      </c>
      <c r="H499" s="7">
        <v>5</v>
      </c>
      <c r="I499" s="7">
        <v>0.8</v>
      </c>
      <c r="J499" s="7">
        <v>0.615384615384615</v>
      </c>
      <c r="K499" s="7">
        <v>0.695652173913043</v>
      </c>
      <c r="L499" s="7">
        <v>0.5</v>
      </c>
      <c r="M499" s="7">
        <v>0.3</v>
      </c>
      <c r="N499" s="7">
        <v>0.65</v>
      </c>
    </row>
    <row r="500" spans="1:14">
      <c r="A500" s="8">
        <v>498</v>
      </c>
      <c r="B500" s="7">
        <v>498</v>
      </c>
      <c r="C500" s="7">
        <v>0.562498211860657</v>
      </c>
      <c r="D500" s="7">
        <v>0.018094539642334</v>
      </c>
      <c r="E500" s="7">
        <v>9</v>
      </c>
      <c r="F500" s="7">
        <v>6</v>
      </c>
      <c r="G500" s="7">
        <v>1</v>
      </c>
      <c r="H500" s="7">
        <v>4</v>
      </c>
      <c r="I500" s="7">
        <v>0.9</v>
      </c>
      <c r="J500" s="7">
        <v>0.6</v>
      </c>
      <c r="K500" s="7">
        <v>0.72</v>
      </c>
      <c r="L500" s="7">
        <v>0.6</v>
      </c>
      <c r="M500" s="7">
        <v>0.3</v>
      </c>
      <c r="N500" s="7">
        <v>0.65</v>
      </c>
    </row>
    <row r="501" spans="1:14">
      <c r="A501" s="8">
        <v>499</v>
      </c>
      <c r="B501" s="7">
        <v>499</v>
      </c>
      <c r="C501" s="7">
        <v>0.608421206474304</v>
      </c>
      <c r="D501" s="7">
        <v>0.103592753410339</v>
      </c>
      <c r="E501" s="7">
        <v>9</v>
      </c>
      <c r="F501" s="7">
        <v>5</v>
      </c>
      <c r="G501" s="7">
        <v>1</v>
      </c>
      <c r="H501" s="7">
        <v>5</v>
      </c>
      <c r="I501" s="7">
        <v>0.9</v>
      </c>
      <c r="J501" s="7">
        <v>0.642857142857143</v>
      </c>
      <c r="K501" s="7">
        <v>0.75</v>
      </c>
      <c r="L501" s="7">
        <v>0.5</v>
      </c>
      <c r="M501" s="7">
        <v>0.4</v>
      </c>
      <c r="N501" s="7">
        <v>0.7</v>
      </c>
    </row>
    <row r="502" s="7" customFormat="1" spans="3:13">
      <c r="C502" s="7">
        <f>AVERAGE(C2:C501)</f>
        <v>0.639481442213058</v>
      </c>
      <c r="D502" s="7">
        <f>AVERAGE(D2:D501)</f>
        <v>0.0728940243721008</v>
      </c>
      <c r="I502" s="7">
        <f>AVERAGE(I2:I501)</f>
        <v>0.890799999999998</v>
      </c>
      <c r="L502" s="7">
        <f>AVERAGE(L2:L501)</f>
        <v>0.6868</v>
      </c>
      <c r="M502" s="7">
        <f>AVERAGE(M2:M501)</f>
        <v>0.204</v>
      </c>
    </row>
    <row r="503" s="7" customFormat="1" spans="3:4">
      <c r="C503" s="7">
        <f>MAX(C2:C502)</f>
        <v>1.05380272865295</v>
      </c>
      <c r="D503" s="7">
        <f>MAX(D2:D502)</f>
        <v>0.292407274246216</v>
      </c>
    </row>
    <row r="504" s="7" customFormat="1" spans="3:4">
      <c r="C504" s="7">
        <f>MIN(C2:C501)</f>
        <v>0.31187629699707</v>
      </c>
      <c r="D504" s="7">
        <f>MIN(D2:D501)</f>
        <v>0.000138640403747559</v>
      </c>
    </row>
    <row r="506" spans="4:4">
      <c r="D506">
        <v>23</v>
      </c>
    </row>
    <row r="507" spans="4:4">
      <c r="D507">
        <v>0.032</v>
      </c>
    </row>
    <row r="510" spans="4:5">
      <c r="D510">
        <v>0.639</v>
      </c>
      <c r="E510">
        <v>0.073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28"/>
  <sheetViews>
    <sheetView topLeftCell="A490" workbookViewId="0">
      <selection activeCell="A1" sqref="$A1:$XFD528"/>
    </sheetView>
  </sheetViews>
  <sheetFormatPr defaultColWidth="9" defaultRowHeight="13.5"/>
  <cols>
    <col min="3" max="3" width="17.25" customWidth="1"/>
    <col min="4" max="4" width="12.6333333333333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460</v>
      </c>
      <c r="B2" s="9">
        <v>460</v>
      </c>
      <c r="C2" s="9">
        <v>0.31187629699707</v>
      </c>
      <c r="D2" s="9">
        <v>0.0867384672164917</v>
      </c>
      <c r="E2" s="9">
        <v>9</v>
      </c>
      <c r="F2" s="9">
        <v>4</v>
      </c>
      <c r="G2" s="9">
        <v>1</v>
      </c>
      <c r="H2" s="9">
        <v>6</v>
      </c>
      <c r="I2" s="9">
        <v>0.9</v>
      </c>
      <c r="J2" s="9">
        <v>0.692307692307692</v>
      </c>
      <c r="K2" s="9">
        <v>0.782608695652174</v>
      </c>
      <c r="L2" s="9">
        <v>0.4</v>
      </c>
      <c r="M2" s="9">
        <v>0.5</v>
      </c>
      <c r="N2" s="9">
        <v>0.75</v>
      </c>
    </row>
    <row r="3" spans="1:14">
      <c r="A3" s="8">
        <v>58</v>
      </c>
      <c r="B3" s="9">
        <v>58</v>
      </c>
      <c r="C3" s="9">
        <v>0.378358840942383</v>
      </c>
      <c r="D3" s="9">
        <v>0.0974429845809937</v>
      </c>
      <c r="E3" s="9">
        <v>7</v>
      </c>
      <c r="F3" s="9">
        <v>6</v>
      </c>
      <c r="G3" s="9">
        <v>3</v>
      </c>
      <c r="H3" s="9">
        <v>4</v>
      </c>
      <c r="I3" s="9">
        <v>0.7</v>
      </c>
      <c r="J3" s="9">
        <v>0.538461538461539</v>
      </c>
      <c r="K3" s="9">
        <v>0.608695652173913</v>
      </c>
      <c r="L3" s="9">
        <v>0.6</v>
      </c>
      <c r="M3" s="9">
        <v>0.1</v>
      </c>
      <c r="N3" s="9">
        <v>0.55</v>
      </c>
    </row>
    <row r="4" spans="1:14">
      <c r="A4" s="8">
        <v>91</v>
      </c>
      <c r="B4" s="9">
        <v>91</v>
      </c>
      <c r="C4" s="9">
        <v>0.390519857406616</v>
      </c>
      <c r="D4" s="9">
        <v>0.042629599571228</v>
      </c>
      <c r="E4" s="9">
        <v>9</v>
      </c>
      <c r="F4" s="9">
        <v>5</v>
      </c>
      <c r="G4" s="9">
        <v>1</v>
      </c>
      <c r="H4" s="9">
        <v>5</v>
      </c>
      <c r="I4" s="9">
        <v>0.9</v>
      </c>
      <c r="J4" s="9">
        <v>0.642857142857143</v>
      </c>
      <c r="K4" s="9">
        <v>0.75</v>
      </c>
      <c r="L4" s="9">
        <v>0.5</v>
      </c>
      <c r="M4" s="9">
        <v>0.4</v>
      </c>
      <c r="N4" s="9">
        <v>0.7</v>
      </c>
    </row>
    <row r="5" spans="1:14">
      <c r="A5" s="8">
        <v>300</v>
      </c>
      <c r="B5" s="9">
        <v>300</v>
      </c>
      <c r="C5" s="9">
        <v>0.398736000061035</v>
      </c>
      <c r="D5" s="9">
        <v>0.0148582458496094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70</v>
      </c>
      <c r="B6" s="9">
        <v>70</v>
      </c>
      <c r="C6" s="9">
        <v>0.402514219284058</v>
      </c>
      <c r="D6" s="9">
        <v>0.0249971151351929</v>
      </c>
      <c r="E6" s="9">
        <v>9</v>
      </c>
      <c r="F6" s="9">
        <v>3</v>
      </c>
      <c r="G6" s="9">
        <v>1</v>
      </c>
      <c r="H6" s="9">
        <v>7</v>
      </c>
      <c r="I6" s="9">
        <v>0.9</v>
      </c>
      <c r="J6" s="9">
        <v>0.75</v>
      </c>
      <c r="K6" s="9">
        <v>0.818181818181818</v>
      </c>
      <c r="L6" s="9">
        <v>0.3</v>
      </c>
      <c r="M6" s="9">
        <v>0.6</v>
      </c>
      <c r="N6" s="9">
        <v>0.8</v>
      </c>
    </row>
    <row r="7" spans="1:14">
      <c r="A7" s="8">
        <v>77</v>
      </c>
      <c r="B7" s="9">
        <v>77</v>
      </c>
      <c r="C7" s="9">
        <v>0.417457103729248</v>
      </c>
      <c r="D7" s="9">
        <v>0.00121867656707764</v>
      </c>
      <c r="E7" s="9">
        <v>9</v>
      </c>
      <c r="F7" s="9">
        <v>7</v>
      </c>
      <c r="G7" s="9">
        <v>1</v>
      </c>
      <c r="H7" s="9">
        <v>3</v>
      </c>
      <c r="I7" s="9">
        <v>0.9</v>
      </c>
      <c r="J7" s="9">
        <v>0.5625</v>
      </c>
      <c r="K7" s="9">
        <v>0.692307692307692</v>
      </c>
      <c r="L7" s="9">
        <v>0.7</v>
      </c>
      <c r="M7" s="9">
        <v>0.2</v>
      </c>
      <c r="N7" s="9">
        <v>0.6</v>
      </c>
    </row>
    <row r="8" spans="1:14">
      <c r="A8" s="8">
        <v>360</v>
      </c>
      <c r="B8" s="9">
        <v>360</v>
      </c>
      <c r="C8" s="9">
        <v>0.417488098144531</v>
      </c>
      <c r="D8" s="9">
        <v>0.0327906608581543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129</v>
      </c>
      <c r="B9" s="9">
        <v>129</v>
      </c>
      <c r="C9" s="9">
        <v>0.419413566589356</v>
      </c>
      <c r="D9" s="9">
        <v>0.000325918197631836</v>
      </c>
      <c r="E9" s="9">
        <v>9</v>
      </c>
      <c r="F9" s="9">
        <v>4</v>
      </c>
      <c r="G9" s="9">
        <v>1</v>
      </c>
      <c r="H9" s="9">
        <v>6</v>
      </c>
      <c r="I9" s="9">
        <v>0.9</v>
      </c>
      <c r="J9" s="9">
        <v>0.692307692307692</v>
      </c>
      <c r="K9" s="9">
        <v>0.782608695652174</v>
      </c>
      <c r="L9" s="9">
        <v>0.4</v>
      </c>
      <c r="M9" s="9">
        <v>0.5</v>
      </c>
      <c r="N9" s="9">
        <v>0.75</v>
      </c>
    </row>
    <row r="10" spans="1:14">
      <c r="A10" s="8">
        <v>285</v>
      </c>
      <c r="B10" s="9">
        <v>285</v>
      </c>
      <c r="C10" s="9">
        <v>0.428414344787598</v>
      </c>
      <c r="D10" s="9">
        <v>0.0122898817062378</v>
      </c>
      <c r="E10" s="9">
        <v>9</v>
      </c>
      <c r="F10" s="9">
        <v>5</v>
      </c>
      <c r="G10" s="9">
        <v>1</v>
      </c>
      <c r="H10" s="9">
        <v>5</v>
      </c>
      <c r="I10" s="9">
        <v>0.9</v>
      </c>
      <c r="J10" s="9">
        <v>0.642857142857143</v>
      </c>
      <c r="K10" s="9">
        <v>0.75</v>
      </c>
      <c r="L10" s="9">
        <v>0.5</v>
      </c>
      <c r="M10" s="9">
        <v>0.4</v>
      </c>
      <c r="N10" s="9">
        <v>0.7</v>
      </c>
    </row>
    <row r="11" spans="1:14">
      <c r="A11" s="8">
        <v>137</v>
      </c>
      <c r="B11" s="9">
        <v>137</v>
      </c>
      <c r="C11" s="9">
        <v>0.42886209487915</v>
      </c>
      <c r="D11" s="9">
        <v>0.0321927070617676</v>
      </c>
      <c r="E11" s="9">
        <v>8</v>
      </c>
      <c r="F11" s="9">
        <v>8</v>
      </c>
      <c r="G11" s="9">
        <v>2</v>
      </c>
      <c r="H11" s="9">
        <v>2</v>
      </c>
      <c r="I11" s="9">
        <v>0.8</v>
      </c>
      <c r="J11" s="9">
        <v>0.5</v>
      </c>
      <c r="K11" s="9">
        <v>0.615384615384615</v>
      </c>
      <c r="L11" s="9">
        <v>0.8</v>
      </c>
      <c r="M11" s="9">
        <v>0</v>
      </c>
      <c r="N11" s="9">
        <v>0.5</v>
      </c>
    </row>
    <row r="12" spans="1:14">
      <c r="A12" s="8">
        <v>124</v>
      </c>
      <c r="B12" s="9">
        <v>124</v>
      </c>
      <c r="C12" s="9">
        <v>0.430761814117432</v>
      </c>
      <c r="D12" s="9">
        <v>0.0127527713775635</v>
      </c>
      <c r="E12" s="9">
        <v>10</v>
      </c>
      <c r="F12" s="9">
        <v>6</v>
      </c>
      <c r="G12" s="9">
        <v>0</v>
      </c>
      <c r="H12" s="9">
        <v>4</v>
      </c>
      <c r="I12" s="9">
        <v>1</v>
      </c>
      <c r="J12" s="9">
        <v>0.625</v>
      </c>
      <c r="K12" s="9">
        <v>0.769230769230769</v>
      </c>
      <c r="L12" s="9">
        <v>0.6</v>
      </c>
      <c r="M12" s="9">
        <v>0.4</v>
      </c>
      <c r="N12" s="9">
        <v>0.7</v>
      </c>
    </row>
    <row r="13" spans="1:14">
      <c r="A13" s="8">
        <v>39</v>
      </c>
      <c r="B13" s="9">
        <v>39</v>
      </c>
      <c r="C13" s="9">
        <v>0.432618618011475</v>
      </c>
      <c r="D13" s="9">
        <v>0.114086151123047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382</v>
      </c>
      <c r="B14" s="9">
        <v>382</v>
      </c>
      <c r="C14" s="9">
        <v>0.432807445526123</v>
      </c>
      <c r="D14" s="9">
        <v>0.0136957168579102</v>
      </c>
      <c r="E14" s="9">
        <v>9</v>
      </c>
      <c r="F14" s="9">
        <v>10</v>
      </c>
      <c r="G14" s="9">
        <v>1</v>
      </c>
      <c r="H14" s="9">
        <v>0</v>
      </c>
      <c r="I14" s="9">
        <v>0.9</v>
      </c>
      <c r="J14" s="9">
        <v>0.473684210526316</v>
      </c>
      <c r="K14" s="9">
        <v>0.620689655172414</v>
      </c>
      <c r="L14" s="9">
        <v>1</v>
      </c>
      <c r="M14" s="9">
        <v>-0.1</v>
      </c>
      <c r="N14" s="9">
        <v>0.45</v>
      </c>
    </row>
    <row r="15" spans="1:14">
      <c r="A15" s="8">
        <v>282</v>
      </c>
      <c r="B15" s="9">
        <v>282</v>
      </c>
      <c r="C15" s="9">
        <v>0.437617540359497</v>
      </c>
      <c r="D15" s="9">
        <v>0.101253747940064</v>
      </c>
      <c r="E15" s="9">
        <v>10</v>
      </c>
      <c r="F15" s="9">
        <v>6</v>
      </c>
      <c r="G15" s="9">
        <v>0</v>
      </c>
      <c r="H15" s="9">
        <v>4</v>
      </c>
      <c r="I15" s="9">
        <v>1</v>
      </c>
      <c r="J15" s="9">
        <v>0.625</v>
      </c>
      <c r="K15" s="9">
        <v>0.769230769230769</v>
      </c>
      <c r="L15" s="9">
        <v>0.6</v>
      </c>
      <c r="M15" s="9">
        <v>0.4</v>
      </c>
      <c r="N15" s="9">
        <v>0.7</v>
      </c>
    </row>
    <row r="16" spans="1:14">
      <c r="A16" s="8">
        <v>74</v>
      </c>
      <c r="B16" s="9">
        <v>74</v>
      </c>
      <c r="C16" s="9">
        <v>0.440886259078979</v>
      </c>
      <c r="D16" s="9">
        <v>0.00444221496582031</v>
      </c>
      <c r="E16" s="9">
        <v>8</v>
      </c>
      <c r="F16" s="9">
        <v>10</v>
      </c>
      <c r="G16" s="9">
        <v>2</v>
      </c>
      <c r="H16" s="9">
        <v>0</v>
      </c>
      <c r="I16" s="9">
        <v>0.8</v>
      </c>
      <c r="J16" s="9">
        <v>0.444444444444444</v>
      </c>
      <c r="K16" s="9">
        <v>0.571428571428572</v>
      </c>
      <c r="L16" s="9">
        <v>1</v>
      </c>
      <c r="M16" s="9">
        <v>-0.2</v>
      </c>
      <c r="N16" s="9">
        <v>0.4</v>
      </c>
    </row>
    <row r="17" spans="1:14">
      <c r="A17" s="8">
        <v>227</v>
      </c>
      <c r="B17" s="9">
        <v>227</v>
      </c>
      <c r="C17" s="9">
        <v>0.442574501037598</v>
      </c>
      <c r="D17" s="9">
        <v>0.035521388053894</v>
      </c>
      <c r="E17" s="9">
        <v>8</v>
      </c>
      <c r="F17" s="9">
        <v>9</v>
      </c>
      <c r="G17" s="9">
        <v>2</v>
      </c>
      <c r="H17" s="9">
        <v>1</v>
      </c>
      <c r="I17" s="9">
        <v>0.8</v>
      </c>
      <c r="J17" s="9">
        <v>0.470588235294118</v>
      </c>
      <c r="K17" s="9">
        <v>0.592592592592593</v>
      </c>
      <c r="L17" s="9">
        <v>0.9</v>
      </c>
      <c r="M17" s="9">
        <v>-0.1</v>
      </c>
      <c r="N17" s="9">
        <v>0.45</v>
      </c>
    </row>
    <row r="18" spans="1:14">
      <c r="A18" s="8">
        <v>291</v>
      </c>
      <c r="B18" s="9">
        <v>291</v>
      </c>
      <c r="C18" s="9">
        <v>0.442946434020996</v>
      </c>
      <c r="D18" s="9">
        <v>0.0584065914154053</v>
      </c>
      <c r="E18" s="9">
        <v>10</v>
      </c>
      <c r="F18" s="9">
        <v>4</v>
      </c>
      <c r="G18" s="9">
        <v>0</v>
      </c>
      <c r="H18" s="9">
        <v>6</v>
      </c>
      <c r="I18" s="9">
        <v>1</v>
      </c>
      <c r="J18" s="9">
        <v>0.714285714285714</v>
      </c>
      <c r="K18" s="9">
        <v>0.833333333333333</v>
      </c>
      <c r="L18" s="9">
        <v>0.4</v>
      </c>
      <c r="M18" s="9">
        <v>0.6</v>
      </c>
      <c r="N18" s="9">
        <v>0.8</v>
      </c>
    </row>
    <row r="19" spans="1:14">
      <c r="A19" s="8">
        <v>497</v>
      </c>
      <c r="B19" s="9">
        <v>497</v>
      </c>
      <c r="C19" s="9">
        <v>0.443958520889282</v>
      </c>
      <c r="D19" s="9">
        <v>0.0644644498825073</v>
      </c>
      <c r="E19" s="9">
        <v>8</v>
      </c>
      <c r="F19" s="9">
        <v>5</v>
      </c>
      <c r="G19" s="9">
        <v>2</v>
      </c>
      <c r="H19" s="9">
        <v>5</v>
      </c>
      <c r="I19" s="9">
        <v>0.8</v>
      </c>
      <c r="J19" s="9">
        <v>0.615384615384615</v>
      </c>
      <c r="K19" s="9">
        <v>0.695652173913043</v>
      </c>
      <c r="L19" s="9">
        <v>0.5</v>
      </c>
      <c r="M19" s="9">
        <v>0.3</v>
      </c>
      <c r="N19" s="9">
        <v>0.65</v>
      </c>
    </row>
    <row r="20" spans="1:14">
      <c r="A20" s="8">
        <v>141</v>
      </c>
      <c r="B20" s="9">
        <v>141</v>
      </c>
      <c r="C20" s="9">
        <v>0.445580959320068</v>
      </c>
      <c r="D20" s="9">
        <v>0.0417087078094482</v>
      </c>
      <c r="E20" s="9">
        <v>10</v>
      </c>
      <c r="F20" s="9">
        <v>8</v>
      </c>
      <c r="G20" s="9">
        <v>0</v>
      </c>
      <c r="H20" s="9">
        <v>2</v>
      </c>
      <c r="I20" s="9">
        <v>1</v>
      </c>
      <c r="J20" s="9">
        <v>0.555555555555556</v>
      </c>
      <c r="K20" s="9">
        <v>0.714285714285714</v>
      </c>
      <c r="L20" s="9">
        <v>0.8</v>
      </c>
      <c r="M20" s="9">
        <v>0.2</v>
      </c>
      <c r="N20" s="9">
        <v>0.6</v>
      </c>
    </row>
    <row r="21" spans="1:14">
      <c r="A21" s="8">
        <v>204</v>
      </c>
      <c r="B21" s="9">
        <v>204</v>
      </c>
      <c r="C21" s="9">
        <v>0.447287559509277</v>
      </c>
      <c r="D21" s="9">
        <v>0.0945310592651367</v>
      </c>
      <c r="E21" s="9">
        <v>7</v>
      </c>
      <c r="F21" s="9">
        <v>6</v>
      </c>
      <c r="G21" s="9">
        <v>3</v>
      </c>
      <c r="H21" s="9">
        <v>4</v>
      </c>
      <c r="I21" s="9">
        <v>0.7</v>
      </c>
      <c r="J21" s="9">
        <v>0.538461538461539</v>
      </c>
      <c r="K21" s="9">
        <v>0.608695652173913</v>
      </c>
      <c r="L21" s="9">
        <v>0.6</v>
      </c>
      <c r="M21" s="9">
        <v>0.1</v>
      </c>
      <c r="N21" s="9">
        <v>0.55</v>
      </c>
    </row>
    <row r="22" spans="1:14">
      <c r="A22" s="8">
        <v>67</v>
      </c>
      <c r="B22" s="9">
        <v>67</v>
      </c>
      <c r="C22" s="9">
        <v>0.452506303787231</v>
      </c>
      <c r="D22" s="9">
        <v>0.0691452026367187</v>
      </c>
      <c r="E22" s="9">
        <v>8</v>
      </c>
      <c r="F22" s="9">
        <v>8</v>
      </c>
      <c r="G22" s="9">
        <v>2</v>
      </c>
      <c r="H22" s="9">
        <v>2</v>
      </c>
      <c r="I22" s="9">
        <v>0.8</v>
      </c>
      <c r="J22" s="9">
        <v>0.5</v>
      </c>
      <c r="K22" s="9">
        <v>0.615384615384615</v>
      </c>
      <c r="L22" s="9">
        <v>0.8</v>
      </c>
      <c r="M22" s="9">
        <v>0</v>
      </c>
      <c r="N22" s="9">
        <v>0.5</v>
      </c>
    </row>
    <row r="23" spans="1:14">
      <c r="A23" s="8">
        <v>315</v>
      </c>
      <c r="B23" s="9">
        <v>315</v>
      </c>
      <c r="C23" s="9">
        <v>0.452936172485352</v>
      </c>
      <c r="D23" s="9">
        <v>0.0606592893600464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246</v>
      </c>
      <c r="B24" s="9">
        <v>246</v>
      </c>
      <c r="C24" s="9">
        <v>0.455821514129639</v>
      </c>
      <c r="D24" s="9">
        <v>0.0272377729415894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234</v>
      </c>
      <c r="B25" s="9">
        <v>234</v>
      </c>
      <c r="C25" s="9">
        <v>0.462918043136597</v>
      </c>
      <c r="D25" s="9">
        <v>0.0611269474029541</v>
      </c>
      <c r="E25" s="9">
        <v>9</v>
      </c>
      <c r="F25" s="9">
        <v>9</v>
      </c>
      <c r="G25" s="9">
        <v>1</v>
      </c>
      <c r="H25" s="9">
        <v>1</v>
      </c>
      <c r="I25" s="9">
        <v>0.9</v>
      </c>
      <c r="J25" s="9">
        <v>0.5</v>
      </c>
      <c r="K25" s="9">
        <v>0.642857142857143</v>
      </c>
      <c r="L25" s="9">
        <v>0.9</v>
      </c>
      <c r="M25" s="9">
        <v>0</v>
      </c>
      <c r="N25" s="9">
        <v>0.5</v>
      </c>
    </row>
    <row r="26" spans="1:14">
      <c r="A26" s="8">
        <v>55</v>
      </c>
      <c r="B26" s="9">
        <v>55</v>
      </c>
      <c r="C26" s="9">
        <v>0.467564344406128</v>
      </c>
      <c r="D26" s="9">
        <v>0.00640463829040527</v>
      </c>
      <c r="E26" s="9">
        <v>8</v>
      </c>
      <c r="F26" s="9">
        <v>8</v>
      </c>
      <c r="G26" s="9">
        <v>2</v>
      </c>
      <c r="H26" s="9">
        <v>2</v>
      </c>
      <c r="I26" s="9">
        <v>0.8</v>
      </c>
      <c r="J26" s="9">
        <v>0.5</v>
      </c>
      <c r="K26" s="9">
        <v>0.615384615384615</v>
      </c>
      <c r="L26" s="9">
        <v>0.8</v>
      </c>
      <c r="M26" s="9">
        <v>0</v>
      </c>
      <c r="N26" s="9">
        <v>0.5</v>
      </c>
    </row>
    <row r="27" spans="1:14">
      <c r="A27" s="8">
        <v>122</v>
      </c>
      <c r="B27" s="9">
        <v>122</v>
      </c>
      <c r="C27" s="9">
        <v>0.468716621398926</v>
      </c>
      <c r="D27" s="9">
        <v>0.0710915327072144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163</v>
      </c>
      <c r="B28" s="9">
        <v>163</v>
      </c>
      <c r="C28" s="9">
        <v>0.470137119293213</v>
      </c>
      <c r="D28" s="9">
        <v>0.00216317176818848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pans="1:14">
      <c r="A29" s="8">
        <v>323</v>
      </c>
      <c r="B29" s="9">
        <v>323</v>
      </c>
      <c r="C29" s="9">
        <v>0.475068092346191</v>
      </c>
      <c r="D29" s="9">
        <v>0.0199623107910156</v>
      </c>
      <c r="E29" s="9">
        <v>9</v>
      </c>
      <c r="F29" s="9">
        <v>8</v>
      </c>
      <c r="G29" s="9">
        <v>1</v>
      </c>
      <c r="H29" s="9">
        <v>2</v>
      </c>
      <c r="I29" s="9">
        <v>0.9</v>
      </c>
      <c r="J29" s="9">
        <v>0.529411764705882</v>
      </c>
      <c r="K29" s="9">
        <v>0.666666666666667</v>
      </c>
      <c r="L29" s="9">
        <v>0.8</v>
      </c>
      <c r="M29" s="9">
        <v>0.1</v>
      </c>
      <c r="N29" s="9">
        <v>0.55</v>
      </c>
    </row>
    <row r="30" spans="1:14">
      <c r="A30" s="8">
        <v>180</v>
      </c>
      <c r="B30" s="9">
        <v>180</v>
      </c>
      <c r="C30" s="9">
        <v>0.476837873458862</v>
      </c>
      <c r="D30" s="9">
        <v>0.00614571571350098</v>
      </c>
      <c r="E30" s="9">
        <v>6</v>
      </c>
      <c r="F30" s="9">
        <v>8</v>
      </c>
      <c r="G30" s="9">
        <v>4</v>
      </c>
      <c r="H30" s="9">
        <v>2</v>
      </c>
      <c r="I30" s="9">
        <v>0.6</v>
      </c>
      <c r="J30" s="9">
        <v>0.428571428571429</v>
      </c>
      <c r="K30" s="9">
        <v>0.5</v>
      </c>
      <c r="L30" s="9">
        <v>0.8</v>
      </c>
      <c r="M30" s="9">
        <v>-0.2</v>
      </c>
      <c r="N30" s="9">
        <v>0.4</v>
      </c>
    </row>
    <row r="31" spans="1:14">
      <c r="A31" s="8">
        <v>248</v>
      </c>
      <c r="B31" s="9">
        <v>248</v>
      </c>
      <c r="C31" s="9">
        <v>0.480457067489624</v>
      </c>
      <c r="D31" s="9">
        <v>0.110321640968323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pans="1:14">
      <c r="A32" s="8">
        <v>113</v>
      </c>
      <c r="B32" s="9">
        <v>113</v>
      </c>
      <c r="C32" s="9">
        <v>0.48065447807312</v>
      </c>
      <c r="D32" s="9">
        <v>0.154976487159729</v>
      </c>
      <c r="E32" s="9">
        <v>7</v>
      </c>
      <c r="F32" s="9">
        <v>9</v>
      </c>
      <c r="G32" s="9">
        <v>3</v>
      </c>
      <c r="H32" s="9">
        <v>1</v>
      </c>
      <c r="I32" s="9">
        <v>0.7</v>
      </c>
      <c r="J32" s="9">
        <v>0.4375</v>
      </c>
      <c r="K32" s="9">
        <v>0.538461538461538</v>
      </c>
      <c r="L32" s="9">
        <v>0.9</v>
      </c>
      <c r="M32" s="9">
        <v>-0.2</v>
      </c>
      <c r="N32" s="9">
        <v>0.4</v>
      </c>
    </row>
    <row r="33" spans="1:14">
      <c r="A33" s="8">
        <v>66</v>
      </c>
      <c r="B33" s="9">
        <v>66</v>
      </c>
      <c r="C33" s="9">
        <v>0.483274459838867</v>
      </c>
      <c r="D33" s="9">
        <v>0.0397875308990479</v>
      </c>
      <c r="E33" s="9">
        <v>9</v>
      </c>
      <c r="F33" s="9">
        <v>8</v>
      </c>
      <c r="G33" s="9">
        <v>1</v>
      </c>
      <c r="H33" s="9">
        <v>2</v>
      </c>
      <c r="I33" s="9">
        <v>0.9</v>
      </c>
      <c r="J33" s="9">
        <v>0.529411764705882</v>
      </c>
      <c r="K33" s="9">
        <v>0.666666666666667</v>
      </c>
      <c r="L33" s="9">
        <v>0.8</v>
      </c>
      <c r="M33" s="9">
        <v>0.1</v>
      </c>
      <c r="N33" s="9">
        <v>0.55</v>
      </c>
    </row>
    <row r="34" spans="1:14">
      <c r="A34" s="8">
        <v>408</v>
      </c>
      <c r="B34" s="9">
        <v>408</v>
      </c>
      <c r="C34" s="9">
        <v>0.485915064811706</v>
      </c>
      <c r="D34" s="9">
        <v>0.0520378351211548</v>
      </c>
      <c r="E34" s="9">
        <v>7</v>
      </c>
      <c r="F34" s="9">
        <v>4</v>
      </c>
      <c r="G34" s="9">
        <v>3</v>
      </c>
      <c r="H34" s="9">
        <v>6</v>
      </c>
      <c r="I34" s="9">
        <v>0.7</v>
      </c>
      <c r="J34" s="9">
        <v>0.636363636363636</v>
      </c>
      <c r="K34" s="9">
        <v>0.666666666666667</v>
      </c>
      <c r="L34" s="9">
        <v>0.4</v>
      </c>
      <c r="M34" s="9">
        <v>0.3</v>
      </c>
      <c r="N34" s="9">
        <v>0.65</v>
      </c>
    </row>
    <row r="35" spans="1:14">
      <c r="A35" s="8">
        <v>276</v>
      </c>
      <c r="B35" s="9">
        <v>276</v>
      </c>
      <c r="C35" s="9">
        <v>0.486104249954224</v>
      </c>
      <c r="D35" s="9">
        <v>0.0340396165847778</v>
      </c>
      <c r="E35" s="9">
        <v>7</v>
      </c>
      <c r="F35" s="9">
        <v>3</v>
      </c>
      <c r="G35" s="9">
        <v>3</v>
      </c>
      <c r="H35" s="9">
        <v>7</v>
      </c>
      <c r="I35" s="9">
        <v>0.7</v>
      </c>
      <c r="J35" s="9">
        <v>0.7</v>
      </c>
      <c r="K35" s="9">
        <v>0.7</v>
      </c>
      <c r="L35" s="9">
        <v>0.3</v>
      </c>
      <c r="M35" s="9">
        <v>0.4</v>
      </c>
      <c r="N35" s="9">
        <v>0.7</v>
      </c>
    </row>
    <row r="36" spans="1:14">
      <c r="A36" s="8">
        <v>483</v>
      </c>
      <c r="B36" s="9">
        <v>483</v>
      </c>
      <c r="C36" s="9">
        <v>0.486316442489624</v>
      </c>
      <c r="D36" s="9">
        <v>0.0169035196304321</v>
      </c>
      <c r="E36" s="9">
        <v>9</v>
      </c>
      <c r="F36" s="9">
        <v>6</v>
      </c>
      <c r="G36" s="9">
        <v>1</v>
      </c>
      <c r="H36" s="9">
        <v>4</v>
      </c>
      <c r="I36" s="9">
        <v>0.9</v>
      </c>
      <c r="J36" s="9">
        <v>0.6</v>
      </c>
      <c r="K36" s="9">
        <v>0.72</v>
      </c>
      <c r="L36" s="9">
        <v>0.6</v>
      </c>
      <c r="M36" s="9">
        <v>0.3</v>
      </c>
      <c r="N36" s="9">
        <v>0.65</v>
      </c>
    </row>
    <row r="37" spans="1:14">
      <c r="A37" s="8">
        <v>339</v>
      </c>
      <c r="B37" s="9">
        <v>339</v>
      </c>
      <c r="C37" s="9">
        <v>0.488686084747315</v>
      </c>
      <c r="D37" s="9">
        <v>0.0729025602340698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270</v>
      </c>
      <c r="B38" s="9">
        <v>270</v>
      </c>
      <c r="C38" s="9">
        <v>0.488817095756531</v>
      </c>
      <c r="D38" s="9">
        <v>0.0486917495727539</v>
      </c>
      <c r="E38" s="9">
        <v>10</v>
      </c>
      <c r="F38" s="9">
        <v>8</v>
      </c>
      <c r="G38" s="9">
        <v>0</v>
      </c>
      <c r="H38" s="9">
        <v>2</v>
      </c>
      <c r="I38" s="9">
        <v>1</v>
      </c>
      <c r="J38" s="9">
        <v>0.555555555555556</v>
      </c>
      <c r="K38" s="9">
        <v>0.714285714285714</v>
      </c>
      <c r="L38" s="9">
        <v>0.8</v>
      </c>
      <c r="M38" s="9">
        <v>0.2</v>
      </c>
      <c r="N38" s="9">
        <v>0.6</v>
      </c>
    </row>
    <row r="39" spans="1:14">
      <c r="A39" s="8">
        <v>342</v>
      </c>
      <c r="B39" s="9">
        <v>342</v>
      </c>
      <c r="C39" s="9">
        <v>0.489537000656128</v>
      </c>
      <c r="D39" s="9">
        <v>0.0721596479415894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412</v>
      </c>
      <c r="B40" s="9">
        <v>412</v>
      </c>
      <c r="C40" s="9">
        <v>0.493771910667419</v>
      </c>
      <c r="D40" s="9">
        <v>0.0107797384262085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407</v>
      </c>
      <c r="B41" s="9">
        <v>407</v>
      </c>
      <c r="C41" s="9">
        <v>0.496729969978333</v>
      </c>
      <c r="D41" s="9">
        <v>0.0540428161621094</v>
      </c>
      <c r="E41" s="9">
        <v>10</v>
      </c>
      <c r="F41" s="9">
        <v>8</v>
      </c>
      <c r="G41" s="9">
        <v>0</v>
      </c>
      <c r="H41" s="9">
        <v>2</v>
      </c>
      <c r="I41" s="9">
        <v>1</v>
      </c>
      <c r="J41" s="9">
        <v>0.555555555555556</v>
      </c>
      <c r="K41" s="9">
        <v>0.714285714285714</v>
      </c>
      <c r="L41" s="9">
        <v>0.8</v>
      </c>
      <c r="M41" s="9">
        <v>0.2</v>
      </c>
      <c r="N41" s="9">
        <v>0.6</v>
      </c>
    </row>
    <row r="42" spans="1:14">
      <c r="A42" s="8">
        <v>368</v>
      </c>
      <c r="B42" s="9">
        <v>368</v>
      </c>
      <c r="C42" s="9">
        <v>0.497558355331421</v>
      </c>
      <c r="D42" s="9">
        <v>0.0354765653610229</v>
      </c>
      <c r="E42" s="9">
        <v>10</v>
      </c>
      <c r="F42" s="9">
        <v>6</v>
      </c>
      <c r="G42" s="9">
        <v>0</v>
      </c>
      <c r="H42" s="9">
        <v>4</v>
      </c>
      <c r="I42" s="9">
        <v>1</v>
      </c>
      <c r="J42" s="9">
        <v>0.625</v>
      </c>
      <c r="K42" s="9">
        <v>0.769230769230769</v>
      </c>
      <c r="L42" s="9">
        <v>0.6</v>
      </c>
      <c r="M42" s="9">
        <v>0.4</v>
      </c>
      <c r="N42" s="9">
        <v>0.7</v>
      </c>
    </row>
    <row r="43" spans="1:14">
      <c r="A43" s="8">
        <v>114</v>
      </c>
      <c r="B43" s="9">
        <v>114</v>
      </c>
      <c r="C43" s="9">
        <v>0.500288486480713</v>
      </c>
      <c r="D43" s="9">
        <v>0.00420570373535156</v>
      </c>
      <c r="E43" s="9">
        <v>10</v>
      </c>
      <c r="F43" s="9">
        <v>9</v>
      </c>
      <c r="G43" s="9">
        <v>0</v>
      </c>
      <c r="H43" s="9">
        <v>1</v>
      </c>
      <c r="I43" s="9">
        <v>1</v>
      </c>
      <c r="J43" s="9">
        <v>0.526315789473684</v>
      </c>
      <c r="K43" s="9">
        <v>0.689655172413793</v>
      </c>
      <c r="L43" s="9">
        <v>0.9</v>
      </c>
      <c r="M43" s="9">
        <v>0.1</v>
      </c>
      <c r="N43" s="9">
        <v>0.55</v>
      </c>
    </row>
    <row r="44" spans="1:14">
      <c r="A44" s="8">
        <v>222</v>
      </c>
      <c r="B44" s="9">
        <v>222</v>
      </c>
      <c r="C44" s="9">
        <v>0.500420570373535</v>
      </c>
      <c r="D44" s="9">
        <v>0.0695040225982666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495</v>
      </c>
      <c r="B45" s="9">
        <v>495</v>
      </c>
      <c r="C45" s="9">
        <v>0.500433444976807</v>
      </c>
      <c r="D45" s="9">
        <v>0.0572127103805542</v>
      </c>
      <c r="E45" s="9">
        <v>8</v>
      </c>
      <c r="F45" s="9">
        <v>7</v>
      </c>
      <c r="G45" s="9">
        <v>2</v>
      </c>
      <c r="H45" s="9">
        <v>3</v>
      </c>
      <c r="I45" s="9">
        <v>0.8</v>
      </c>
      <c r="J45" s="9">
        <v>0.533333333333333</v>
      </c>
      <c r="K45" s="9">
        <v>0.64</v>
      </c>
      <c r="L45" s="9">
        <v>0.7</v>
      </c>
      <c r="M45" s="9">
        <v>0.1</v>
      </c>
      <c r="N45" s="9">
        <v>0.55</v>
      </c>
    </row>
    <row r="46" spans="1:14">
      <c r="A46" s="8">
        <v>324</v>
      </c>
      <c r="B46" s="9">
        <v>324</v>
      </c>
      <c r="C46" s="9">
        <v>0.500799059867859</v>
      </c>
      <c r="D46" s="9">
        <v>0.0488530397415161</v>
      </c>
      <c r="E46" s="9">
        <v>8</v>
      </c>
      <c r="F46" s="9">
        <v>7</v>
      </c>
      <c r="G46" s="9">
        <v>2</v>
      </c>
      <c r="H46" s="9">
        <v>3</v>
      </c>
      <c r="I46" s="9">
        <v>0.8</v>
      </c>
      <c r="J46" s="9">
        <v>0.533333333333333</v>
      </c>
      <c r="K46" s="9">
        <v>0.64</v>
      </c>
      <c r="L46" s="9">
        <v>0.7</v>
      </c>
      <c r="M46" s="9">
        <v>0.1</v>
      </c>
      <c r="N46" s="9">
        <v>0.55</v>
      </c>
    </row>
    <row r="47" spans="1:14">
      <c r="A47" s="8">
        <v>471</v>
      </c>
      <c r="B47" s="9">
        <v>471</v>
      </c>
      <c r="C47" s="9">
        <v>0.503038883209229</v>
      </c>
      <c r="D47" s="9">
        <v>0.0972745418548584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243</v>
      </c>
      <c r="B48" s="9">
        <v>243</v>
      </c>
      <c r="C48" s="9">
        <v>0.503040790557861</v>
      </c>
      <c r="D48" s="9">
        <v>0.0417943000793457</v>
      </c>
      <c r="E48" s="9">
        <v>8</v>
      </c>
      <c r="F48" s="9">
        <v>4</v>
      </c>
      <c r="G48" s="9">
        <v>2</v>
      </c>
      <c r="H48" s="9">
        <v>6</v>
      </c>
      <c r="I48" s="9">
        <v>0.8</v>
      </c>
      <c r="J48" s="9">
        <v>0.666666666666667</v>
      </c>
      <c r="K48" s="9">
        <v>0.727272727272727</v>
      </c>
      <c r="L48" s="9">
        <v>0.4</v>
      </c>
      <c r="M48" s="9">
        <v>0.4</v>
      </c>
      <c r="N48" s="9">
        <v>0.7</v>
      </c>
    </row>
    <row r="49" spans="1:14">
      <c r="A49" s="8">
        <v>23</v>
      </c>
      <c r="B49" s="9">
        <v>23</v>
      </c>
      <c r="C49" s="9">
        <v>0.505290150642395</v>
      </c>
      <c r="D49" s="9">
        <v>0.0290367603302002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117</v>
      </c>
      <c r="B50" s="9">
        <v>117</v>
      </c>
      <c r="C50" s="9">
        <v>0.507088422775269</v>
      </c>
      <c r="D50" s="9">
        <v>0.0587853193283081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pans="1:14">
      <c r="A51" s="8">
        <v>101</v>
      </c>
      <c r="B51" s="9">
        <v>101</v>
      </c>
      <c r="C51" s="9">
        <v>0.507646322250366</v>
      </c>
      <c r="D51" s="9">
        <v>0.0308245420455933</v>
      </c>
      <c r="E51" s="9">
        <v>10</v>
      </c>
      <c r="F51" s="9">
        <v>4</v>
      </c>
      <c r="G51" s="9">
        <v>0</v>
      </c>
      <c r="H51" s="9">
        <v>6</v>
      </c>
      <c r="I51" s="9">
        <v>1</v>
      </c>
      <c r="J51" s="9">
        <v>0.714285714285714</v>
      </c>
      <c r="K51" s="9">
        <v>0.833333333333333</v>
      </c>
      <c r="L51" s="9">
        <v>0.4</v>
      </c>
      <c r="M51" s="9">
        <v>0.6</v>
      </c>
      <c r="N51" s="9">
        <v>0.8</v>
      </c>
    </row>
    <row r="52" spans="1:14">
      <c r="A52" s="8">
        <v>480</v>
      </c>
      <c r="B52" s="9">
        <v>480</v>
      </c>
      <c r="C52" s="9">
        <v>0.507811069488525</v>
      </c>
      <c r="D52" s="9">
        <v>0.038963794708252</v>
      </c>
      <c r="E52" s="9">
        <v>7</v>
      </c>
      <c r="F52" s="9">
        <v>6</v>
      </c>
      <c r="G52" s="9">
        <v>3</v>
      </c>
      <c r="H52" s="9">
        <v>4</v>
      </c>
      <c r="I52" s="9">
        <v>0.7</v>
      </c>
      <c r="J52" s="9">
        <v>0.538461538461539</v>
      </c>
      <c r="K52" s="9">
        <v>0.608695652173913</v>
      </c>
      <c r="L52" s="9">
        <v>0.6</v>
      </c>
      <c r="M52" s="9">
        <v>0.1</v>
      </c>
      <c r="N52" s="9">
        <v>0.55</v>
      </c>
    </row>
    <row r="53" spans="1:14">
      <c r="A53" s="8">
        <v>389</v>
      </c>
      <c r="B53" s="9">
        <v>389</v>
      </c>
      <c r="C53" s="9">
        <v>0.510439515113831</v>
      </c>
      <c r="D53" s="9">
        <v>0.0380642414093018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157</v>
      </c>
      <c r="B54" s="9">
        <v>157</v>
      </c>
      <c r="C54" s="9">
        <v>0.511327028274536</v>
      </c>
      <c r="D54" s="9">
        <v>0.097496509552002</v>
      </c>
      <c r="E54" s="9">
        <v>10</v>
      </c>
      <c r="F54" s="9">
        <v>4</v>
      </c>
      <c r="G54" s="9">
        <v>0</v>
      </c>
      <c r="H54" s="9">
        <v>6</v>
      </c>
      <c r="I54" s="9">
        <v>1</v>
      </c>
      <c r="J54" s="9">
        <v>0.714285714285714</v>
      </c>
      <c r="K54" s="9">
        <v>0.833333333333333</v>
      </c>
      <c r="L54" s="9">
        <v>0.4</v>
      </c>
      <c r="M54" s="9">
        <v>0.6</v>
      </c>
      <c r="N54" s="9">
        <v>0.8</v>
      </c>
    </row>
    <row r="55" spans="1:14">
      <c r="A55" s="8">
        <v>493</v>
      </c>
      <c r="B55" s="9">
        <v>493</v>
      </c>
      <c r="C55" s="9">
        <v>0.511795878410339</v>
      </c>
      <c r="D55" s="9">
        <v>0.0433557033538818</v>
      </c>
      <c r="E55" s="9">
        <v>8</v>
      </c>
      <c r="F55" s="9">
        <v>7</v>
      </c>
      <c r="G55" s="9">
        <v>2</v>
      </c>
      <c r="H55" s="9">
        <v>3</v>
      </c>
      <c r="I55" s="9">
        <v>0.8</v>
      </c>
      <c r="J55" s="9">
        <v>0.533333333333333</v>
      </c>
      <c r="K55" s="9">
        <v>0.64</v>
      </c>
      <c r="L55" s="9">
        <v>0.7</v>
      </c>
      <c r="M55" s="9">
        <v>0.1</v>
      </c>
      <c r="N55" s="9">
        <v>0.55</v>
      </c>
    </row>
    <row r="56" spans="1:14">
      <c r="A56" s="8">
        <v>341</v>
      </c>
      <c r="B56" s="9">
        <v>341</v>
      </c>
      <c r="C56" s="9">
        <v>0.512217044830322</v>
      </c>
      <c r="D56" s="9">
        <v>0.0958206653594971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pans="1:14">
      <c r="A57" s="8">
        <v>188</v>
      </c>
      <c r="B57" s="9">
        <v>188</v>
      </c>
      <c r="C57" s="9">
        <v>0.51293158531189</v>
      </c>
      <c r="D57" s="9">
        <v>0.0409480333328247</v>
      </c>
      <c r="E57" s="9">
        <v>9</v>
      </c>
      <c r="F57" s="9">
        <v>5</v>
      </c>
      <c r="G57" s="9">
        <v>1</v>
      </c>
      <c r="H57" s="9">
        <v>5</v>
      </c>
      <c r="I57" s="9">
        <v>0.9</v>
      </c>
      <c r="J57" s="9">
        <v>0.642857142857143</v>
      </c>
      <c r="K57" s="9">
        <v>0.75</v>
      </c>
      <c r="L57" s="9">
        <v>0.5</v>
      </c>
      <c r="M57" s="9">
        <v>0.4</v>
      </c>
      <c r="N57" s="9">
        <v>0.7</v>
      </c>
    </row>
    <row r="58" spans="1:14">
      <c r="A58" s="8">
        <v>273</v>
      </c>
      <c r="B58" s="9">
        <v>273</v>
      </c>
      <c r="C58" s="9">
        <v>0.513692259788513</v>
      </c>
      <c r="D58" s="9">
        <v>0.0435769557952881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pans="1:14">
      <c r="A59" s="8">
        <v>154</v>
      </c>
      <c r="B59" s="9">
        <v>154</v>
      </c>
      <c r="C59" s="9">
        <v>0.514118075370789</v>
      </c>
      <c r="D59" s="9">
        <v>0.0761491060256958</v>
      </c>
      <c r="E59" s="9">
        <v>10</v>
      </c>
      <c r="F59" s="9">
        <v>6</v>
      </c>
      <c r="G59" s="9">
        <v>0</v>
      </c>
      <c r="H59" s="9">
        <v>4</v>
      </c>
      <c r="I59" s="9">
        <v>1</v>
      </c>
      <c r="J59" s="9">
        <v>0.625</v>
      </c>
      <c r="K59" s="9">
        <v>0.769230769230769</v>
      </c>
      <c r="L59" s="9">
        <v>0.6</v>
      </c>
      <c r="M59" s="9">
        <v>0.4</v>
      </c>
      <c r="N59" s="9">
        <v>0.7</v>
      </c>
    </row>
    <row r="60" spans="1:14">
      <c r="A60" s="8">
        <v>439</v>
      </c>
      <c r="B60" s="9">
        <v>439</v>
      </c>
      <c r="C60" s="9">
        <v>0.514336943626404</v>
      </c>
      <c r="D60" s="9">
        <v>0.0211507081985474</v>
      </c>
      <c r="E60" s="9">
        <v>10</v>
      </c>
      <c r="F60" s="9">
        <v>4</v>
      </c>
      <c r="G60" s="9">
        <v>0</v>
      </c>
      <c r="H60" s="9">
        <v>6</v>
      </c>
      <c r="I60" s="9">
        <v>1</v>
      </c>
      <c r="J60" s="9">
        <v>0.714285714285714</v>
      </c>
      <c r="K60" s="9">
        <v>0.833333333333333</v>
      </c>
      <c r="L60" s="9">
        <v>0.4</v>
      </c>
      <c r="M60" s="9">
        <v>0.6</v>
      </c>
      <c r="N60" s="9">
        <v>0.8</v>
      </c>
    </row>
    <row r="61" spans="1:14">
      <c r="A61" s="8">
        <v>183</v>
      </c>
      <c r="B61" s="9">
        <v>183</v>
      </c>
      <c r="C61" s="9">
        <v>0.516124486923218</v>
      </c>
      <c r="D61" s="9">
        <v>0.0304739475250244</v>
      </c>
      <c r="E61" s="9">
        <v>10</v>
      </c>
      <c r="F61" s="9">
        <v>8</v>
      </c>
      <c r="G61" s="9">
        <v>0</v>
      </c>
      <c r="H61" s="9">
        <v>2</v>
      </c>
      <c r="I61" s="9">
        <v>1</v>
      </c>
      <c r="J61" s="9">
        <v>0.555555555555556</v>
      </c>
      <c r="K61" s="9">
        <v>0.714285714285714</v>
      </c>
      <c r="L61" s="9">
        <v>0.8</v>
      </c>
      <c r="M61" s="9">
        <v>0.2</v>
      </c>
      <c r="N61" s="9">
        <v>0.6</v>
      </c>
    </row>
    <row r="62" spans="1:14">
      <c r="A62" s="8">
        <v>228</v>
      </c>
      <c r="B62" s="9">
        <v>228</v>
      </c>
      <c r="C62" s="9">
        <v>0.517134189605713</v>
      </c>
      <c r="D62" s="9">
        <v>0.0241166353225708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327</v>
      </c>
      <c r="B63" s="9">
        <v>327</v>
      </c>
      <c r="C63" s="9">
        <v>0.51726496219635</v>
      </c>
      <c r="D63" s="9">
        <v>0.0496070384979248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170</v>
      </c>
      <c r="B64" s="9">
        <v>170</v>
      </c>
      <c r="C64" s="9">
        <v>0.517281055450439</v>
      </c>
      <c r="D64" s="9">
        <v>0.0913281440734863</v>
      </c>
      <c r="E64" s="9">
        <v>7</v>
      </c>
      <c r="F64" s="9">
        <v>7</v>
      </c>
      <c r="G64" s="9">
        <v>3</v>
      </c>
      <c r="H64" s="9">
        <v>3</v>
      </c>
      <c r="I64" s="9">
        <v>0.7</v>
      </c>
      <c r="J64" s="9">
        <v>0.5</v>
      </c>
      <c r="K64" s="9">
        <v>0.583333333333333</v>
      </c>
      <c r="L64" s="9">
        <v>0.7</v>
      </c>
      <c r="M64" s="9">
        <v>0</v>
      </c>
      <c r="N64" s="9">
        <v>0.5</v>
      </c>
    </row>
    <row r="65" spans="1:14">
      <c r="A65" s="8">
        <v>253</v>
      </c>
      <c r="B65" s="9">
        <v>253</v>
      </c>
      <c r="C65" s="9">
        <v>0.517570614814758</v>
      </c>
      <c r="D65" s="9">
        <v>0.0457253456115723</v>
      </c>
      <c r="E65" s="9">
        <v>10</v>
      </c>
      <c r="F65" s="9">
        <v>5</v>
      </c>
      <c r="G65" s="9">
        <v>0</v>
      </c>
      <c r="H65" s="9">
        <v>5</v>
      </c>
      <c r="I65" s="9">
        <v>1</v>
      </c>
      <c r="J65" s="9">
        <v>0.666666666666667</v>
      </c>
      <c r="K65" s="9">
        <v>0.8</v>
      </c>
      <c r="L65" s="9">
        <v>0.5</v>
      </c>
      <c r="M65" s="9">
        <v>0.5</v>
      </c>
      <c r="N65" s="9">
        <v>0.75</v>
      </c>
    </row>
    <row r="66" spans="1:14">
      <c r="A66" s="8">
        <v>481</v>
      </c>
      <c r="B66" s="9">
        <v>481</v>
      </c>
      <c r="C66" s="9">
        <v>0.517969608306885</v>
      </c>
      <c r="D66" s="9">
        <v>0.0328810214996338</v>
      </c>
      <c r="E66" s="9">
        <v>7</v>
      </c>
      <c r="F66" s="9">
        <v>8</v>
      </c>
      <c r="G66" s="9">
        <v>3</v>
      </c>
      <c r="H66" s="9">
        <v>2</v>
      </c>
      <c r="I66" s="9">
        <v>0.7</v>
      </c>
      <c r="J66" s="9">
        <v>0.466666666666667</v>
      </c>
      <c r="K66" s="9">
        <v>0.56</v>
      </c>
      <c r="L66" s="9">
        <v>0.8</v>
      </c>
      <c r="M66" s="9">
        <v>-0.1</v>
      </c>
      <c r="N66" s="9">
        <v>0.45</v>
      </c>
    </row>
    <row r="67" spans="1:14">
      <c r="A67" s="8">
        <v>132</v>
      </c>
      <c r="B67" s="9">
        <v>132</v>
      </c>
      <c r="C67" s="9">
        <v>0.518872261047363</v>
      </c>
      <c r="D67" s="9">
        <v>0.0788161754608154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200</v>
      </c>
      <c r="B68" s="9">
        <v>200</v>
      </c>
      <c r="C68" s="9">
        <v>0.520510196685791</v>
      </c>
      <c r="D68" s="9">
        <v>0.174683451652527</v>
      </c>
      <c r="E68" s="9">
        <v>7</v>
      </c>
      <c r="F68" s="9">
        <v>6</v>
      </c>
      <c r="G68" s="9">
        <v>3</v>
      </c>
      <c r="H68" s="9">
        <v>4</v>
      </c>
      <c r="I68" s="9">
        <v>0.7</v>
      </c>
      <c r="J68" s="9">
        <v>0.538461538461539</v>
      </c>
      <c r="K68" s="9">
        <v>0.608695652173913</v>
      </c>
      <c r="L68" s="9">
        <v>0.6</v>
      </c>
      <c r="M68" s="9">
        <v>0.1</v>
      </c>
      <c r="N68" s="9">
        <v>0.55</v>
      </c>
    </row>
    <row r="69" spans="1:14">
      <c r="A69" s="8">
        <v>231</v>
      </c>
      <c r="B69" s="9">
        <v>231</v>
      </c>
      <c r="C69" s="9">
        <v>0.52093243598938</v>
      </c>
      <c r="D69" s="9">
        <v>0.0623812675476074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363</v>
      </c>
      <c r="B70" s="9">
        <v>363</v>
      </c>
      <c r="C70" s="9">
        <v>0.521186828613281</v>
      </c>
      <c r="D70" s="9">
        <v>0.0451854467391968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6</v>
      </c>
      <c r="B71" s="9">
        <v>6</v>
      </c>
      <c r="C71" s="9">
        <v>0.523792743682861</v>
      </c>
      <c r="D71" s="9">
        <v>0.0228317975997925</v>
      </c>
      <c r="E71" s="9">
        <v>9</v>
      </c>
      <c r="F71" s="9">
        <v>5</v>
      </c>
      <c r="G71" s="9">
        <v>1</v>
      </c>
      <c r="H71" s="9">
        <v>5</v>
      </c>
      <c r="I71" s="9">
        <v>0.9</v>
      </c>
      <c r="J71" s="9">
        <v>0.642857142857143</v>
      </c>
      <c r="K71" s="9">
        <v>0.75</v>
      </c>
      <c r="L71" s="9">
        <v>0.5</v>
      </c>
      <c r="M71" s="9">
        <v>0.4</v>
      </c>
      <c r="N71" s="9">
        <v>0.7</v>
      </c>
    </row>
    <row r="72" spans="1:14">
      <c r="A72" s="8">
        <v>46</v>
      </c>
      <c r="B72" s="9">
        <v>46</v>
      </c>
      <c r="C72" s="9">
        <v>0.523954391479492</v>
      </c>
      <c r="D72" s="9">
        <v>0.00152599811553955</v>
      </c>
      <c r="E72" s="9">
        <v>9</v>
      </c>
      <c r="F72" s="9">
        <v>6</v>
      </c>
      <c r="G72" s="9">
        <v>1</v>
      </c>
      <c r="H72" s="9">
        <v>4</v>
      </c>
      <c r="I72" s="9">
        <v>0.9</v>
      </c>
      <c r="J72" s="9">
        <v>0.6</v>
      </c>
      <c r="K72" s="9">
        <v>0.72</v>
      </c>
      <c r="L72" s="9">
        <v>0.6</v>
      </c>
      <c r="M72" s="9">
        <v>0.3</v>
      </c>
      <c r="N72" s="9">
        <v>0.65</v>
      </c>
    </row>
    <row r="73" spans="1:14">
      <c r="A73" s="8">
        <v>111</v>
      </c>
      <c r="B73" s="9">
        <v>111</v>
      </c>
      <c r="C73" s="9">
        <v>0.524930238723755</v>
      </c>
      <c r="D73" s="9">
        <v>0.134762167930603</v>
      </c>
      <c r="E73" s="9">
        <v>9</v>
      </c>
      <c r="F73" s="9">
        <v>6</v>
      </c>
      <c r="G73" s="9">
        <v>1</v>
      </c>
      <c r="H73" s="9">
        <v>4</v>
      </c>
      <c r="I73" s="9">
        <v>0.9</v>
      </c>
      <c r="J73" s="9">
        <v>0.6</v>
      </c>
      <c r="K73" s="9">
        <v>0.72</v>
      </c>
      <c r="L73" s="9">
        <v>0.6</v>
      </c>
      <c r="M73" s="9">
        <v>0.3</v>
      </c>
      <c r="N73" s="9">
        <v>0.65</v>
      </c>
    </row>
    <row r="74" spans="1:14">
      <c r="A74" s="8">
        <v>78</v>
      </c>
      <c r="B74" s="9">
        <v>78</v>
      </c>
      <c r="C74" s="9">
        <v>0.525001525878906</v>
      </c>
      <c r="D74" s="9">
        <v>0.0815575122833252</v>
      </c>
      <c r="E74" s="9">
        <v>9</v>
      </c>
      <c r="F74" s="9">
        <v>5</v>
      </c>
      <c r="G74" s="9">
        <v>1</v>
      </c>
      <c r="H74" s="9">
        <v>5</v>
      </c>
      <c r="I74" s="9">
        <v>0.9</v>
      </c>
      <c r="J74" s="9">
        <v>0.642857142857143</v>
      </c>
      <c r="K74" s="9">
        <v>0.75</v>
      </c>
      <c r="L74" s="9">
        <v>0.5</v>
      </c>
      <c r="M74" s="9">
        <v>0.4</v>
      </c>
      <c r="N74" s="9">
        <v>0.7</v>
      </c>
    </row>
    <row r="75" spans="1:14">
      <c r="A75" s="8">
        <v>164</v>
      </c>
      <c r="B75" s="9">
        <v>164</v>
      </c>
      <c r="C75" s="9">
        <v>0.526402473449707</v>
      </c>
      <c r="D75" s="9">
        <v>0.0452498197555542</v>
      </c>
      <c r="E75" s="9">
        <v>9</v>
      </c>
      <c r="F75" s="9">
        <v>8</v>
      </c>
      <c r="G75" s="9">
        <v>1</v>
      </c>
      <c r="H75" s="9">
        <v>2</v>
      </c>
      <c r="I75" s="9">
        <v>0.9</v>
      </c>
      <c r="J75" s="9">
        <v>0.529411764705882</v>
      </c>
      <c r="K75" s="9">
        <v>0.666666666666667</v>
      </c>
      <c r="L75" s="9">
        <v>0.8</v>
      </c>
      <c r="M75" s="9">
        <v>0.1</v>
      </c>
      <c r="N75" s="9">
        <v>0.55</v>
      </c>
    </row>
    <row r="76" spans="1:14">
      <c r="A76" s="8">
        <v>50</v>
      </c>
      <c r="B76" s="9">
        <v>50</v>
      </c>
      <c r="C76" s="9">
        <v>0.527089238166809</v>
      </c>
      <c r="D76" s="9">
        <v>0.0420119762420654</v>
      </c>
      <c r="E76" s="9">
        <v>8</v>
      </c>
      <c r="F76" s="9">
        <v>6</v>
      </c>
      <c r="G76" s="9">
        <v>2</v>
      </c>
      <c r="H76" s="9">
        <v>4</v>
      </c>
      <c r="I76" s="9">
        <v>0.8</v>
      </c>
      <c r="J76" s="9">
        <v>0.571428571428572</v>
      </c>
      <c r="K76" s="9">
        <v>0.666666666666667</v>
      </c>
      <c r="L76" s="9">
        <v>0.6</v>
      </c>
      <c r="M76" s="9">
        <v>0.2</v>
      </c>
      <c r="N76" s="9">
        <v>0.6</v>
      </c>
    </row>
    <row r="77" spans="1:14">
      <c r="A77" s="8">
        <v>426</v>
      </c>
      <c r="B77" s="9">
        <v>426</v>
      </c>
      <c r="C77" s="9">
        <v>0.52754282951355</v>
      </c>
      <c r="D77" s="9">
        <v>0.0470945835113525</v>
      </c>
      <c r="E77" s="9">
        <v>8</v>
      </c>
      <c r="F77" s="9">
        <v>7</v>
      </c>
      <c r="G77" s="9">
        <v>2</v>
      </c>
      <c r="H77" s="9">
        <v>3</v>
      </c>
      <c r="I77" s="9">
        <v>0.8</v>
      </c>
      <c r="J77" s="9">
        <v>0.533333333333333</v>
      </c>
      <c r="K77" s="9">
        <v>0.64</v>
      </c>
      <c r="L77" s="9">
        <v>0.7</v>
      </c>
      <c r="M77" s="9">
        <v>0.1</v>
      </c>
      <c r="N77" s="9">
        <v>0.55</v>
      </c>
    </row>
    <row r="78" spans="1:14">
      <c r="A78" s="8">
        <v>17</v>
      </c>
      <c r="B78" s="9">
        <v>17</v>
      </c>
      <c r="C78" s="9">
        <v>0.528415083885193</v>
      </c>
      <c r="D78" s="9">
        <v>0.0964980125427246</v>
      </c>
      <c r="E78" s="9">
        <v>10</v>
      </c>
      <c r="F78" s="9">
        <v>6</v>
      </c>
      <c r="G78" s="9">
        <v>0</v>
      </c>
      <c r="H78" s="9">
        <v>4</v>
      </c>
      <c r="I78" s="9">
        <v>1</v>
      </c>
      <c r="J78" s="9">
        <v>0.625</v>
      </c>
      <c r="K78" s="9">
        <v>0.769230769230769</v>
      </c>
      <c r="L78" s="9">
        <v>0.6</v>
      </c>
      <c r="M78" s="9">
        <v>0.4</v>
      </c>
      <c r="N78" s="9">
        <v>0.7</v>
      </c>
    </row>
    <row r="79" spans="1:14">
      <c r="A79" s="8">
        <v>72</v>
      </c>
      <c r="B79" s="9">
        <v>72</v>
      </c>
      <c r="C79" s="9">
        <v>0.529927730560303</v>
      </c>
      <c r="D79" s="9">
        <v>0.11436116695404</v>
      </c>
      <c r="E79" s="9">
        <v>9</v>
      </c>
      <c r="F79" s="9">
        <v>7</v>
      </c>
      <c r="G79" s="9">
        <v>1</v>
      </c>
      <c r="H79" s="9">
        <v>3</v>
      </c>
      <c r="I79" s="9">
        <v>0.9</v>
      </c>
      <c r="J79" s="9">
        <v>0.5625</v>
      </c>
      <c r="K79" s="9">
        <v>0.692307692307692</v>
      </c>
      <c r="L79" s="9">
        <v>0.7</v>
      </c>
      <c r="M79" s="9">
        <v>0.2</v>
      </c>
      <c r="N79" s="9">
        <v>0.6</v>
      </c>
    </row>
    <row r="80" spans="1:14">
      <c r="A80" s="8">
        <v>434</v>
      </c>
      <c r="B80" s="9">
        <v>434</v>
      </c>
      <c r="C80" s="9">
        <v>0.529965877532959</v>
      </c>
      <c r="D80" s="9">
        <v>0.0462722778320313</v>
      </c>
      <c r="E80" s="9">
        <v>10</v>
      </c>
      <c r="F80" s="9">
        <v>7</v>
      </c>
      <c r="G80" s="9">
        <v>0</v>
      </c>
      <c r="H80" s="9">
        <v>3</v>
      </c>
      <c r="I80" s="9">
        <v>1</v>
      </c>
      <c r="J80" s="9">
        <v>0.588235294117647</v>
      </c>
      <c r="K80" s="9">
        <v>0.740740740740741</v>
      </c>
      <c r="L80" s="9">
        <v>0.7</v>
      </c>
      <c r="M80" s="9">
        <v>0.3</v>
      </c>
      <c r="N80" s="9">
        <v>0.65</v>
      </c>
    </row>
    <row r="81" spans="1:14">
      <c r="A81" s="8">
        <v>49</v>
      </c>
      <c r="B81" s="9">
        <v>49</v>
      </c>
      <c r="C81" s="9">
        <v>0.530404806137085</v>
      </c>
      <c r="D81" s="9">
        <v>0.0390689373016357</v>
      </c>
      <c r="E81" s="9">
        <v>9</v>
      </c>
      <c r="F81" s="9">
        <v>7</v>
      </c>
      <c r="G81" s="9">
        <v>1</v>
      </c>
      <c r="H81" s="9">
        <v>3</v>
      </c>
      <c r="I81" s="9">
        <v>0.9</v>
      </c>
      <c r="J81" s="9">
        <v>0.5625</v>
      </c>
      <c r="K81" s="9">
        <v>0.692307692307692</v>
      </c>
      <c r="L81" s="9">
        <v>0.7</v>
      </c>
      <c r="M81" s="9">
        <v>0.2</v>
      </c>
      <c r="N81" s="9">
        <v>0.6</v>
      </c>
    </row>
    <row r="82" spans="1:14">
      <c r="A82" s="8">
        <v>12</v>
      </c>
      <c r="B82" s="9">
        <v>12</v>
      </c>
      <c r="C82" s="9">
        <v>0.531450152397156</v>
      </c>
      <c r="D82" s="9">
        <v>0.0931936502456665</v>
      </c>
      <c r="E82" s="9">
        <v>7</v>
      </c>
      <c r="F82" s="9">
        <v>4</v>
      </c>
      <c r="G82" s="9">
        <v>3</v>
      </c>
      <c r="H82" s="9">
        <v>6</v>
      </c>
      <c r="I82" s="9">
        <v>0.7</v>
      </c>
      <c r="J82" s="9">
        <v>0.636363636363636</v>
      </c>
      <c r="K82" s="9">
        <v>0.666666666666667</v>
      </c>
      <c r="L82" s="9">
        <v>0.4</v>
      </c>
      <c r="M82" s="9">
        <v>0.3</v>
      </c>
      <c r="N82" s="9">
        <v>0.65</v>
      </c>
    </row>
    <row r="83" spans="1:14">
      <c r="A83" s="8">
        <v>302</v>
      </c>
      <c r="B83" s="9">
        <v>302</v>
      </c>
      <c r="C83" s="9">
        <v>0.532430410385132</v>
      </c>
      <c r="D83" s="9">
        <v>0.0958017110824585</v>
      </c>
      <c r="E83" s="9">
        <v>9</v>
      </c>
      <c r="F83" s="9">
        <v>6</v>
      </c>
      <c r="G83" s="9">
        <v>1</v>
      </c>
      <c r="H83" s="9">
        <v>4</v>
      </c>
      <c r="I83" s="9">
        <v>0.9</v>
      </c>
      <c r="J83" s="9">
        <v>0.6</v>
      </c>
      <c r="K83" s="9">
        <v>0.72</v>
      </c>
      <c r="L83" s="9">
        <v>0.6</v>
      </c>
      <c r="M83" s="9">
        <v>0.3</v>
      </c>
      <c r="N83" s="9">
        <v>0.65</v>
      </c>
    </row>
    <row r="84" spans="1:14">
      <c r="A84" s="8">
        <v>380</v>
      </c>
      <c r="B84" s="9">
        <v>380</v>
      </c>
      <c r="C84" s="9">
        <v>0.533769369125366</v>
      </c>
      <c r="D84" s="9">
        <v>0.0300166606903076</v>
      </c>
      <c r="E84" s="9">
        <v>7</v>
      </c>
      <c r="F84" s="9">
        <v>7</v>
      </c>
      <c r="G84" s="9">
        <v>3</v>
      </c>
      <c r="H84" s="9">
        <v>3</v>
      </c>
      <c r="I84" s="9">
        <v>0.7</v>
      </c>
      <c r="J84" s="9">
        <v>0.5</v>
      </c>
      <c r="K84" s="9">
        <v>0.583333333333333</v>
      </c>
      <c r="L84" s="9">
        <v>0.7</v>
      </c>
      <c r="M84" s="9">
        <v>0</v>
      </c>
      <c r="N84" s="9">
        <v>0.5</v>
      </c>
    </row>
    <row r="85" spans="1:14">
      <c r="A85" s="8">
        <v>143</v>
      </c>
      <c r="B85" s="9">
        <v>143</v>
      </c>
      <c r="C85" s="9">
        <v>0.534330725669861</v>
      </c>
      <c r="D85" s="9">
        <v>0.131121039390564</v>
      </c>
      <c r="E85" s="9">
        <v>7</v>
      </c>
      <c r="F85" s="9">
        <v>3</v>
      </c>
      <c r="G85" s="9">
        <v>3</v>
      </c>
      <c r="H85" s="9">
        <v>7</v>
      </c>
      <c r="I85" s="9">
        <v>0.7</v>
      </c>
      <c r="J85" s="9">
        <v>0.7</v>
      </c>
      <c r="K85" s="9">
        <v>0.7</v>
      </c>
      <c r="L85" s="9">
        <v>0.3</v>
      </c>
      <c r="M85" s="9">
        <v>0.4</v>
      </c>
      <c r="N85" s="9">
        <v>0.7</v>
      </c>
    </row>
    <row r="86" spans="1:14">
      <c r="A86" s="8">
        <v>3</v>
      </c>
      <c r="B86" s="9">
        <v>3</v>
      </c>
      <c r="C86" s="9">
        <v>0.534832954406738</v>
      </c>
      <c r="D86" s="9">
        <v>0.0511319637298584</v>
      </c>
      <c r="E86" s="9">
        <v>10</v>
      </c>
      <c r="F86" s="9">
        <v>8</v>
      </c>
      <c r="G86" s="9">
        <v>0</v>
      </c>
      <c r="H86" s="9">
        <v>2</v>
      </c>
      <c r="I86" s="9">
        <v>1</v>
      </c>
      <c r="J86" s="9">
        <v>0.555555555555556</v>
      </c>
      <c r="K86" s="9">
        <v>0.714285714285714</v>
      </c>
      <c r="L86" s="9">
        <v>0.8</v>
      </c>
      <c r="M86" s="9">
        <v>0.2</v>
      </c>
      <c r="N86" s="9">
        <v>0.6</v>
      </c>
    </row>
    <row r="87" spans="1:14">
      <c r="A87" s="8">
        <v>245</v>
      </c>
      <c r="B87" s="9">
        <v>245</v>
      </c>
      <c r="C87" s="9">
        <v>0.535016775131226</v>
      </c>
      <c r="D87" s="9">
        <v>0.0704317092895508</v>
      </c>
      <c r="E87" s="9">
        <v>9</v>
      </c>
      <c r="F87" s="9">
        <v>8</v>
      </c>
      <c r="G87" s="9">
        <v>1</v>
      </c>
      <c r="H87" s="9">
        <v>2</v>
      </c>
      <c r="I87" s="9">
        <v>0.9</v>
      </c>
      <c r="J87" s="9">
        <v>0.529411764705882</v>
      </c>
      <c r="K87" s="9">
        <v>0.666666666666667</v>
      </c>
      <c r="L87" s="9">
        <v>0.8</v>
      </c>
      <c r="M87" s="9">
        <v>0.1</v>
      </c>
      <c r="N87" s="9">
        <v>0.55</v>
      </c>
    </row>
    <row r="88" spans="1:14">
      <c r="A88" s="8">
        <v>267</v>
      </c>
      <c r="B88" s="9">
        <v>267</v>
      </c>
      <c r="C88" s="9">
        <v>0.535416841506958</v>
      </c>
      <c r="D88" s="9">
        <v>0.0235810279846191</v>
      </c>
      <c r="E88" s="9">
        <v>9</v>
      </c>
      <c r="F88" s="9">
        <v>7</v>
      </c>
      <c r="G88" s="9">
        <v>1</v>
      </c>
      <c r="H88" s="9">
        <v>3</v>
      </c>
      <c r="I88" s="9">
        <v>0.9</v>
      </c>
      <c r="J88" s="9">
        <v>0.5625</v>
      </c>
      <c r="K88" s="9">
        <v>0.692307692307692</v>
      </c>
      <c r="L88" s="9">
        <v>0.7</v>
      </c>
      <c r="M88" s="9">
        <v>0.2</v>
      </c>
      <c r="N88" s="9">
        <v>0.6</v>
      </c>
    </row>
    <row r="89" spans="1:14">
      <c r="A89" s="8">
        <v>168</v>
      </c>
      <c r="B89" s="9">
        <v>168</v>
      </c>
      <c r="C89" s="9">
        <v>0.535652875900269</v>
      </c>
      <c r="D89" s="9">
        <v>0.0358923673629761</v>
      </c>
      <c r="E89" s="9">
        <v>10</v>
      </c>
      <c r="F89" s="9">
        <v>6</v>
      </c>
      <c r="G89" s="9">
        <v>0</v>
      </c>
      <c r="H89" s="9">
        <v>4</v>
      </c>
      <c r="I89" s="9">
        <v>1</v>
      </c>
      <c r="J89" s="9">
        <v>0.625</v>
      </c>
      <c r="K89" s="9">
        <v>0.769230769230769</v>
      </c>
      <c r="L89" s="9">
        <v>0.6</v>
      </c>
      <c r="M89" s="9">
        <v>0.4</v>
      </c>
      <c r="N89" s="9">
        <v>0.7</v>
      </c>
    </row>
    <row r="90" spans="1:14">
      <c r="A90" s="8">
        <v>68</v>
      </c>
      <c r="B90" s="9">
        <v>68</v>
      </c>
      <c r="C90" s="9">
        <v>0.536260604858398</v>
      </c>
      <c r="D90" s="9">
        <v>0.117271304130554</v>
      </c>
      <c r="E90" s="9">
        <v>9</v>
      </c>
      <c r="F90" s="9">
        <v>9</v>
      </c>
      <c r="G90" s="9">
        <v>1</v>
      </c>
      <c r="H90" s="9">
        <v>1</v>
      </c>
      <c r="I90" s="9">
        <v>0.9</v>
      </c>
      <c r="J90" s="9">
        <v>0.5</v>
      </c>
      <c r="K90" s="9">
        <v>0.642857142857143</v>
      </c>
      <c r="L90" s="9">
        <v>0.9</v>
      </c>
      <c r="M90" s="9">
        <v>0</v>
      </c>
      <c r="N90" s="9">
        <v>0.5</v>
      </c>
    </row>
    <row r="91" spans="1:14">
      <c r="A91" s="8">
        <v>443</v>
      </c>
      <c r="B91" s="9">
        <v>443</v>
      </c>
      <c r="C91" s="9">
        <v>0.537277579307556</v>
      </c>
      <c r="D91" s="9">
        <v>0.00821709632873535</v>
      </c>
      <c r="E91" s="9">
        <v>10</v>
      </c>
      <c r="F91" s="9">
        <v>6</v>
      </c>
      <c r="G91" s="9">
        <v>0</v>
      </c>
      <c r="H91" s="9">
        <v>4</v>
      </c>
      <c r="I91" s="9">
        <v>1</v>
      </c>
      <c r="J91" s="9">
        <v>0.625</v>
      </c>
      <c r="K91" s="9">
        <v>0.769230769230769</v>
      </c>
      <c r="L91" s="9">
        <v>0.6</v>
      </c>
      <c r="M91" s="9">
        <v>0.4</v>
      </c>
      <c r="N91" s="9">
        <v>0.7</v>
      </c>
    </row>
    <row r="92" spans="1:14">
      <c r="A92" s="8">
        <v>491</v>
      </c>
      <c r="B92" s="9">
        <v>491</v>
      </c>
      <c r="C92" s="9">
        <v>0.537451267242432</v>
      </c>
      <c r="D92" s="9">
        <v>0.00570511817932129</v>
      </c>
      <c r="E92" s="9">
        <v>9</v>
      </c>
      <c r="F92" s="9">
        <v>7</v>
      </c>
      <c r="G92" s="9">
        <v>1</v>
      </c>
      <c r="H92" s="9">
        <v>3</v>
      </c>
      <c r="I92" s="9">
        <v>0.9</v>
      </c>
      <c r="J92" s="9">
        <v>0.5625</v>
      </c>
      <c r="K92" s="9">
        <v>0.692307692307692</v>
      </c>
      <c r="L92" s="9">
        <v>0.7</v>
      </c>
      <c r="M92" s="9">
        <v>0.2</v>
      </c>
      <c r="N92" s="9">
        <v>0.6</v>
      </c>
    </row>
    <row r="93" spans="1:14">
      <c r="A93" s="8">
        <v>272</v>
      </c>
      <c r="B93" s="9">
        <v>272</v>
      </c>
      <c r="C93" s="9">
        <v>0.538297295570374</v>
      </c>
      <c r="D93" s="9">
        <v>0.0419726371765137</v>
      </c>
      <c r="E93" s="9">
        <v>9</v>
      </c>
      <c r="F93" s="9">
        <v>3</v>
      </c>
      <c r="G93" s="9">
        <v>1</v>
      </c>
      <c r="H93" s="9">
        <v>7</v>
      </c>
      <c r="I93" s="9">
        <v>0.9</v>
      </c>
      <c r="J93" s="9">
        <v>0.75</v>
      </c>
      <c r="K93" s="9">
        <v>0.818181818181818</v>
      </c>
      <c r="L93" s="9">
        <v>0.3</v>
      </c>
      <c r="M93" s="9">
        <v>0.6</v>
      </c>
      <c r="N93" s="9">
        <v>0.8</v>
      </c>
    </row>
    <row r="94" spans="1:14">
      <c r="A94" s="8">
        <v>449</v>
      </c>
      <c r="B94" s="9">
        <v>449</v>
      </c>
      <c r="C94" s="9">
        <v>0.538536787033081</v>
      </c>
      <c r="D94" s="9">
        <v>0.123993277549744</v>
      </c>
      <c r="E94" s="9">
        <v>7</v>
      </c>
      <c r="F94" s="9">
        <v>7</v>
      </c>
      <c r="G94" s="9">
        <v>3</v>
      </c>
      <c r="H94" s="9">
        <v>3</v>
      </c>
      <c r="I94" s="9">
        <v>0.7</v>
      </c>
      <c r="J94" s="9">
        <v>0.5</v>
      </c>
      <c r="K94" s="9">
        <v>0.583333333333333</v>
      </c>
      <c r="L94" s="9">
        <v>0.7</v>
      </c>
      <c r="M94" s="9">
        <v>0</v>
      </c>
      <c r="N94" s="9">
        <v>0.5</v>
      </c>
    </row>
    <row r="95" spans="1:14">
      <c r="A95" s="8">
        <v>185</v>
      </c>
      <c r="B95" s="9">
        <v>185</v>
      </c>
      <c r="C95" s="9">
        <v>0.54090142250061</v>
      </c>
      <c r="D95" s="9">
        <v>0.0594098567962646</v>
      </c>
      <c r="E95" s="9">
        <v>9</v>
      </c>
      <c r="F95" s="9">
        <v>8</v>
      </c>
      <c r="G95" s="9">
        <v>1</v>
      </c>
      <c r="H95" s="9">
        <v>2</v>
      </c>
      <c r="I95" s="9">
        <v>0.9</v>
      </c>
      <c r="J95" s="9">
        <v>0.529411764705882</v>
      </c>
      <c r="K95" s="9">
        <v>0.666666666666667</v>
      </c>
      <c r="L95" s="9">
        <v>0.8</v>
      </c>
      <c r="M95" s="9">
        <v>0.1</v>
      </c>
      <c r="N95" s="9">
        <v>0.55</v>
      </c>
    </row>
    <row r="96" spans="1:14">
      <c r="A96" s="8">
        <v>69</v>
      </c>
      <c r="B96" s="9">
        <v>69</v>
      </c>
      <c r="C96" s="9">
        <v>0.542114853858948</v>
      </c>
      <c r="D96" s="9">
        <v>0.0620517730712891</v>
      </c>
      <c r="E96" s="9">
        <v>10</v>
      </c>
      <c r="F96" s="9">
        <v>9</v>
      </c>
      <c r="G96" s="9">
        <v>0</v>
      </c>
      <c r="H96" s="9">
        <v>1</v>
      </c>
      <c r="I96" s="9">
        <v>1</v>
      </c>
      <c r="J96" s="9">
        <v>0.526315789473684</v>
      </c>
      <c r="K96" s="9">
        <v>0.689655172413793</v>
      </c>
      <c r="L96" s="9">
        <v>0.9</v>
      </c>
      <c r="M96" s="9">
        <v>0.1</v>
      </c>
      <c r="N96" s="9">
        <v>0.55</v>
      </c>
    </row>
    <row r="97" spans="1:14">
      <c r="A97" s="8">
        <v>347</v>
      </c>
      <c r="B97" s="9">
        <v>347</v>
      </c>
      <c r="C97" s="9">
        <v>0.542703747749329</v>
      </c>
      <c r="D97" s="9">
        <v>0.167460083961487</v>
      </c>
      <c r="E97" s="9">
        <v>9</v>
      </c>
      <c r="F97" s="9">
        <v>6</v>
      </c>
      <c r="G97" s="9">
        <v>1</v>
      </c>
      <c r="H97" s="9">
        <v>4</v>
      </c>
      <c r="I97" s="9">
        <v>0.9</v>
      </c>
      <c r="J97" s="9">
        <v>0.6</v>
      </c>
      <c r="K97" s="9">
        <v>0.72</v>
      </c>
      <c r="L97" s="9">
        <v>0.6</v>
      </c>
      <c r="M97" s="9">
        <v>0.3</v>
      </c>
      <c r="N97" s="9">
        <v>0.65</v>
      </c>
    </row>
    <row r="98" spans="1:14">
      <c r="A98" s="8">
        <v>371</v>
      </c>
      <c r="B98" s="9">
        <v>371</v>
      </c>
      <c r="C98" s="9">
        <v>0.544382095336914</v>
      </c>
      <c r="D98" s="9">
        <v>0.0191260576248169</v>
      </c>
      <c r="E98" s="9">
        <v>9</v>
      </c>
      <c r="F98" s="9">
        <v>6</v>
      </c>
      <c r="G98" s="9">
        <v>1</v>
      </c>
      <c r="H98" s="9">
        <v>4</v>
      </c>
      <c r="I98" s="9">
        <v>0.9</v>
      </c>
      <c r="J98" s="9">
        <v>0.6</v>
      </c>
      <c r="K98" s="9">
        <v>0.72</v>
      </c>
      <c r="L98" s="9">
        <v>0.6</v>
      </c>
      <c r="M98" s="9">
        <v>0.3</v>
      </c>
      <c r="N98" s="9">
        <v>0.65</v>
      </c>
    </row>
    <row r="99" spans="1:14">
      <c r="A99" s="8">
        <v>44</v>
      </c>
      <c r="B99" s="9">
        <v>44</v>
      </c>
      <c r="C99" s="9">
        <v>0.544759035110474</v>
      </c>
      <c r="D99" s="9">
        <v>0.0347504615783691</v>
      </c>
      <c r="E99" s="9">
        <v>9</v>
      </c>
      <c r="F99" s="9">
        <v>8</v>
      </c>
      <c r="G99" s="9">
        <v>1</v>
      </c>
      <c r="H99" s="9">
        <v>2</v>
      </c>
      <c r="I99" s="9">
        <v>0.9</v>
      </c>
      <c r="J99" s="9">
        <v>0.529411764705882</v>
      </c>
      <c r="K99" s="9">
        <v>0.666666666666667</v>
      </c>
      <c r="L99" s="9">
        <v>0.8</v>
      </c>
      <c r="M99" s="9">
        <v>0.1</v>
      </c>
      <c r="N99" s="9">
        <v>0.55</v>
      </c>
    </row>
    <row r="100" spans="1:14">
      <c r="A100" s="8">
        <v>367</v>
      </c>
      <c r="B100" s="9">
        <v>367</v>
      </c>
      <c r="C100" s="9">
        <v>0.545997023582458</v>
      </c>
      <c r="D100" s="9">
        <v>0.0157420635223389</v>
      </c>
      <c r="E100" s="9">
        <v>9</v>
      </c>
      <c r="F100" s="9">
        <v>6</v>
      </c>
      <c r="G100" s="9">
        <v>1</v>
      </c>
      <c r="H100" s="9">
        <v>4</v>
      </c>
      <c r="I100" s="9">
        <v>0.9</v>
      </c>
      <c r="J100" s="9">
        <v>0.6</v>
      </c>
      <c r="K100" s="9">
        <v>0.72</v>
      </c>
      <c r="L100" s="9">
        <v>0.6</v>
      </c>
      <c r="M100" s="9">
        <v>0.3</v>
      </c>
      <c r="N100" s="9">
        <v>0.65</v>
      </c>
    </row>
    <row r="101" spans="1:14">
      <c r="A101" s="8">
        <v>21</v>
      </c>
      <c r="B101" s="9">
        <v>21</v>
      </c>
      <c r="C101" s="9">
        <v>0.547029495239258</v>
      </c>
      <c r="D101" s="9">
        <v>0.0139931440353394</v>
      </c>
      <c r="E101" s="9">
        <v>7</v>
      </c>
      <c r="F101" s="9">
        <v>7</v>
      </c>
      <c r="G101" s="9">
        <v>3</v>
      </c>
      <c r="H101" s="9">
        <v>3</v>
      </c>
      <c r="I101" s="9">
        <v>0.7</v>
      </c>
      <c r="J101" s="9">
        <v>0.5</v>
      </c>
      <c r="K101" s="9">
        <v>0.583333333333333</v>
      </c>
      <c r="L101" s="9">
        <v>0.7</v>
      </c>
      <c r="M101" s="9">
        <v>0</v>
      </c>
      <c r="N101" s="9">
        <v>0.5</v>
      </c>
    </row>
    <row r="102" spans="1:14">
      <c r="A102" s="8">
        <v>438</v>
      </c>
      <c r="B102" s="9">
        <v>438</v>
      </c>
      <c r="C102" s="9">
        <v>0.547446489334106</v>
      </c>
      <c r="D102" s="9">
        <v>0.0625665187835693</v>
      </c>
      <c r="E102" s="9">
        <v>8</v>
      </c>
      <c r="F102" s="9">
        <v>7</v>
      </c>
      <c r="G102" s="9">
        <v>2</v>
      </c>
      <c r="H102" s="9">
        <v>3</v>
      </c>
      <c r="I102" s="9">
        <v>0.8</v>
      </c>
      <c r="J102" s="9">
        <v>0.533333333333333</v>
      </c>
      <c r="K102" s="9">
        <v>0.64</v>
      </c>
      <c r="L102" s="9">
        <v>0.7</v>
      </c>
      <c r="M102" s="9">
        <v>0.1</v>
      </c>
      <c r="N102" s="9">
        <v>0.55</v>
      </c>
    </row>
    <row r="103" spans="1:14">
      <c r="A103" s="8">
        <v>210</v>
      </c>
      <c r="B103" s="9">
        <v>210</v>
      </c>
      <c r="C103" s="9">
        <v>0.54816722869873</v>
      </c>
      <c r="D103" s="9">
        <v>0.0458312034606934</v>
      </c>
      <c r="E103" s="9">
        <v>10</v>
      </c>
      <c r="F103" s="9">
        <v>5</v>
      </c>
      <c r="G103" s="9">
        <v>0</v>
      </c>
      <c r="H103" s="9">
        <v>5</v>
      </c>
      <c r="I103" s="9">
        <v>1</v>
      </c>
      <c r="J103" s="9">
        <v>0.666666666666667</v>
      </c>
      <c r="K103" s="9">
        <v>0.8</v>
      </c>
      <c r="L103" s="9">
        <v>0.5</v>
      </c>
      <c r="M103" s="9">
        <v>0.5</v>
      </c>
      <c r="N103" s="9">
        <v>0.75</v>
      </c>
    </row>
    <row r="104" spans="1:14">
      <c r="A104" s="8">
        <v>102</v>
      </c>
      <c r="B104" s="7">
        <v>102</v>
      </c>
      <c r="C104" s="7">
        <v>0.550467371940613</v>
      </c>
      <c r="D104" s="7">
        <v>0.0293501615524292</v>
      </c>
      <c r="E104" s="7">
        <v>9</v>
      </c>
      <c r="F104" s="7">
        <v>8</v>
      </c>
      <c r="G104" s="7">
        <v>1</v>
      </c>
      <c r="H104" s="7">
        <v>2</v>
      </c>
      <c r="I104" s="7">
        <v>0.9</v>
      </c>
      <c r="J104" s="7">
        <v>0.529411764705882</v>
      </c>
      <c r="K104" s="7">
        <v>0.666666666666667</v>
      </c>
      <c r="L104" s="7">
        <v>0.8</v>
      </c>
      <c r="M104" s="7">
        <v>0.1</v>
      </c>
      <c r="N104" s="7">
        <v>0.55</v>
      </c>
    </row>
    <row r="105" spans="1:14">
      <c r="A105" s="8">
        <v>145</v>
      </c>
      <c r="B105" s="9">
        <v>145</v>
      </c>
      <c r="C105" s="9">
        <v>0.550877332687378</v>
      </c>
      <c r="D105" s="9">
        <v>0.00531589984893799</v>
      </c>
      <c r="E105" s="9">
        <v>10</v>
      </c>
      <c r="F105" s="9">
        <v>8</v>
      </c>
      <c r="G105" s="9">
        <v>0</v>
      </c>
      <c r="H105" s="9">
        <v>2</v>
      </c>
      <c r="I105" s="9">
        <v>1</v>
      </c>
      <c r="J105" s="9">
        <v>0.555555555555556</v>
      </c>
      <c r="K105" s="9">
        <v>0.714285714285714</v>
      </c>
      <c r="L105" s="9">
        <v>0.8</v>
      </c>
      <c r="M105" s="9">
        <v>0.2</v>
      </c>
      <c r="N105" s="9">
        <v>0.6</v>
      </c>
    </row>
    <row r="106" spans="1:14">
      <c r="A106" s="8">
        <v>97</v>
      </c>
      <c r="B106" s="9">
        <v>97</v>
      </c>
      <c r="C106" s="9">
        <v>0.551364421844482</v>
      </c>
      <c r="D106" s="9">
        <v>0.0240031480789185</v>
      </c>
      <c r="E106" s="9">
        <v>8</v>
      </c>
      <c r="F106" s="9">
        <v>8</v>
      </c>
      <c r="G106" s="9">
        <v>2</v>
      </c>
      <c r="H106" s="9">
        <v>2</v>
      </c>
      <c r="I106" s="9">
        <v>0.8</v>
      </c>
      <c r="J106" s="9">
        <v>0.5</v>
      </c>
      <c r="K106" s="9">
        <v>0.615384615384615</v>
      </c>
      <c r="L106" s="9">
        <v>0.8</v>
      </c>
      <c r="M106" s="9">
        <v>0</v>
      </c>
      <c r="N106" s="9">
        <v>0.5</v>
      </c>
    </row>
    <row r="107" spans="1:14">
      <c r="A107" s="8">
        <v>205</v>
      </c>
      <c r="B107" s="9">
        <v>205</v>
      </c>
      <c r="C107" s="9">
        <v>0.551659464836121</v>
      </c>
      <c r="D107" s="9">
        <v>0.0101286172866821</v>
      </c>
      <c r="E107" s="9">
        <v>9</v>
      </c>
      <c r="F107" s="9">
        <v>5</v>
      </c>
      <c r="G107" s="9">
        <v>1</v>
      </c>
      <c r="H107" s="9">
        <v>5</v>
      </c>
      <c r="I107" s="9">
        <v>0.9</v>
      </c>
      <c r="J107" s="9">
        <v>0.642857142857143</v>
      </c>
      <c r="K107" s="9">
        <v>0.75</v>
      </c>
      <c r="L107" s="9">
        <v>0.5</v>
      </c>
      <c r="M107" s="9">
        <v>0.4</v>
      </c>
      <c r="N107" s="9">
        <v>0.7</v>
      </c>
    </row>
    <row r="108" spans="1:14">
      <c r="A108" s="8">
        <v>381</v>
      </c>
      <c r="B108" s="9">
        <v>381</v>
      </c>
      <c r="C108" s="9">
        <v>0.552539467811584</v>
      </c>
      <c r="D108" s="9">
        <v>0.112726330757141</v>
      </c>
      <c r="E108" s="9">
        <v>9</v>
      </c>
      <c r="F108" s="9">
        <v>7</v>
      </c>
      <c r="G108" s="9">
        <v>1</v>
      </c>
      <c r="H108" s="9">
        <v>3</v>
      </c>
      <c r="I108" s="9">
        <v>0.9</v>
      </c>
      <c r="J108" s="9">
        <v>0.5625</v>
      </c>
      <c r="K108" s="9">
        <v>0.692307692307692</v>
      </c>
      <c r="L108" s="9">
        <v>0.7</v>
      </c>
      <c r="M108" s="9">
        <v>0.2</v>
      </c>
      <c r="N108" s="9">
        <v>0.6</v>
      </c>
    </row>
    <row r="109" spans="1:14">
      <c r="A109" s="8">
        <v>186</v>
      </c>
      <c r="B109" s="9">
        <v>186</v>
      </c>
      <c r="C109" s="9">
        <v>0.552615880966187</v>
      </c>
      <c r="D109" s="9">
        <v>0.034991979598999</v>
      </c>
      <c r="E109" s="9">
        <v>9</v>
      </c>
      <c r="F109" s="9">
        <v>6</v>
      </c>
      <c r="G109" s="9">
        <v>1</v>
      </c>
      <c r="H109" s="9">
        <v>4</v>
      </c>
      <c r="I109" s="9">
        <v>0.9</v>
      </c>
      <c r="J109" s="9">
        <v>0.6</v>
      </c>
      <c r="K109" s="9">
        <v>0.72</v>
      </c>
      <c r="L109" s="9">
        <v>0.6</v>
      </c>
      <c r="M109" s="9">
        <v>0.3</v>
      </c>
      <c r="N109" s="9">
        <v>0.65</v>
      </c>
    </row>
    <row r="110" spans="1:14">
      <c r="A110" s="8">
        <v>378</v>
      </c>
      <c r="B110" s="9">
        <v>378</v>
      </c>
      <c r="C110" s="9">
        <v>0.553280830383301</v>
      </c>
      <c r="D110" s="9">
        <v>0.0234357118606567</v>
      </c>
      <c r="E110" s="9">
        <v>9</v>
      </c>
      <c r="F110" s="9">
        <v>7</v>
      </c>
      <c r="G110" s="9">
        <v>1</v>
      </c>
      <c r="H110" s="9">
        <v>3</v>
      </c>
      <c r="I110" s="9">
        <v>0.9</v>
      </c>
      <c r="J110" s="9">
        <v>0.5625</v>
      </c>
      <c r="K110" s="9">
        <v>0.692307692307692</v>
      </c>
      <c r="L110" s="9">
        <v>0.7</v>
      </c>
      <c r="M110" s="9">
        <v>0.2</v>
      </c>
      <c r="N110" s="9">
        <v>0.6</v>
      </c>
    </row>
    <row r="111" spans="1:14">
      <c r="A111" s="8">
        <v>447</v>
      </c>
      <c r="B111" s="9">
        <v>447</v>
      </c>
      <c r="C111" s="9">
        <v>0.553398132324219</v>
      </c>
      <c r="D111" s="9">
        <v>0.0251387357711792</v>
      </c>
      <c r="E111" s="9">
        <v>10</v>
      </c>
      <c r="F111" s="9">
        <v>8</v>
      </c>
      <c r="G111" s="9">
        <v>0</v>
      </c>
      <c r="H111" s="9">
        <v>2</v>
      </c>
      <c r="I111" s="9">
        <v>1</v>
      </c>
      <c r="J111" s="9">
        <v>0.555555555555556</v>
      </c>
      <c r="K111" s="9">
        <v>0.714285714285714</v>
      </c>
      <c r="L111" s="9">
        <v>0.8</v>
      </c>
      <c r="M111" s="9">
        <v>0.2</v>
      </c>
      <c r="N111" s="9">
        <v>0.6</v>
      </c>
    </row>
    <row r="112" spans="1:14">
      <c r="A112" s="8">
        <v>149</v>
      </c>
      <c r="B112" s="9">
        <v>149</v>
      </c>
      <c r="C112" s="9">
        <v>0.554972887039185</v>
      </c>
      <c r="D112" s="9">
        <v>0.103257656097412</v>
      </c>
      <c r="E112" s="9">
        <v>9</v>
      </c>
      <c r="F112" s="9">
        <v>6</v>
      </c>
      <c r="G112" s="9">
        <v>1</v>
      </c>
      <c r="H112" s="9">
        <v>4</v>
      </c>
      <c r="I112" s="9">
        <v>0.9</v>
      </c>
      <c r="J112" s="9">
        <v>0.6</v>
      </c>
      <c r="K112" s="9">
        <v>0.72</v>
      </c>
      <c r="L112" s="9">
        <v>0.6</v>
      </c>
      <c r="M112" s="9">
        <v>0.3</v>
      </c>
      <c r="N112" s="9">
        <v>0.65</v>
      </c>
    </row>
    <row r="113" spans="1:14">
      <c r="A113" s="8">
        <v>433</v>
      </c>
      <c r="B113" s="9">
        <v>433</v>
      </c>
      <c r="C113" s="9">
        <v>0.555424928665161</v>
      </c>
      <c r="D113" s="9">
        <v>0.0366297960281372</v>
      </c>
      <c r="E113" s="9">
        <v>9</v>
      </c>
      <c r="F113" s="9">
        <v>4</v>
      </c>
      <c r="G113" s="9">
        <v>1</v>
      </c>
      <c r="H113" s="9">
        <v>6</v>
      </c>
      <c r="I113" s="9">
        <v>0.9</v>
      </c>
      <c r="J113" s="9">
        <v>0.692307692307692</v>
      </c>
      <c r="K113" s="9">
        <v>0.782608695652174</v>
      </c>
      <c r="L113" s="9">
        <v>0.4</v>
      </c>
      <c r="M113" s="9">
        <v>0.5</v>
      </c>
      <c r="N113" s="9">
        <v>0.75</v>
      </c>
    </row>
    <row r="114" spans="1:14">
      <c r="A114" s="8">
        <v>81</v>
      </c>
      <c r="B114" s="9">
        <v>81</v>
      </c>
      <c r="C114" s="9">
        <v>0.557541489601135</v>
      </c>
      <c r="D114" s="9">
        <v>0.0415501594543457</v>
      </c>
      <c r="E114" s="9">
        <v>10</v>
      </c>
      <c r="F114" s="9">
        <v>7</v>
      </c>
      <c r="G114" s="9">
        <v>0</v>
      </c>
      <c r="H114" s="9">
        <v>3</v>
      </c>
      <c r="I114" s="9">
        <v>1</v>
      </c>
      <c r="J114" s="9">
        <v>0.588235294117647</v>
      </c>
      <c r="K114" s="9">
        <v>0.740740740740741</v>
      </c>
      <c r="L114" s="9">
        <v>0.7</v>
      </c>
      <c r="M114" s="9">
        <v>0.3</v>
      </c>
      <c r="N114" s="9">
        <v>0.65</v>
      </c>
    </row>
    <row r="115" spans="1:14">
      <c r="A115" s="8">
        <v>104</v>
      </c>
      <c r="B115" s="9">
        <v>104</v>
      </c>
      <c r="C115" s="9">
        <v>0.557562589645386</v>
      </c>
      <c r="D115" s="9">
        <v>0.0708160400390625</v>
      </c>
      <c r="E115" s="9">
        <v>9</v>
      </c>
      <c r="F115" s="9">
        <v>9</v>
      </c>
      <c r="G115" s="9">
        <v>1</v>
      </c>
      <c r="H115" s="9">
        <v>1</v>
      </c>
      <c r="I115" s="9">
        <v>0.9</v>
      </c>
      <c r="J115" s="9">
        <v>0.5</v>
      </c>
      <c r="K115" s="9">
        <v>0.642857142857143</v>
      </c>
      <c r="L115" s="9">
        <v>0.9</v>
      </c>
      <c r="M115" s="9">
        <v>0</v>
      </c>
      <c r="N115" s="9">
        <v>0.5</v>
      </c>
    </row>
    <row r="116" spans="1:14">
      <c r="A116" s="8">
        <v>369</v>
      </c>
      <c r="B116" s="9">
        <v>369</v>
      </c>
      <c r="C116" s="9">
        <v>0.558424592018127</v>
      </c>
      <c r="D116" s="9">
        <v>0.142747044563294</v>
      </c>
      <c r="E116" s="9">
        <v>9</v>
      </c>
      <c r="F116" s="9">
        <v>8</v>
      </c>
      <c r="G116" s="9">
        <v>1</v>
      </c>
      <c r="H116" s="9">
        <v>2</v>
      </c>
      <c r="I116" s="9">
        <v>0.9</v>
      </c>
      <c r="J116" s="9">
        <v>0.529411764705882</v>
      </c>
      <c r="K116" s="9">
        <v>0.666666666666667</v>
      </c>
      <c r="L116" s="9">
        <v>0.8</v>
      </c>
      <c r="M116" s="9">
        <v>0.1</v>
      </c>
      <c r="N116" s="9">
        <v>0.55</v>
      </c>
    </row>
    <row r="117" spans="1:14">
      <c r="A117" s="8">
        <v>299</v>
      </c>
      <c r="B117" s="9">
        <v>299</v>
      </c>
      <c r="C117" s="9">
        <v>0.558793663978577</v>
      </c>
      <c r="D117" s="9">
        <v>0.0411988496780396</v>
      </c>
      <c r="E117" s="9">
        <v>8</v>
      </c>
      <c r="F117" s="9">
        <v>6</v>
      </c>
      <c r="G117" s="9">
        <v>2</v>
      </c>
      <c r="H117" s="9">
        <v>4</v>
      </c>
      <c r="I117" s="9">
        <v>0.8</v>
      </c>
      <c r="J117" s="9">
        <v>0.571428571428572</v>
      </c>
      <c r="K117" s="9">
        <v>0.666666666666667</v>
      </c>
      <c r="L117" s="9">
        <v>0.6</v>
      </c>
      <c r="M117" s="9">
        <v>0.2</v>
      </c>
      <c r="N117" s="9">
        <v>0.6</v>
      </c>
    </row>
    <row r="118" spans="1:14">
      <c r="A118" s="8">
        <v>263</v>
      </c>
      <c r="B118" s="9">
        <v>263</v>
      </c>
      <c r="C118" s="9">
        <v>0.559041619300842</v>
      </c>
      <c r="D118" s="9">
        <v>0.0439227819442749</v>
      </c>
      <c r="E118" s="9">
        <v>9</v>
      </c>
      <c r="F118" s="9">
        <v>5</v>
      </c>
      <c r="G118" s="9">
        <v>1</v>
      </c>
      <c r="H118" s="9">
        <v>5</v>
      </c>
      <c r="I118" s="9">
        <v>0.9</v>
      </c>
      <c r="J118" s="9">
        <v>0.642857142857143</v>
      </c>
      <c r="K118" s="9">
        <v>0.75</v>
      </c>
      <c r="L118" s="9">
        <v>0.5</v>
      </c>
      <c r="M118" s="9">
        <v>0.4</v>
      </c>
      <c r="N118" s="9">
        <v>0.7</v>
      </c>
    </row>
    <row r="119" spans="1:14">
      <c r="A119" s="8">
        <v>277</v>
      </c>
      <c r="B119" s="9">
        <v>277</v>
      </c>
      <c r="C119" s="9">
        <v>0.559329867362976</v>
      </c>
      <c r="D119" s="9">
        <v>0.0379574298858643</v>
      </c>
      <c r="E119" s="9">
        <v>10</v>
      </c>
      <c r="F119" s="9">
        <v>7</v>
      </c>
      <c r="G119" s="9">
        <v>0</v>
      </c>
      <c r="H119" s="9">
        <v>3</v>
      </c>
      <c r="I119" s="9">
        <v>1</v>
      </c>
      <c r="J119" s="9">
        <v>0.588235294117647</v>
      </c>
      <c r="K119" s="9">
        <v>0.740740740740741</v>
      </c>
      <c r="L119" s="9">
        <v>0.7</v>
      </c>
      <c r="M119" s="9">
        <v>0.3</v>
      </c>
      <c r="N119" s="9">
        <v>0.65</v>
      </c>
    </row>
    <row r="120" spans="1:14">
      <c r="A120" s="8">
        <v>373</v>
      </c>
      <c r="B120" s="9">
        <v>373</v>
      </c>
      <c r="C120" s="9">
        <v>0.55962598323822</v>
      </c>
      <c r="D120" s="9">
        <v>0.0186443328857422</v>
      </c>
      <c r="E120" s="9">
        <v>9</v>
      </c>
      <c r="F120" s="9">
        <v>5</v>
      </c>
      <c r="G120" s="9">
        <v>1</v>
      </c>
      <c r="H120" s="9">
        <v>5</v>
      </c>
      <c r="I120" s="9">
        <v>0.9</v>
      </c>
      <c r="J120" s="9">
        <v>0.642857142857143</v>
      </c>
      <c r="K120" s="9">
        <v>0.75</v>
      </c>
      <c r="L120" s="9">
        <v>0.5</v>
      </c>
      <c r="M120" s="9">
        <v>0.4</v>
      </c>
      <c r="N120" s="9">
        <v>0.7</v>
      </c>
    </row>
    <row r="121" spans="1:14">
      <c r="A121" s="8">
        <v>255</v>
      </c>
      <c r="B121" s="9">
        <v>255</v>
      </c>
      <c r="C121" s="9">
        <v>0.559831142425537</v>
      </c>
      <c r="D121" s="9">
        <v>0.00619423389434815</v>
      </c>
      <c r="E121" s="9">
        <v>9</v>
      </c>
      <c r="F121" s="9">
        <v>5</v>
      </c>
      <c r="G121" s="9">
        <v>1</v>
      </c>
      <c r="H121" s="9">
        <v>5</v>
      </c>
      <c r="I121" s="9">
        <v>0.9</v>
      </c>
      <c r="J121" s="9">
        <v>0.642857142857143</v>
      </c>
      <c r="K121" s="9">
        <v>0.75</v>
      </c>
      <c r="L121" s="9">
        <v>0.5</v>
      </c>
      <c r="M121" s="9">
        <v>0.4</v>
      </c>
      <c r="N121" s="9">
        <v>0.7</v>
      </c>
    </row>
    <row r="122" spans="1:14">
      <c r="A122" s="8">
        <v>297</v>
      </c>
      <c r="B122" s="9">
        <v>297</v>
      </c>
      <c r="C122" s="9">
        <v>0.560098528862</v>
      </c>
      <c r="D122" s="9">
        <v>0.0110046863555908</v>
      </c>
      <c r="E122" s="9">
        <v>10</v>
      </c>
      <c r="F122" s="9">
        <v>6</v>
      </c>
      <c r="G122" s="9">
        <v>0</v>
      </c>
      <c r="H122" s="9">
        <v>4</v>
      </c>
      <c r="I122" s="9">
        <v>1</v>
      </c>
      <c r="J122" s="9">
        <v>0.625</v>
      </c>
      <c r="K122" s="9">
        <v>0.769230769230769</v>
      </c>
      <c r="L122" s="9">
        <v>0.6</v>
      </c>
      <c r="M122" s="9">
        <v>0.4</v>
      </c>
      <c r="N122" s="9">
        <v>0.7</v>
      </c>
    </row>
    <row r="123" spans="1:14">
      <c r="A123" s="8">
        <v>337</v>
      </c>
      <c r="B123" s="9">
        <v>337</v>
      </c>
      <c r="C123" s="9">
        <v>0.560252547264099</v>
      </c>
      <c r="D123" s="9">
        <v>0.00192916393280029</v>
      </c>
      <c r="E123" s="9">
        <v>9</v>
      </c>
      <c r="F123" s="9">
        <v>7</v>
      </c>
      <c r="G123" s="9">
        <v>1</v>
      </c>
      <c r="H123" s="9">
        <v>3</v>
      </c>
      <c r="I123" s="9">
        <v>0.9</v>
      </c>
      <c r="J123" s="9">
        <v>0.5625</v>
      </c>
      <c r="K123" s="9">
        <v>0.692307692307692</v>
      </c>
      <c r="L123" s="9">
        <v>0.7</v>
      </c>
      <c r="M123" s="9">
        <v>0.2</v>
      </c>
      <c r="N123" s="9">
        <v>0.6</v>
      </c>
    </row>
    <row r="124" spans="1:14">
      <c r="A124" s="8">
        <v>452</v>
      </c>
      <c r="B124" s="9">
        <v>452</v>
      </c>
      <c r="C124" s="9">
        <v>0.560505032539368</v>
      </c>
      <c r="D124" s="9">
        <v>0.0543836355209351</v>
      </c>
      <c r="E124" s="9">
        <v>9</v>
      </c>
      <c r="F124" s="9">
        <v>6</v>
      </c>
      <c r="G124" s="9">
        <v>1</v>
      </c>
      <c r="H124" s="9">
        <v>4</v>
      </c>
      <c r="I124" s="9">
        <v>0.9</v>
      </c>
      <c r="J124" s="9">
        <v>0.6</v>
      </c>
      <c r="K124" s="9">
        <v>0.72</v>
      </c>
      <c r="L124" s="9">
        <v>0.6</v>
      </c>
      <c r="M124" s="9">
        <v>0.3</v>
      </c>
      <c r="N124" s="9">
        <v>0.65</v>
      </c>
    </row>
    <row r="125" spans="1:14">
      <c r="A125" s="8">
        <v>448</v>
      </c>
      <c r="B125" s="9">
        <v>448</v>
      </c>
      <c r="C125" s="9">
        <v>0.561047911643982</v>
      </c>
      <c r="D125" s="9">
        <v>0.0178077220916748</v>
      </c>
      <c r="E125" s="9">
        <v>9</v>
      </c>
      <c r="F125" s="9">
        <v>9</v>
      </c>
      <c r="G125" s="9">
        <v>1</v>
      </c>
      <c r="H125" s="9">
        <v>1</v>
      </c>
      <c r="I125" s="9">
        <v>0.9</v>
      </c>
      <c r="J125" s="9">
        <v>0.5</v>
      </c>
      <c r="K125" s="9">
        <v>0.642857142857143</v>
      </c>
      <c r="L125" s="9">
        <v>0.9</v>
      </c>
      <c r="M125" s="9">
        <v>0</v>
      </c>
      <c r="N125" s="9">
        <v>0.5</v>
      </c>
    </row>
    <row r="126" spans="1:14">
      <c r="A126" s="8">
        <v>199</v>
      </c>
      <c r="B126" s="9">
        <v>199</v>
      </c>
      <c r="C126" s="9">
        <v>0.561971664428711</v>
      </c>
      <c r="D126" s="9">
        <v>0.0753124952316284</v>
      </c>
      <c r="E126" s="9">
        <v>8</v>
      </c>
      <c r="F126" s="9">
        <v>9</v>
      </c>
      <c r="G126" s="9">
        <v>2</v>
      </c>
      <c r="H126" s="9">
        <v>1</v>
      </c>
      <c r="I126" s="9">
        <v>0.8</v>
      </c>
      <c r="J126" s="9">
        <v>0.470588235294118</v>
      </c>
      <c r="K126" s="9">
        <v>0.592592592592593</v>
      </c>
      <c r="L126" s="9">
        <v>0.9</v>
      </c>
      <c r="M126" s="9">
        <v>-0.1</v>
      </c>
      <c r="N126" s="9">
        <v>0.45</v>
      </c>
    </row>
    <row r="127" spans="1:14">
      <c r="A127" s="8">
        <v>346</v>
      </c>
      <c r="B127" s="9">
        <v>346</v>
      </c>
      <c r="C127" s="9">
        <v>0.562122702598572</v>
      </c>
      <c r="D127" s="9">
        <v>0.0787234306335449</v>
      </c>
      <c r="E127" s="9">
        <v>10</v>
      </c>
      <c r="F127" s="9">
        <v>6</v>
      </c>
      <c r="G127" s="9">
        <v>0</v>
      </c>
      <c r="H127" s="9">
        <v>4</v>
      </c>
      <c r="I127" s="9">
        <v>1</v>
      </c>
      <c r="J127" s="9">
        <v>0.625</v>
      </c>
      <c r="K127" s="9">
        <v>0.769230769230769</v>
      </c>
      <c r="L127" s="9">
        <v>0.6</v>
      </c>
      <c r="M127" s="9">
        <v>0.4</v>
      </c>
      <c r="N127" s="9">
        <v>0.7</v>
      </c>
    </row>
    <row r="128" spans="1:14">
      <c r="A128" s="8">
        <v>393</v>
      </c>
      <c r="B128" s="9">
        <v>393</v>
      </c>
      <c r="C128" s="9">
        <v>0.562142014503479</v>
      </c>
      <c r="D128" s="9">
        <v>0.0169335603713989</v>
      </c>
      <c r="E128" s="9">
        <v>8</v>
      </c>
      <c r="F128" s="9">
        <v>8</v>
      </c>
      <c r="G128" s="9">
        <v>2</v>
      </c>
      <c r="H128" s="9">
        <v>2</v>
      </c>
      <c r="I128" s="9">
        <v>0.8</v>
      </c>
      <c r="J128" s="9">
        <v>0.5</v>
      </c>
      <c r="K128" s="9">
        <v>0.615384615384615</v>
      </c>
      <c r="L128" s="9">
        <v>0.8</v>
      </c>
      <c r="M128" s="9">
        <v>0</v>
      </c>
      <c r="N128" s="9">
        <v>0.5</v>
      </c>
    </row>
    <row r="129" spans="1:14">
      <c r="A129" s="8">
        <v>498</v>
      </c>
      <c r="B129" s="9">
        <v>498</v>
      </c>
      <c r="C129" s="9">
        <v>0.562498211860657</v>
      </c>
      <c r="D129" s="9">
        <v>0.018094539642334</v>
      </c>
      <c r="E129" s="9">
        <v>9</v>
      </c>
      <c r="F129" s="9">
        <v>6</v>
      </c>
      <c r="G129" s="9">
        <v>1</v>
      </c>
      <c r="H129" s="9">
        <v>4</v>
      </c>
      <c r="I129" s="9">
        <v>0.9</v>
      </c>
      <c r="J129" s="9">
        <v>0.6</v>
      </c>
      <c r="K129" s="9">
        <v>0.72</v>
      </c>
      <c r="L129" s="9">
        <v>0.6</v>
      </c>
      <c r="M129" s="9">
        <v>0.3</v>
      </c>
      <c r="N129" s="9">
        <v>0.65</v>
      </c>
    </row>
    <row r="130" spans="1:14">
      <c r="A130" s="8">
        <v>147</v>
      </c>
      <c r="B130" s="9">
        <v>147</v>
      </c>
      <c r="C130" s="9">
        <v>0.56492280960083</v>
      </c>
      <c r="D130" s="9">
        <v>0.124079346656799</v>
      </c>
      <c r="E130" s="9">
        <v>7</v>
      </c>
      <c r="F130" s="9">
        <v>9</v>
      </c>
      <c r="G130" s="9">
        <v>3</v>
      </c>
      <c r="H130" s="9">
        <v>1</v>
      </c>
      <c r="I130" s="9">
        <v>0.7</v>
      </c>
      <c r="J130" s="9">
        <v>0.4375</v>
      </c>
      <c r="K130" s="9">
        <v>0.538461538461538</v>
      </c>
      <c r="L130" s="9">
        <v>0.9</v>
      </c>
      <c r="M130" s="9">
        <v>-0.2</v>
      </c>
      <c r="N130" s="9">
        <v>0.4</v>
      </c>
    </row>
    <row r="131" spans="1:14">
      <c r="A131" s="8">
        <v>445</v>
      </c>
      <c r="B131" s="9">
        <v>445</v>
      </c>
      <c r="C131" s="9">
        <v>0.566210746765137</v>
      </c>
      <c r="D131" s="9">
        <v>0.00131916999816895</v>
      </c>
      <c r="E131" s="9">
        <v>9</v>
      </c>
      <c r="F131" s="9">
        <v>9</v>
      </c>
      <c r="G131" s="9">
        <v>1</v>
      </c>
      <c r="H131" s="9">
        <v>1</v>
      </c>
      <c r="I131" s="9">
        <v>0.9</v>
      </c>
      <c r="J131" s="9">
        <v>0.5</v>
      </c>
      <c r="K131" s="9">
        <v>0.642857142857143</v>
      </c>
      <c r="L131" s="9">
        <v>0.9</v>
      </c>
      <c r="M131" s="9">
        <v>0</v>
      </c>
      <c r="N131" s="9">
        <v>0.5</v>
      </c>
    </row>
    <row r="132" spans="1:14">
      <c r="A132" s="8">
        <v>7</v>
      </c>
      <c r="B132" s="9">
        <v>7</v>
      </c>
      <c r="C132" s="9">
        <v>0.567395210266113</v>
      </c>
      <c r="D132" s="9">
        <v>0.0389201641082764</v>
      </c>
      <c r="E132" s="9">
        <v>10</v>
      </c>
      <c r="F132" s="9">
        <v>8</v>
      </c>
      <c r="G132" s="9">
        <v>0</v>
      </c>
      <c r="H132" s="9">
        <v>2</v>
      </c>
      <c r="I132" s="9">
        <v>1</v>
      </c>
      <c r="J132" s="9">
        <v>0.555555555555556</v>
      </c>
      <c r="K132" s="9">
        <v>0.714285714285714</v>
      </c>
      <c r="L132" s="9">
        <v>0.8</v>
      </c>
      <c r="M132" s="9">
        <v>0.2</v>
      </c>
      <c r="N132" s="9">
        <v>0.6</v>
      </c>
    </row>
    <row r="133" spans="1:14">
      <c r="A133" s="8">
        <v>61</v>
      </c>
      <c r="B133" s="9">
        <v>61</v>
      </c>
      <c r="C133" s="9">
        <v>0.567415475845337</v>
      </c>
      <c r="D133" s="9">
        <v>0.0208377838134766</v>
      </c>
      <c r="E133" s="9">
        <v>10</v>
      </c>
      <c r="F133" s="9">
        <v>7</v>
      </c>
      <c r="G133" s="9">
        <v>0</v>
      </c>
      <c r="H133" s="9">
        <v>3</v>
      </c>
      <c r="I133" s="9">
        <v>1</v>
      </c>
      <c r="J133" s="9">
        <v>0.588235294117647</v>
      </c>
      <c r="K133" s="9">
        <v>0.740740740740741</v>
      </c>
      <c r="L133" s="9">
        <v>0.7</v>
      </c>
      <c r="M133" s="9">
        <v>0.3</v>
      </c>
      <c r="N133" s="9">
        <v>0.65</v>
      </c>
    </row>
    <row r="134" spans="1:14">
      <c r="A134" s="8">
        <v>51</v>
      </c>
      <c r="B134" s="9">
        <v>51</v>
      </c>
      <c r="C134" s="9">
        <v>0.567926406860352</v>
      </c>
      <c r="D134" s="9">
        <v>0.115323781967163</v>
      </c>
      <c r="E134" s="9">
        <v>8</v>
      </c>
      <c r="F134" s="9">
        <v>8</v>
      </c>
      <c r="G134" s="9">
        <v>2</v>
      </c>
      <c r="H134" s="9">
        <v>2</v>
      </c>
      <c r="I134" s="9">
        <v>0.8</v>
      </c>
      <c r="J134" s="9">
        <v>0.5</v>
      </c>
      <c r="K134" s="9">
        <v>0.615384615384615</v>
      </c>
      <c r="L134" s="9">
        <v>0.8</v>
      </c>
      <c r="M134" s="9">
        <v>0</v>
      </c>
      <c r="N134" s="9">
        <v>0.5</v>
      </c>
    </row>
    <row r="135" spans="1:14">
      <c r="A135" s="8">
        <v>308</v>
      </c>
      <c r="B135" s="9">
        <v>308</v>
      </c>
      <c r="C135" s="9">
        <v>0.568925857543945</v>
      </c>
      <c r="D135" s="9">
        <v>0.154922485351562</v>
      </c>
      <c r="E135" s="9">
        <v>10</v>
      </c>
      <c r="F135" s="9">
        <v>8</v>
      </c>
      <c r="G135" s="9">
        <v>0</v>
      </c>
      <c r="H135" s="9">
        <v>2</v>
      </c>
      <c r="I135" s="9">
        <v>1</v>
      </c>
      <c r="J135" s="9">
        <v>0.555555555555556</v>
      </c>
      <c r="K135" s="9">
        <v>0.714285714285714</v>
      </c>
      <c r="L135" s="9">
        <v>0.8</v>
      </c>
      <c r="M135" s="9">
        <v>0.2</v>
      </c>
      <c r="N135" s="9">
        <v>0.6</v>
      </c>
    </row>
    <row r="136" spans="1:14">
      <c r="A136" s="8">
        <v>224</v>
      </c>
      <c r="B136" s="9">
        <v>224</v>
      </c>
      <c r="C136" s="9">
        <v>0.56917941570282</v>
      </c>
      <c r="D136" s="9">
        <v>0.183644413948059</v>
      </c>
      <c r="E136" s="9">
        <v>9</v>
      </c>
      <c r="F136" s="9">
        <v>8</v>
      </c>
      <c r="G136" s="9">
        <v>1</v>
      </c>
      <c r="H136" s="9">
        <v>2</v>
      </c>
      <c r="I136" s="9">
        <v>0.9</v>
      </c>
      <c r="J136" s="9">
        <v>0.529411764705882</v>
      </c>
      <c r="K136" s="9">
        <v>0.666666666666667</v>
      </c>
      <c r="L136" s="9">
        <v>0.8</v>
      </c>
      <c r="M136" s="9">
        <v>0.1</v>
      </c>
      <c r="N136" s="9">
        <v>0.55</v>
      </c>
    </row>
    <row r="137" spans="1:14">
      <c r="A137" s="8">
        <v>469</v>
      </c>
      <c r="B137" s="9">
        <v>469</v>
      </c>
      <c r="C137" s="9">
        <v>0.569208860397339</v>
      </c>
      <c r="D137" s="9">
        <v>0.0651026964187622</v>
      </c>
      <c r="E137" s="9">
        <v>7</v>
      </c>
      <c r="F137" s="9">
        <v>9</v>
      </c>
      <c r="G137" s="9">
        <v>3</v>
      </c>
      <c r="H137" s="9">
        <v>1</v>
      </c>
      <c r="I137" s="9">
        <v>0.7</v>
      </c>
      <c r="J137" s="9">
        <v>0.4375</v>
      </c>
      <c r="K137" s="9">
        <v>0.538461538461538</v>
      </c>
      <c r="L137" s="9">
        <v>0.9</v>
      </c>
      <c r="M137" s="9">
        <v>-0.2</v>
      </c>
      <c r="N137" s="9">
        <v>0.4</v>
      </c>
    </row>
    <row r="138" spans="1:14">
      <c r="A138" s="8">
        <v>320</v>
      </c>
      <c r="B138" s="9">
        <v>320</v>
      </c>
      <c r="C138" s="9">
        <v>0.569774150848389</v>
      </c>
      <c r="D138" s="9">
        <v>0.0429487228393555</v>
      </c>
      <c r="E138" s="9">
        <v>7</v>
      </c>
      <c r="F138" s="9">
        <v>7</v>
      </c>
      <c r="G138" s="9">
        <v>3</v>
      </c>
      <c r="H138" s="9">
        <v>3</v>
      </c>
      <c r="I138" s="9">
        <v>0.7</v>
      </c>
      <c r="J138" s="9">
        <v>0.5</v>
      </c>
      <c r="K138" s="9">
        <v>0.583333333333333</v>
      </c>
      <c r="L138" s="9">
        <v>0.7</v>
      </c>
      <c r="M138" s="9">
        <v>0</v>
      </c>
      <c r="N138" s="9">
        <v>0.5</v>
      </c>
    </row>
    <row r="139" spans="1:14">
      <c r="A139" s="8">
        <v>208</v>
      </c>
      <c r="B139" s="9">
        <v>208</v>
      </c>
      <c r="C139" s="9">
        <v>0.570047974586487</v>
      </c>
      <c r="D139" s="9">
        <v>0.037690281867981</v>
      </c>
      <c r="E139" s="9">
        <v>9</v>
      </c>
      <c r="F139" s="9">
        <v>7</v>
      </c>
      <c r="G139" s="9">
        <v>1</v>
      </c>
      <c r="H139" s="9">
        <v>3</v>
      </c>
      <c r="I139" s="9">
        <v>0.9</v>
      </c>
      <c r="J139" s="9">
        <v>0.5625</v>
      </c>
      <c r="K139" s="9">
        <v>0.692307692307692</v>
      </c>
      <c r="L139" s="9">
        <v>0.7</v>
      </c>
      <c r="M139" s="9">
        <v>0.2</v>
      </c>
      <c r="N139" s="9">
        <v>0.6</v>
      </c>
    </row>
    <row r="140" spans="1:14">
      <c r="A140" s="8">
        <v>290</v>
      </c>
      <c r="B140" s="9">
        <v>290</v>
      </c>
      <c r="C140" s="9">
        <v>0.57060170173645</v>
      </c>
      <c r="D140" s="9">
        <v>0.000138640403747559</v>
      </c>
      <c r="E140" s="9">
        <v>10</v>
      </c>
      <c r="F140" s="9">
        <v>6</v>
      </c>
      <c r="G140" s="9">
        <v>0</v>
      </c>
      <c r="H140" s="9">
        <v>4</v>
      </c>
      <c r="I140" s="9">
        <v>1</v>
      </c>
      <c r="J140" s="9">
        <v>0.625</v>
      </c>
      <c r="K140" s="9">
        <v>0.769230769230769</v>
      </c>
      <c r="L140" s="9">
        <v>0.6</v>
      </c>
      <c r="M140" s="9">
        <v>0.4</v>
      </c>
      <c r="N140" s="9">
        <v>0.7</v>
      </c>
    </row>
    <row r="141" spans="1:14">
      <c r="A141" s="8">
        <v>307</v>
      </c>
      <c r="B141" s="9">
        <v>307</v>
      </c>
      <c r="C141" s="9">
        <v>0.571081042289734</v>
      </c>
      <c r="D141" s="9">
        <v>0.0402399301528931</v>
      </c>
      <c r="E141" s="9">
        <v>10</v>
      </c>
      <c r="F141" s="9">
        <v>5</v>
      </c>
      <c r="G141" s="9">
        <v>0</v>
      </c>
      <c r="H141" s="9">
        <v>5</v>
      </c>
      <c r="I141" s="9">
        <v>1</v>
      </c>
      <c r="J141" s="9">
        <v>0.666666666666667</v>
      </c>
      <c r="K141" s="9">
        <v>0.8</v>
      </c>
      <c r="L141" s="9">
        <v>0.5</v>
      </c>
      <c r="M141" s="9">
        <v>0.5</v>
      </c>
      <c r="N141" s="9">
        <v>0.75</v>
      </c>
    </row>
    <row r="142" spans="1:14">
      <c r="A142" s="8">
        <v>304</v>
      </c>
      <c r="B142" s="9">
        <v>304</v>
      </c>
      <c r="C142" s="9">
        <v>0.57126247882843</v>
      </c>
      <c r="D142" s="9">
        <v>0.00178587436676025</v>
      </c>
      <c r="E142" s="9">
        <v>10</v>
      </c>
      <c r="F142" s="9">
        <v>9</v>
      </c>
      <c r="G142" s="9">
        <v>0</v>
      </c>
      <c r="H142" s="9">
        <v>1</v>
      </c>
      <c r="I142" s="9">
        <v>1</v>
      </c>
      <c r="J142" s="9">
        <v>0.526315789473684</v>
      </c>
      <c r="K142" s="9">
        <v>0.689655172413793</v>
      </c>
      <c r="L142" s="9">
        <v>0.9</v>
      </c>
      <c r="M142" s="9">
        <v>0.1</v>
      </c>
      <c r="N142" s="9">
        <v>0.55</v>
      </c>
    </row>
    <row r="143" spans="1:14">
      <c r="A143" s="8">
        <v>43</v>
      </c>
      <c r="B143" s="9">
        <v>43</v>
      </c>
      <c r="C143" s="9">
        <v>0.571359634399414</v>
      </c>
      <c r="D143" s="9">
        <v>0.128782153129578</v>
      </c>
      <c r="E143" s="9">
        <v>8</v>
      </c>
      <c r="F143" s="9">
        <v>7</v>
      </c>
      <c r="G143" s="9">
        <v>2</v>
      </c>
      <c r="H143" s="9">
        <v>3</v>
      </c>
      <c r="I143" s="9">
        <v>0.8</v>
      </c>
      <c r="J143" s="9">
        <v>0.533333333333333</v>
      </c>
      <c r="K143" s="9">
        <v>0.64</v>
      </c>
      <c r="L143" s="9">
        <v>0.7</v>
      </c>
      <c r="M143" s="9">
        <v>0.1</v>
      </c>
      <c r="N143" s="9">
        <v>0.55</v>
      </c>
    </row>
    <row r="144" spans="1:14">
      <c r="A144" s="8">
        <v>93</v>
      </c>
      <c r="B144" s="9">
        <v>93</v>
      </c>
      <c r="C144" s="9">
        <v>0.571714162826538</v>
      </c>
      <c r="D144" s="9">
        <v>0.0245965719223022</v>
      </c>
      <c r="E144" s="9">
        <v>9</v>
      </c>
      <c r="F144" s="9">
        <v>7</v>
      </c>
      <c r="G144" s="9">
        <v>1</v>
      </c>
      <c r="H144" s="9">
        <v>3</v>
      </c>
      <c r="I144" s="9">
        <v>0.9</v>
      </c>
      <c r="J144" s="9">
        <v>0.5625</v>
      </c>
      <c r="K144" s="9">
        <v>0.692307692307692</v>
      </c>
      <c r="L144" s="9">
        <v>0.7</v>
      </c>
      <c r="M144" s="9">
        <v>0.2</v>
      </c>
      <c r="N144" s="9">
        <v>0.6</v>
      </c>
    </row>
    <row r="145" spans="1:14">
      <c r="A145" s="8">
        <v>466</v>
      </c>
      <c r="B145" s="9">
        <v>466</v>
      </c>
      <c r="C145" s="9">
        <v>0.572870135307312</v>
      </c>
      <c r="D145" s="9">
        <v>0.10811972618103</v>
      </c>
      <c r="E145" s="9">
        <v>10</v>
      </c>
      <c r="F145" s="9">
        <v>5</v>
      </c>
      <c r="G145" s="9">
        <v>0</v>
      </c>
      <c r="H145" s="9">
        <v>5</v>
      </c>
      <c r="I145" s="9">
        <v>1</v>
      </c>
      <c r="J145" s="9">
        <v>0.666666666666667</v>
      </c>
      <c r="K145" s="9">
        <v>0.8</v>
      </c>
      <c r="L145" s="9">
        <v>0.5</v>
      </c>
      <c r="M145" s="9">
        <v>0.5</v>
      </c>
      <c r="N145" s="9">
        <v>0.75</v>
      </c>
    </row>
    <row r="146" spans="1:14">
      <c r="A146" s="8">
        <v>467</v>
      </c>
      <c r="B146" s="9">
        <v>467</v>
      </c>
      <c r="C146" s="9">
        <v>0.572872996330261</v>
      </c>
      <c r="D146" s="9">
        <v>0.00699377059936523</v>
      </c>
      <c r="E146" s="9">
        <v>10</v>
      </c>
      <c r="F146" s="9">
        <v>6</v>
      </c>
      <c r="G146" s="9">
        <v>0</v>
      </c>
      <c r="H146" s="9">
        <v>4</v>
      </c>
      <c r="I146" s="9">
        <v>1</v>
      </c>
      <c r="J146" s="9">
        <v>0.625</v>
      </c>
      <c r="K146" s="9">
        <v>0.769230769230769</v>
      </c>
      <c r="L146" s="9">
        <v>0.6</v>
      </c>
      <c r="M146" s="9">
        <v>0.4</v>
      </c>
      <c r="N146" s="9">
        <v>0.7</v>
      </c>
    </row>
    <row r="147" spans="1:14">
      <c r="A147" s="8">
        <v>397</v>
      </c>
      <c r="B147" s="9">
        <v>397</v>
      </c>
      <c r="C147" s="9">
        <v>0.573348999023437</v>
      </c>
      <c r="D147" s="9">
        <v>0.0288004875183106</v>
      </c>
      <c r="E147" s="9">
        <v>9</v>
      </c>
      <c r="F147" s="9">
        <v>7</v>
      </c>
      <c r="G147" s="9">
        <v>1</v>
      </c>
      <c r="H147" s="9">
        <v>3</v>
      </c>
      <c r="I147" s="9">
        <v>0.9</v>
      </c>
      <c r="J147" s="9">
        <v>0.5625</v>
      </c>
      <c r="K147" s="9">
        <v>0.692307692307692</v>
      </c>
      <c r="L147" s="9">
        <v>0.7</v>
      </c>
      <c r="M147" s="9">
        <v>0.2</v>
      </c>
      <c r="N147" s="9">
        <v>0.6</v>
      </c>
    </row>
    <row r="148" spans="1:14">
      <c r="A148" s="8">
        <v>328</v>
      </c>
      <c r="B148" s="9">
        <v>328</v>
      </c>
      <c r="C148" s="9">
        <v>0.573578357696533</v>
      </c>
      <c r="D148" s="9">
        <v>0.105150818824768</v>
      </c>
      <c r="E148" s="9">
        <v>8</v>
      </c>
      <c r="F148" s="9">
        <v>6</v>
      </c>
      <c r="G148" s="9">
        <v>2</v>
      </c>
      <c r="H148" s="9">
        <v>4</v>
      </c>
      <c r="I148" s="9">
        <v>0.8</v>
      </c>
      <c r="J148" s="9">
        <v>0.571428571428572</v>
      </c>
      <c r="K148" s="9">
        <v>0.666666666666667</v>
      </c>
      <c r="L148" s="9">
        <v>0.6</v>
      </c>
      <c r="M148" s="9">
        <v>0.2</v>
      </c>
      <c r="N148" s="9">
        <v>0.6</v>
      </c>
    </row>
    <row r="149" spans="1:14">
      <c r="A149" s="8">
        <v>20</v>
      </c>
      <c r="B149" s="9">
        <v>20</v>
      </c>
      <c r="C149" s="9">
        <v>0.574290752410889</v>
      </c>
      <c r="D149" s="9">
        <v>0.0846385955810547</v>
      </c>
      <c r="E149" s="9">
        <v>10</v>
      </c>
      <c r="F149" s="9">
        <v>6</v>
      </c>
      <c r="G149" s="9">
        <v>0</v>
      </c>
      <c r="H149" s="9">
        <v>4</v>
      </c>
      <c r="I149" s="9">
        <v>1</v>
      </c>
      <c r="J149" s="9">
        <v>0.625</v>
      </c>
      <c r="K149" s="9">
        <v>0.769230769230769</v>
      </c>
      <c r="L149" s="9">
        <v>0.6</v>
      </c>
      <c r="M149" s="9">
        <v>0.4</v>
      </c>
      <c r="N149" s="9">
        <v>0.7</v>
      </c>
    </row>
    <row r="150" spans="1:14">
      <c r="A150" s="8">
        <v>437</v>
      </c>
      <c r="B150" s="9">
        <v>437</v>
      </c>
      <c r="C150" s="9">
        <v>0.575315237045288</v>
      </c>
      <c r="D150" s="9">
        <v>0.0327671766281128</v>
      </c>
      <c r="E150" s="9">
        <v>7</v>
      </c>
      <c r="F150" s="9">
        <v>7</v>
      </c>
      <c r="G150" s="9">
        <v>3</v>
      </c>
      <c r="H150" s="9">
        <v>3</v>
      </c>
      <c r="I150" s="9">
        <v>0.7</v>
      </c>
      <c r="J150" s="9">
        <v>0.5</v>
      </c>
      <c r="K150" s="9">
        <v>0.583333333333333</v>
      </c>
      <c r="L150" s="9">
        <v>0.7</v>
      </c>
      <c r="M150" s="9">
        <v>0</v>
      </c>
      <c r="N150" s="9">
        <v>0.5</v>
      </c>
    </row>
    <row r="151" spans="1:14">
      <c r="A151" s="8">
        <v>126</v>
      </c>
      <c r="B151" s="9">
        <v>126</v>
      </c>
      <c r="C151" s="9">
        <v>0.576522707939148</v>
      </c>
      <c r="D151" s="9">
        <v>0.0417832136154175</v>
      </c>
      <c r="E151" s="9">
        <v>8</v>
      </c>
      <c r="F151" s="9">
        <v>6</v>
      </c>
      <c r="G151" s="9">
        <v>2</v>
      </c>
      <c r="H151" s="9">
        <v>4</v>
      </c>
      <c r="I151" s="9">
        <v>0.8</v>
      </c>
      <c r="J151" s="9">
        <v>0.571428571428572</v>
      </c>
      <c r="K151" s="9">
        <v>0.666666666666667</v>
      </c>
      <c r="L151" s="9">
        <v>0.6</v>
      </c>
      <c r="M151" s="9">
        <v>0.2</v>
      </c>
      <c r="N151" s="9">
        <v>0.6</v>
      </c>
    </row>
    <row r="152" spans="1:14">
      <c r="A152" s="8">
        <v>217</v>
      </c>
      <c r="B152" s="9">
        <v>217</v>
      </c>
      <c r="C152" s="9">
        <v>0.576593995094299</v>
      </c>
      <c r="D152" s="9">
        <v>0.0702860355377197</v>
      </c>
      <c r="E152" s="9">
        <v>10</v>
      </c>
      <c r="F152" s="9">
        <v>8</v>
      </c>
      <c r="G152" s="9">
        <v>0</v>
      </c>
      <c r="H152" s="9">
        <v>2</v>
      </c>
      <c r="I152" s="9">
        <v>1</v>
      </c>
      <c r="J152" s="9">
        <v>0.555555555555556</v>
      </c>
      <c r="K152" s="9">
        <v>0.714285714285714</v>
      </c>
      <c r="L152" s="9">
        <v>0.8</v>
      </c>
      <c r="M152" s="9">
        <v>0.2</v>
      </c>
      <c r="N152" s="9">
        <v>0.6</v>
      </c>
    </row>
    <row r="153" spans="1:14">
      <c r="A153" s="8">
        <v>42</v>
      </c>
      <c r="B153" s="9">
        <v>42</v>
      </c>
      <c r="C153" s="9">
        <v>0.576701641082764</v>
      </c>
      <c r="D153" s="9">
        <v>0.0510609149932861</v>
      </c>
      <c r="E153" s="9">
        <v>10</v>
      </c>
      <c r="F153" s="9">
        <v>7</v>
      </c>
      <c r="G153" s="9">
        <v>0</v>
      </c>
      <c r="H153" s="9">
        <v>3</v>
      </c>
      <c r="I153" s="9">
        <v>1</v>
      </c>
      <c r="J153" s="9">
        <v>0.588235294117647</v>
      </c>
      <c r="K153" s="9">
        <v>0.740740740740741</v>
      </c>
      <c r="L153" s="9">
        <v>0.7</v>
      </c>
      <c r="M153" s="9">
        <v>0.3</v>
      </c>
      <c r="N153" s="9">
        <v>0.65</v>
      </c>
    </row>
    <row r="154" spans="1:14">
      <c r="A154" s="8">
        <v>121</v>
      </c>
      <c r="B154" s="9">
        <v>121</v>
      </c>
      <c r="C154" s="9">
        <v>0.577864170074463</v>
      </c>
      <c r="D154" s="9">
        <v>0.00414109230041504</v>
      </c>
      <c r="E154" s="9">
        <v>8</v>
      </c>
      <c r="F154" s="9">
        <v>7</v>
      </c>
      <c r="G154" s="9">
        <v>2</v>
      </c>
      <c r="H154" s="9">
        <v>3</v>
      </c>
      <c r="I154" s="9">
        <v>0.8</v>
      </c>
      <c r="J154" s="9">
        <v>0.533333333333333</v>
      </c>
      <c r="K154" s="9">
        <v>0.64</v>
      </c>
      <c r="L154" s="9">
        <v>0.7</v>
      </c>
      <c r="M154" s="9">
        <v>0.1</v>
      </c>
      <c r="N154" s="9">
        <v>0.55</v>
      </c>
    </row>
    <row r="155" spans="1:14">
      <c r="A155" s="8">
        <v>386</v>
      </c>
      <c r="B155" s="9">
        <v>386</v>
      </c>
      <c r="C155" s="9">
        <v>0.578142523765564</v>
      </c>
      <c r="D155" s="9">
        <v>0.0254735946655273</v>
      </c>
      <c r="E155" s="9">
        <v>10</v>
      </c>
      <c r="F155" s="9">
        <v>7</v>
      </c>
      <c r="G155" s="9">
        <v>0</v>
      </c>
      <c r="H155" s="9">
        <v>3</v>
      </c>
      <c r="I155" s="9">
        <v>1</v>
      </c>
      <c r="J155" s="9">
        <v>0.588235294117647</v>
      </c>
      <c r="K155" s="9">
        <v>0.740740740740741</v>
      </c>
      <c r="L155" s="9">
        <v>0.7</v>
      </c>
      <c r="M155" s="9">
        <v>0.3</v>
      </c>
      <c r="N155" s="9">
        <v>0.65</v>
      </c>
    </row>
    <row r="156" spans="1:14">
      <c r="A156" s="8">
        <v>284</v>
      </c>
      <c r="B156" s="9">
        <v>284</v>
      </c>
      <c r="C156" s="9">
        <v>0.57831335067749</v>
      </c>
      <c r="D156" s="9">
        <v>0.00532937049865723</v>
      </c>
      <c r="E156" s="9">
        <v>10</v>
      </c>
      <c r="F156" s="9">
        <v>7</v>
      </c>
      <c r="G156" s="9">
        <v>0</v>
      </c>
      <c r="H156" s="9">
        <v>3</v>
      </c>
      <c r="I156" s="9">
        <v>1</v>
      </c>
      <c r="J156" s="9">
        <v>0.588235294117647</v>
      </c>
      <c r="K156" s="9">
        <v>0.740740740740741</v>
      </c>
      <c r="L156" s="9">
        <v>0.7</v>
      </c>
      <c r="M156" s="9">
        <v>0.3</v>
      </c>
      <c r="N156" s="9">
        <v>0.65</v>
      </c>
    </row>
    <row r="157" spans="1:14">
      <c r="A157" s="8">
        <v>209</v>
      </c>
      <c r="B157" s="9">
        <v>209</v>
      </c>
      <c r="C157" s="9">
        <v>0.57835853099823</v>
      </c>
      <c r="D157" s="9">
        <v>0.0256589651107788</v>
      </c>
      <c r="E157" s="9">
        <v>8</v>
      </c>
      <c r="F157" s="9">
        <v>6</v>
      </c>
      <c r="G157" s="9">
        <v>2</v>
      </c>
      <c r="H157" s="9">
        <v>4</v>
      </c>
      <c r="I157" s="9">
        <v>0.8</v>
      </c>
      <c r="J157" s="9">
        <v>0.571428571428572</v>
      </c>
      <c r="K157" s="9">
        <v>0.666666666666667</v>
      </c>
      <c r="L157" s="9">
        <v>0.6</v>
      </c>
      <c r="M157" s="9">
        <v>0.2</v>
      </c>
      <c r="N157" s="9">
        <v>0.6</v>
      </c>
    </row>
    <row r="158" spans="1:14">
      <c r="A158" s="8">
        <v>125</v>
      </c>
      <c r="B158" s="9">
        <v>125</v>
      </c>
      <c r="C158" s="9">
        <v>0.578766107559204</v>
      </c>
      <c r="D158" s="9">
        <v>0.0878151655197144</v>
      </c>
      <c r="E158" s="9">
        <v>8</v>
      </c>
      <c r="F158" s="9">
        <v>7</v>
      </c>
      <c r="G158" s="9">
        <v>2</v>
      </c>
      <c r="H158" s="9">
        <v>3</v>
      </c>
      <c r="I158" s="9">
        <v>0.8</v>
      </c>
      <c r="J158" s="9">
        <v>0.533333333333333</v>
      </c>
      <c r="K158" s="9">
        <v>0.64</v>
      </c>
      <c r="L158" s="9">
        <v>0.7</v>
      </c>
      <c r="M158" s="9">
        <v>0.1</v>
      </c>
      <c r="N158" s="9">
        <v>0.55</v>
      </c>
    </row>
    <row r="159" spans="1:14">
      <c r="A159" s="8">
        <v>325</v>
      </c>
      <c r="B159" s="9">
        <v>325</v>
      </c>
      <c r="C159" s="9">
        <v>0.578796625137329</v>
      </c>
      <c r="D159" s="9">
        <v>0.047813892364502</v>
      </c>
      <c r="E159" s="9">
        <v>10</v>
      </c>
      <c r="F159" s="9">
        <v>8</v>
      </c>
      <c r="G159" s="9">
        <v>0</v>
      </c>
      <c r="H159" s="9">
        <v>2</v>
      </c>
      <c r="I159" s="9">
        <v>1</v>
      </c>
      <c r="J159" s="9">
        <v>0.555555555555556</v>
      </c>
      <c r="K159" s="9">
        <v>0.714285714285714</v>
      </c>
      <c r="L159" s="9">
        <v>0.8</v>
      </c>
      <c r="M159" s="9">
        <v>0.2</v>
      </c>
      <c r="N159" s="9">
        <v>0.6</v>
      </c>
    </row>
    <row r="160" spans="1:14">
      <c r="A160" s="8">
        <v>103</v>
      </c>
      <c r="B160" s="9">
        <v>103</v>
      </c>
      <c r="C160" s="9">
        <v>0.579185843467712</v>
      </c>
      <c r="D160" s="9">
        <v>0.0855180025100708</v>
      </c>
      <c r="E160" s="9">
        <v>10</v>
      </c>
      <c r="F160" s="9">
        <v>7</v>
      </c>
      <c r="G160" s="9">
        <v>0</v>
      </c>
      <c r="H160" s="9">
        <v>3</v>
      </c>
      <c r="I160" s="9">
        <v>1</v>
      </c>
      <c r="J160" s="9">
        <v>0.588235294117647</v>
      </c>
      <c r="K160" s="9">
        <v>0.740740740740741</v>
      </c>
      <c r="L160" s="9">
        <v>0.7</v>
      </c>
      <c r="M160" s="9">
        <v>0.3</v>
      </c>
      <c r="N160" s="9">
        <v>0.65</v>
      </c>
    </row>
    <row r="161" spans="1:14">
      <c r="A161" s="8">
        <v>62</v>
      </c>
      <c r="B161" s="9">
        <v>62</v>
      </c>
      <c r="C161" s="9">
        <v>0.580966949462891</v>
      </c>
      <c r="D161" s="9">
        <v>0.0316213369369507</v>
      </c>
      <c r="E161" s="9">
        <v>9</v>
      </c>
      <c r="F161" s="9">
        <v>7</v>
      </c>
      <c r="G161" s="9">
        <v>1</v>
      </c>
      <c r="H161" s="9">
        <v>3</v>
      </c>
      <c r="I161" s="9">
        <v>0.9</v>
      </c>
      <c r="J161" s="9">
        <v>0.5625</v>
      </c>
      <c r="K161" s="9">
        <v>0.692307692307692</v>
      </c>
      <c r="L161" s="9">
        <v>0.7</v>
      </c>
      <c r="M161" s="9">
        <v>0.2</v>
      </c>
      <c r="N161" s="9">
        <v>0.6</v>
      </c>
    </row>
    <row r="162" spans="1:14">
      <c r="A162" s="8">
        <v>175</v>
      </c>
      <c r="B162" s="9">
        <v>175</v>
      </c>
      <c r="C162" s="9">
        <v>0.580980181694031</v>
      </c>
      <c r="D162" s="9">
        <v>0.101220607757568</v>
      </c>
      <c r="E162" s="9">
        <v>9</v>
      </c>
      <c r="F162" s="9">
        <v>2</v>
      </c>
      <c r="G162" s="9">
        <v>1</v>
      </c>
      <c r="H162" s="9">
        <v>8</v>
      </c>
      <c r="I162" s="9">
        <v>0.9</v>
      </c>
      <c r="J162" s="9">
        <v>0.818181818181818</v>
      </c>
      <c r="K162" s="9">
        <v>0.857142857142857</v>
      </c>
      <c r="L162" s="9">
        <v>0.2</v>
      </c>
      <c r="M162" s="9">
        <v>0.7</v>
      </c>
      <c r="N162" s="9">
        <v>0.85</v>
      </c>
    </row>
    <row r="163" spans="1:14">
      <c r="A163" s="8">
        <v>177</v>
      </c>
      <c r="B163" s="9">
        <v>177</v>
      </c>
      <c r="C163" s="9">
        <v>0.582026481628418</v>
      </c>
      <c r="D163" s="9">
        <v>0.0592260360717773</v>
      </c>
      <c r="E163" s="9">
        <v>9</v>
      </c>
      <c r="F163" s="9">
        <v>4</v>
      </c>
      <c r="G163" s="9">
        <v>1</v>
      </c>
      <c r="H163" s="9">
        <v>6</v>
      </c>
      <c r="I163" s="9">
        <v>0.9</v>
      </c>
      <c r="J163" s="9">
        <v>0.692307692307692</v>
      </c>
      <c r="K163" s="9">
        <v>0.782608695652174</v>
      </c>
      <c r="L163" s="9">
        <v>0.4</v>
      </c>
      <c r="M163" s="9">
        <v>0.5</v>
      </c>
      <c r="N163" s="9">
        <v>0.75</v>
      </c>
    </row>
    <row r="164" spans="1:14">
      <c r="A164" s="8">
        <v>259</v>
      </c>
      <c r="B164" s="9">
        <v>259</v>
      </c>
      <c r="C164" s="9">
        <v>0.583817005157471</v>
      </c>
      <c r="D164" s="9">
        <v>0.00514543056488037</v>
      </c>
      <c r="E164" s="9">
        <v>8</v>
      </c>
      <c r="F164" s="9">
        <v>8</v>
      </c>
      <c r="G164" s="9">
        <v>2</v>
      </c>
      <c r="H164" s="9">
        <v>2</v>
      </c>
      <c r="I164" s="9">
        <v>0.8</v>
      </c>
      <c r="J164" s="9">
        <v>0.5</v>
      </c>
      <c r="K164" s="9">
        <v>0.615384615384615</v>
      </c>
      <c r="L164" s="9">
        <v>0.8</v>
      </c>
      <c r="M164" s="9">
        <v>0</v>
      </c>
      <c r="N164" s="9">
        <v>0.5</v>
      </c>
    </row>
    <row r="165" spans="1:14">
      <c r="A165" s="8">
        <v>354</v>
      </c>
      <c r="B165" s="9">
        <v>354</v>
      </c>
      <c r="C165" s="9">
        <v>0.584381818771362</v>
      </c>
      <c r="D165" s="9">
        <v>0.0174782276153564</v>
      </c>
      <c r="E165" s="9">
        <v>9</v>
      </c>
      <c r="F165" s="9">
        <v>7</v>
      </c>
      <c r="G165" s="9">
        <v>1</v>
      </c>
      <c r="H165" s="9">
        <v>3</v>
      </c>
      <c r="I165" s="9">
        <v>0.9</v>
      </c>
      <c r="J165" s="9">
        <v>0.5625</v>
      </c>
      <c r="K165" s="9">
        <v>0.692307692307692</v>
      </c>
      <c r="L165" s="9">
        <v>0.7</v>
      </c>
      <c r="M165" s="9">
        <v>0.2</v>
      </c>
      <c r="N165" s="9">
        <v>0.6</v>
      </c>
    </row>
    <row r="166" spans="1:14">
      <c r="A166" s="8">
        <v>142</v>
      </c>
      <c r="B166" s="9">
        <v>142</v>
      </c>
      <c r="C166" s="9">
        <v>0.584742069244385</v>
      </c>
      <c r="D166" s="9">
        <v>0.0103622674942017</v>
      </c>
      <c r="E166" s="9">
        <v>10</v>
      </c>
      <c r="F166" s="9">
        <v>6</v>
      </c>
      <c r="G166" s="9">
        <v>0</v>
      </c>
      <c r="H166" s="9">
        <v>4</v>
      </c>
      <c r="I166" s="9">
        <v>1</v>
      </c>
      <c r="J166" s="9">
        <v>0.625</v>
      </c>
      <c r="K166" s="9">
        <v>0.769230769230769</v>
      </c>
      <c r="L166" s="9">
        <v>0.6</v>
      </c>
      <c r="M166" s="9">
        <v>0.4</v>
      </c>
      <c r="N166" s="9">
        <v>0.7</v>
      </c>
    </row>
    <row r="167" spans="1:14">
      <c r="A167" s="8">
        <v>119</v>
      </c>
      <c r="B167" s="9">
        <v>119</v>
      </c>
      <c r="C167" s="9">
        <v>0.585662484169006</v>
      </c>
      <c r="D167" s="9">
        <v>0.0275150537490845</v>
      </c>
      <c r="E167" s="9">
        <v>10</v>
      </c>
      <c r="F167" s="9">
        <v>7</v>
      </c>
      <c r="G167" s="9">
        <v>0</v>
      </c>
      <c r="H167" s="9">
        <v>3</v>
      </c>
      <c r="I167" s="9">
        <v>1</v>
      </c>
      <c r="J167" s="9">
        <v>0.588235294117647</v>
      </c>
      <c r="K167" s="9">
        <v>0.740740740740741</v>
      </c>
      <c r="L167" s="9">
        <v>0.7</v>
      </c>
      <c r="M167" s="9">
        <v>0.3</v>
      </c>
      <c r="N167" s="9">
        <v>0.65</v>
      </c>
    </row>
    <row r="168" spans="1:14">
      <c r="A168" s="8">
        <v>474</v>
      </c>
      <c r="B168" s="9">
        <v>474</v>
      </c>
      <c r="C168" s="9">
        <v>0.58588969707489</v>
      </c>
      <c r="D168" s="9">
        <v>0.0183937549591064</v>
      </c>
      <c r="E168" s="9">
        <v>8</v>
      </c>
      <c r="F168" s="9">
        <v>8</v>
      </c>
      <c r="G168" s="9">
        <v>2</v>
      </c>
      <c r="H168" s="9">
        <v>2</v>
      </c>
      <c r="I168" s="9">
        <v>0.8</v>
      </c>
      <c r="J168" s="9">
        <v>0.5</v>
      </c>
      <c r="K168" s="9">
        <v>0.615384615384615</v>
      </c>
      <c r="L168" s="9">
        <v>0.8</v>
      </c>
      <c r="M168" s="9">
        <v>0</v>
      </c>
      <c r="N168" s="9">
        <v>0.5</v>
      </c>
    </row>
    <row r="169" spans="1:14">
      <c r="A169" s="8">
        <v>31</v>
      </c>
      <c r="B169" s="9">
        <v>31</v>
      </c>
      <c r="C169" s="9">
        <v>0.586976408958435</v>
      </c>
      <c r="D169" s="9">
        <v>0.0469629764556885</v>
      </c>
      <c r="E169" s="9">
        <v>8</v>
      </c>
      <c r="F169" s="9">
        <v>7</v>
      </c>
      <c r="G169" s="9">
        <v>2</v>
      </c>
      <c r="H169" s="9">
        <v>3</v>
      </c>
      <c r="I169" s="9">
        <v>0.8</v>
      </c>
      <c r="J169" s="9">
        <v>0.533333333333333</v>
      </c>
      <c r="K169" s="9">
        <v>0.64</v>
      </c>
      <c r="L169" s="9">
        <v>0.7</v>
      </c>
      <c r="M169" s="9">
        <v>0.1</v>
      </c>
      <c r="N169" s="9">
        <v>0.55</v>
      </c>
    </row>
    <row r="170" spans="1:14">
      <c r="A170" s="8">
        <v>490</v>
      </c>
      <c r="B170" s="9">
        <v>490</v>
      </c>
      <c r="C170" s="9">
        <v>0.587174892425537</v>
      </c>
      <c r="D170" s="9">
        <v>0.0581293106079102</v>
      </c>
      <c r="E170" s="9">
        <v>10</v>
      </c>
      <c r="F170" s="9">
        <v>8</v>
      </c>
      <c r="G170" s="9">
        <v>0</v>
      </c>
      <c r="H170" s="9">
        <v>2</v>
      </c>
      <c r="I170" s="9">
        <v>1</v>
      </c>
      <c r="J170" s="9">
        <v>0.555555555555556</v>
      </c>
      <c r="K170" s="9">
        <v>0.714285714285714</v>
      </c>
      <c r="L170" s="9">
        <v>0.8</v>
      </c>
      <c r="M170" s="9">
        <v>0.2</v>
      </c>
      <c r="N170" s="9">
        <v>0.6</v>
      </c>
    </row>
    <row r="171" spans="1:14">
      <c r="A171" s="8">
        <v>372</v>
      </c>
      <c r="B171" s="9">
        <v>372</v>
      </c>
      <c r="C171" s="9">
        <v>0.587548017501831</v>
      </c>
      <c r="D171" s="9">
        <v>0.0784555673599243</v>
      </c>
      <c r="E171" s="9">
        <v>10</v>
      </c>
      <c r="F171" s="9">
        <v>6</v>
      </c>
      <c r="G171" s="9">
        <v>0</v>
      </c>
      <c r="H171" s="9">
        <v>4</v>
      </c>
      <c r="I171" s="9">
        <v>1</v>
      </c>
      <c r="J171" s="9">
        <v>0.625</v>
      </c>
      <c r="K171" s="9">
        <v>0.769230769230769</v>
      </c>
      <c r="L171" s="9">
        <v>0.6</v>
      </c>
      <c r="M171" s="9">
        <v>0.4</v>
      </c>
      <c r="N171" s="9">
        <v>0.7</v>
      </c>
    </row>
    <row r="172" spans="1:14">
      <c r="A172" s="8">
        <v>60</v>
      </c>
      <c r="B172" s="9">
        <v>60</v>
      </c>
      <c r="C172" s="9">
        <v>0.587718605995178</v>
      </c>
      <c r="D172" s="9">
        <v>0.0641170740127563</v>
      </c>
      <c r="E172" s="9">
        <v>8</v>
      </c>
      <c r="F172" s="9">
        <v>10</v>
      </c>
      <c r="G172" s="9">
        <v>2</v>
      </c>
      <c r="H172" s="9">
        <v>0</v>
      </c>
      <c r="I172" s="9">
        <v>0.8</v>
      </c>
      <c r="J172" s="9">
        <v>0.444444444444444</v>
      </c>
      <c r="K172" s="9">
        <v>0.571428571428572</v>
      </c>
      <c r="L172" s="9">
        <v>1</v>
      </c>
      <c r="M172" s="9">
        <v>-0.2</v>
      </c>
      <c r="N172" s="9">
        <v>0.4</v>
      </c>
    </row>
    <row r="173" spans="1:14">
      <c r="A173" s="8">
        <v>15</v>
      </c>
      <c r="B173" s="9">
        <v>15</v>
      </c>
      <c r="C173" s="9">
        <v>0.587990760803223</v>
      </c>
      <c r="D173" s="9">
        <v>0.04355788230896</v>
      </c>
      <c r="E173" s="9">
        <v>9</v>
      </c>
      <c r="F173" s="9">
        <v>8</v>
      </c>
      <c r="G173" s="9">
        <v>1</v>
      </c>
      <c r="H173" s="9">
        <v>2</v>
      </c>
      <c r="I173" s="9">
        <v>0.9</v>
      </c>
      <c r="J173" s="9">
        <v>0.529411764705882</v>
      </c>
      <c r="K173" s="9">
        <v>0.666666666666667</v>
      </c>
      <c r="L173" s="9">
        <v>0.8</v>
      </c>
      <c r="M173" s="9">
        <v>0.1</v>
      </c>
      <c r="N173" s="9">
        <v>0.55</v>
      </c>
    </row>
    <row r="174" spans="1:14">
      <c r="A174" s="8">
        <v>296</v>
      </c>
      <c r="B174" s="9">
        <v>296</v>
      </c>
      <c r="C174" s="9">
        <v>0.588234066963196</v>
      </c>
      <c r="D174" s="9">
        <v>0.0247267484664917</v>
      </c>
      <c r="E174" s="9">
        <v>8</v>
      </c>
      <c r="F174" s="9">
        <v>7</v>
      </c>
      <c r="G174" s="9">
        <v>2</v>
      </c>
      <c r="H174" s="9">
        <v>3</v>
      </c>
      <c r="I174" s="9">
        <v>0.8</v>
      </c>
      <c r="J174" s="9">
        <v>0.533333333333333</v>
      </c>
      <c r="K174" s="9">
        <v>0.64</v>
      </c>
      <c r="L174" s="9">
        <v>0.7</v>
      </c>
      <c r="M174" s="9">
        <v>0.1</v>
      </c>
      <c r="N174" s="9">
        <v>0.55</v>
      </c>
    </row>
    <row r="175" spans="1:14">
      <c r="A175" s="8">
        <v>365</v>
      </c>
      <c r="B175" s="9">
        <v>365</v>
      </c>
      <c r="C175" s="9">
        <v>0.588354587554932</v>
      </c>
      <c r="D175" s="9">
        <v>0.0878283977508545</v>
      </c>
      <c r="E175" s="9">
        <v>7</v>
      </c>
      <c r="F175" s="9">
        <v>5</v>
      </c>
      <c r="G175" s="9">
        <v>3</v>
      </c>
      <c r="H175" s="9">
        <v>5</v>
      </c>
      <c r="I175" s="9">
        <v>0.7</v>
      </c>
      <c r="J175" s="9">
        <v>0.583333333333333</v>
      </c>
      <c r="K175" s="9">
        <v>0.636363636363636</v>
      </c>
      <c r="L175" s="9">
        <v>0.5</v>
      </c>
      <c r="M175" s="9">
        <v>0.2</v>
      </c>
      <c r="N175" s="9">
        <v>0.6</v>
      </c>
    </row>
    <row r="176" spans="1:14">
      <c r="A176" s="8">
        <v>36</v>
      </c>
      <c r="B176" s="9">
        <v>36</v>
      </c>
      <c r="C176" s="9">
        <v>0.588944435119629</v>
      </c>
      <c r="D176" s="9">
        <v>0.175347805023193</v>
      </c>
      <c r="E176" s="9">
        <v>7</v>
      </c>
      <c r="F176" s="9">
        <v>8</v>
      </c>
      <c r="G176" s="9">
        <v>3</v>
      </c>
      <c r="H176" s="9">
        <v>2</v>
      </c>
      <c r="I176" s="9">
        <v>0.7</v>
      </c>
      <c r="J176" s="9">
        <v>0.466666666666667</v>
      </c>
      <c r="K176" s="9">
        <v>0.56</v>
      </c>
      <c r="L176" s="9">
        <v>0.8</v>
      </c>
      <c r="M176" s="9">
        <v>-0.1</v>
      </c>
      <c r="N176" s="9">
        <v>0.45</v>
      </c>
    </row>
    <row r="177" spans="1:14">
      <c r="A177" s="8">
        <v>32</v>
      </c>
      <c r="B177" s="9">
        <v>32</v>
      </c>
      <c r="C177" s="9">
        <v>0.589939475059509</v>
      </c>
      <c r="D177" s="9">
        <v>0.0418322086334229</v>
      </c>
      <c r="E177" s="9">
        <v>8</v>
      </c>
      <c r="F177" s="9">
        <v>7</v>
      </c>
      <c r="G177" s="9">
        <v>2</v>
      </c>
      <c r="H177" s="9">
        <v>3</v>
      </c>
      <c r="I177" s="9">
        <v>0.8</v>
      </c>
      <c r="J177" s="9">
        <v>0.533333333333333</v>
      </c>
      <c r="K177" s="9">
        <v>0.64</v>
      </c>
      <c r="L177" s="9">
        <v>0.7</v>
      </c>
      <c r="M177" s="9">
        <v>0.1</v>
      </c>
      <c r="N177" s="9">
        <v>0.55</v>
      </c>
    </row>
    <row r="178" spans="1:14">
      <c r="A178" s="8">
        <v>92</v>
      </c>
      <c r="B178" s="9">
        <v>92</v>
      </c>
      <c r="C178" s="9">
        <v>0.590191960334778</v>
      </c>
      <c r="D178" s="9">
        <v>0.0902374982833862</v>
      </c>
      <c r="E178" s="9">
        <v>7</v>
      </c>
      <c r="F178" s="9">
        <v>10</v>
      </c>
      <c r="G178" s="9">
        <v>3</v>
      </c>
      <c r="H178" s="9">
        <v>0</v>
      </c>
      <c r="I178" s="9">
        <v>0.7</v>
      </c>
      <c r="J178" s="9">
        <v>0.411764705882353</v>
      </c>
      <c r="K178" s="9">
        <v>0.518518518518518</v>
      </c>
      <c r="L178" s="9">
        <v>1</v>
      </c>
      <c r="M178" s="9">
        <v>-0.3</v>
      </c>
      <c r="N178" s="9">
        <v>0.35</v>
      </c>
    </row>
    <row r="179" spans="1:14">
      <c r="A179" s="8">
        <v>403</v>
      </c>
      <c r="B179" s="9">
        <v>403</v>
      </c>
      <c r="C179" s="9">
        <v>0.590362906455994</v>
      </c>
      <c r="D179" s="9">
        <v>0.0939908027648926</v>
      </c>
      <c r="E179" s="9">
        <v>8</v>
      </c>
      <c r="F179" s="9">
        <v>9</v>
      </c>
      <c r="G179" s="9">
        <v>2</v>
      </c>
      <c r="H179" s="9">
        <v>1</v>
      </c>
      <c r="I179" s="9">
        <v>0.8</v>
      </c>
      <c r="J179" s="9">
        <v>0.470588235294118</v>
      </c>
      <c r="K179" s="9">
        <v>0.592592592592593</v>
      </c>
      <c r="L179" s="9">
        <v>0.9</v>
      </c>
      <c r="M179" s="9">
        <v>-0.1</v>
      </c>
      <c r="N179" s="9">
        <v>0.45</v>
      </c>
    </row>
    <row r="180" spans="1:14">
      <c r="A180" s="8">
        <v>220</v>
      </c>
      <c r="B180" s="9">
        <v>220</v>
      </c>
      <c r="C180" s="9">
        <v>0.591239094734192</v>
      </c>
      <c r="D180" s="9">
        <v>0.0226728916168213</v>
      </c>
      <c r="E180" s="9">
        <v>10</v>
      </c>
      <c r="F180" s="9">
        <v>6</v>
      </c>
      <c r="G180" s="9">
        <v>0</v>
      </c>
      <c r="H180" s="9">
        <v>4</v>
      </c>
      <c r="I180" s="9">
        <v>1</v>
      </c>
      <c r="J180" s="9">
        <v>0.625</v>
      </c>
      <c r="K180" s="9">
        <v>0.769230769230769</v>
      </c>
      <c r="L180" s="9">
        <v>0.6</v>
      </c>
      <c r="M180" s="9">
        <v>0.4</v>
      </c>
      <c r="N180" s="9">
        <v>0.7</v>
      </c>
    </row>
    <row r="181" spans="1:14">
      <c r="A181" s="8">
        <v>390</v>
      </c>
      <c r="B181" s="9">
        <v>390</v>
      </c>
      <c r="C181" s="9">
        <v>0.591841697692871</v>
      </c>
      <c r="D181" s="9">
        <v>0.0667519569396973</v>
      </c>
      <c r="E181" s="9">
        <v>9</v>
      </c>
      <c r="F181" s="9">
        <v>9</v>
      </c>
      <c r="G181" s="9">
        <v>1</v>
      </c>
      <c r="H181" s="9">
        <v>1</v>
      </c>
      <c r="I181" s="9">
        <v>0.9</v>
      </c>
      <c r="J181" s="9">
        <v>0.5</v>
      </c>
      <c r="K181" s="9">
        <v>0.642857142857143</v>
      </c>
      <c r="L181" s="9">
        <v>0.9</v>
      </c>
      <c r="M181" s="9">
        <v>0</v>
      </c>
      <c r="N181" s="9">
        <v>0.5</v>
      </c>
    </row>
    <row r="182" spans="1:14">
      <c r="A182" s="8">
        <v>465</v>
      </c>
      <c r="B182" s="9">
        <v>465</v>
      </c>
      <c r="C182" s="9">
        <v>0.592013478279114</v>
      </c>
      <c r="D182" s="9">
        <v>0.0320600271224976</v>
      </c>
      <c r="E182" s="9">
        <v>9</v>
      </c>
      <c r="F182" s="9">
        <v>9</v>
      </c>
      <c r="G182" s="9">
        <v>1</v>
      </c>
      <c r="H182" s="9">
        <v>1</v>
      </c>
      <c r="I182" s="9">
        <v>0.9</v>
      </c>
      <c r="J182" s="9">
        <v>0.5</v>
      </c>
      <c r="K182" s="9">
        <v>0.642857142857143</v>
      </c>
      <c r="L182" s="9">
        <v>0.9</v>
      </c>
      <c r="M182" s="9">
        <v>0</v>
      </c>
      <c r="N182" s="9">
        <v>0.5</v>
      </c>
    </row>
    <row r="183" spans="1:14">
      <c r="A183" s="8">
        <v>192</v>
      </c>
      <c r="B183" s="9">
        <v>192</v>
      </c>
      <c r="C183" s="9">
        <v>0.592427253723145</v>
      </c>
      <c r="D183" s="9">
        <v>0.27315354347229</v>
      </c>
      <c r="E183" s="9">
        <v>9</v>
      </c>
      <c r="F183" s="9">
        <v>7</v>
      </c>
      <c r="G183" s="9">
        <v>1</v>
      </c>
      <c r="H183" s="9">
        <v>3</v>
      </c>
      <c r="I183" s="9">
        <v>0.9</v>
      </c>
      <c r="J183" s="9">
        <v>0.5625</v>
      </c>
      <c r="K183" s="9">
        <v>0.692307692307692</v>
      </c>
      <c r="L183" s="9">
        <v>0.7</v>
      </c>
      <c r="M183" s="9">
        <v>0.2</v>
      </c>
      <c r="N183" s="9">
        <v>0.6</v>
      </c>
    </row>
    <row r="184" spans="1:14">
      <c r="A184" s="8">
        <v>71</v>
      </c>
      <c r="B184" s="9">
        <v>71</v>
      </c>
      <c r="C184" s="9">
        <v>0.593673706054687</v>
      </c>
      <c r="D184" s="9">
        <v>0.0213378667831421</v>
      </c>
      <c r="E184" s="9">
        <v>9</v>
      </c>
      <c r="F184" s="9">
        <v>8</v>
      </c>
      <c r="G184" s="9">
        <v>1</v>
      </c>
      <c r="H184" s="9">
        <v>2</v>
      </c>
      <c r="I184" s="9">
        <v>0.9</v>
      </c>
      <c r="J184" s="9">
        <v>0.529411764705882</v>
      </c>
      <c r="K184" s="9">
        <v>0.666666666666667</v>
      </c>
      <c r="L184" s="9">
        <v>0.8</v>
      </c>
      <c r="M184" s="9">
        <v>0.1</v>
      </c>
      <c r="N184" s="9">
        <v>0.55</v>
      </c>
    </row>
    <row r="185" spans="1:14">
      <c r="A185" s="8">
        <v>418</v>
      </c>
      <c r="B185" s="9">
        <v>418</v>
      </c>
      <c r="C185" s="9">
        <v>0.593680143356323</v>
      </c>
      <c r="D185" s="9">
        <v>0.0580199956893921</v>
      </c>
      <c r="E185" s="9">
        <v>10</v>
      </c>
      <c r="F185" s="9">
        <v>8</v>
      </c>
      <c r="G185" s="9">
        <v>0</v>
      </c>
      <c r="H185" s="9">
        <v>2</v>
      </c>
      <c r="I185" s="9">
        <v>1</v>
      </c>
      <c r="J185" s="9">
        <v>0.555555555555556</v>
      </c>
      <c r="K185" s="9">
        <v>0.714285714285714</v>
      </c>
      <c r="L185" s="9">
        <v>0.8</v>
      </c>
      <c r="M185" s="9">
        <v>0.2</v>
      </c>
      <c r="N185" s="9">
        <v>0.6</v>
      </c>
    </row>
    <row r="186" spans="1:14">
      <c r="A186" s="8">
        <v>409</v>
      </c>
      <c r="B186" s="9">
        <v>409</v>
      </c>
      <c r="C186" s="9">
        <v>0.594613671302795</v>
      </c>
      <c r="D186" s="9">
        <v>0.0499047040939331</v>
      </c>
      <c r="E186" s="9">
        <v>8</v>
      </c>
      <c r="F186" s="9">
        <v>3</v>
      </c>
      <c r="G186" s="9">
        <v>2</v>
      </c>
      <c r="H186" s="9">
        <v>7</v>
      </c>
      <c r="I186" s="9">
        <v>0.8</v>
      </c>
      <c r="J186" s="9">
        <v>0.727272727272727</v>
      </c>
      <c r="K186" s="9">
        <v>0.761904761904762</v>
      </c>
      <c r="L186" s="9">
        <v>0.3</v>
      </c>
      <c r="M186" s="9">
        <v>0.5</v>
      </c>
      <c r="N186" s="9">
        <v>0.75</v>
      </c>
    </row>
    <row r="187" spans="1:14">
      <c r="A187" s="8">
        <v>174</v>
      </c>
      <c r="B187" s="9">
        <v>174</v>
      </c>
      <c r="C187" s="9">
        <v>0.595145583152771</v>
      </c>
      <c r="D187" s="9">
        <v>0.0400304794311523</v>
      </c>
      <c r="E187" s="9">
        <v>10</v>
      </c>
      <c r="F187" s="9">
        <v>8</v>
      </c>
      <c r="G187" s="9">
        <v>0</v>
      </c>
      <c r="H187" s="9">
        <v>2</v>
      </c>
      <c r="I187" s="9">
        <v>1</v>
      </c>
      <c r="J187" s="9">
        <v>0.555555555555556</v>
      </c>
      <c r="K187" s="9">
        <v>0.714285714285714</v>
      </c>
      <c r="L187" s="9">
        <v>0.8</v>
      </c>
      <c r="M187" s="9">
        <v>0.2</v>
      </c>
      <c r="N187" s="9">
        <v>0.6</v>
      </c>
    </row>
    <row r="188" spans="1:14">
      <c r="A188" s="8">
        <v>444</v>
      </c>
      <c r="B188" s="9">
        <v>444</v>
      </c>
      <c r="C188" s="9">
        <v>0.595346450805664</v>
      </c>
      <c r="D188" s="9">
        <v>0.195836067199707</v>
      </c>
      <c r="E188" s="9">
        <v>7</v>
      </c>
      <c r="F188" s="9">
        <v>6</v>
      </c>
      <c r="G188" s="9">
        <v>3</v>
      </c>
      <c r="H188" s="9">
        <v>4</v>
      </c>
      <c r="I188" s="9">
        <v>0.7</v>
      </c>
      <c r="J188" s="9">
        <v>0.538461538461539</v>
      </c>
      <c r="K188" s="9">
        <v>0.608695652173913</v>
      </c>
      <c r="L188" s="9">
        <v>0.6</v>
      </c>
      <c r="M188" s="9">
        <v>0.1</v>
      </c>
      <c r="N188" s="9">
        <v>0.55</v>
      </c>
    </row>
    <row r="189" spans="1:14">
      <c r="A189" s="8">
        <v>162</v>
      </c>
      <c r="B189" s="9">
        <v>162</v>
      </c>
      <c r="C189" s="9">
        <v>0.595521926879883</v>
      </c>
      <c r="D189" s="9">
        <v>0.114232540130615</v>
      </c>
      <c r="E189" s="9">
        <v>8</v>
      </c>
      <c r="F189" s="9">
        <v>7</v>
      </c>
      <c r="G189" s="9">
        <v>2</v>
      </c>
      <c r="H189" s="9">
        <v>3</v>
      </c>
      <c r="I189" s="9">
        <v>0.8</v>
      </c>
      <c r="J189" s="9">
        <v>0.533333333333333</v>
      </c>
      <c r="K189" s="9">
        <v>0.64</v>
      </c>
      <c r="L189" s="9">
        <v>0.7</v>
      </c>
      <c r="M189" s="9">
        <v>0.1</v>
      </c>
      <c r="N189" s="9">
        <v>0.55</v>
      </c>
    </row>
    <row r="190" spans="1:14">
      <c r="A190" s="8">
        <v>414</v>
      </c>
      <c r="B190" s="9">
        <v>414</v>
      </c>
      <c r="C190" s="9">
        <v>0.596198558807373</v>
      </c>
      <c r="D190" s="9">
        <v>0.0355410575866699</v>
      </c>
      <c r="E190" s="9">
        <v>9</v>
      </c>
      <c r="F190" s="9">
        <v>8</v>
      </c>
      <c r="G190" s="9">
        <v>1</v>
      </c>
      <c r="H190" s="9">
        <v>2</v>
      </c>
      <c r="I190" s="9">
        <v>0.9</v>
      </c>
      <c r="J190" s="9">
        <v>0.529411764705882</v>
      </c>
      <c r="K190" s="9">
        <v>0.666666666666667</v>
      </c>
      <c r="L190" s="9">
        <v>0.8</v>
      </c>
      <c r="M190" s="9">
        <v>0.1</v>
      </c>
      <c r="N190" s="9">
        <v>0.55</v>
      </c>
    </row>
    <row r="191" spans="1:14">
      <c r="A191" s="8">
        <v>165</v>
      </c>
      <c r="B191" s="9">
        <v>165</v>
      </c>
      <c r="C191" s="9">
        <v>0.596631169319153</v>
      </c>
      <c r="D191" s="9">
        <v>0.0831142663955688</v>
      </c>
      <c r="E191" s="9">
        <v>9</v>
      </c>
      <c r="F191" s="9">
        <v>7</v>
      </c>
      <c r="G191" s="9">
        <v>1</v>
      </c>
      <c r="H191" s="9">
        <v>3</v>
      </c>
      <c r="I191" s="9">
        <v>0.9</v>
      </c>
      <c r="J191" s="9">
        <v>0.5625</v>
      </c>
      <c r="K191" s="9">
        <v>0.692307692307692</v>
      </c>
      <c r="L191" s="9">
        <v>0.7</v>
      </c>
      <c r="M191" s="9">
        <v>0.2</v>
      </c>
      <c r="N191" s="9">
        <v>0.6</v>
      </c>
    </row>
    <row r="192" spans="1:14">
      <c r="A192" s="8">
        <v>133</v>
      </c>
      <c r="B192" s="9">
        <v>133</v>
      </c>
      <c r="C192" s="9">
        <v>0.597050428390503</v>
      </c>
      <c r="D192" s="9">
        <v>0.135079622268677</v>
      </c>
      <c r="E192" s="9">
        <v>9</v>
      </c>
      <c r="F192" s="9">
        <v>6</v>
      </c>
      <c r="G192" s="9">
        <v>1</v>
      </c>
      <c r="H192" s="9">
        <v>4</v>
      </c>
      <c r="I192" s="9">
        <v>0.9</v>
      </c>
      <c r="J192" s="9">
        <v>0.6</v>
      </c>
      <c r="K192" s="9">
        <v>0.72</v>
      </c>
      <c r="L192" s="9">
        <v>0.6</v>
      </c>
      <c r="M192" s="9">
        <v>0.3</v>
      </c>
      <c r="N192" s="9">
        <v>0.65</v>
      </c>
    </row>
    <row r="193" spans="1:14">
      <c r="A193" s="8">
        <v>33</v>
      </c>
      <c r="B193" s="9">
        <v>33</v>
      </c>
      <c r="C193" s="9">
        <v>0.59718656539917</v>
      </c>
      <c r="D193" s="9">
        <v>0.132335543632507</v>
      </c>
      <c r="E193" s="9">
        <v>9</v>
      </c>
      <c r="F193" s="9">
        <v>8</v>
      </c>
      <c r="G193" s="9">
        <v>1</v>
      </c>
      <c r="H193" s="9">
        <v>2</v>
      </c>
      <c r="I193" s="9">
        <v>0.9</v>
      </c>
      <c r="J193" s="9">
        <v>0.529411764705882</v>
      </c>
      <c r="K193" s="9">
        <v>0.666666666666667</v>
      </c>
      <c r="L193" s="9">
        <v>0.8</v>
      </c>
      <c r="M193" s="9">
        <v>0.1</v>
      </c>
      <c r="N193" s="9">
        <v>0.55</v>
      </c>
    </row>
    <row r="194" spans="1:14">
      <c r="A194" s="8">
        <v>152</v>
      </c>
      <c r="B194" s="9">
        <v>152</v>
      </c>
      <c r="C194" s="9">
        <v>0.597879528999329</v>
      </c>
      <c r="D194" s="9">
        <v>0.064584493637085</v>
      </c>
      <c r="E194" s="9">
        <v>9</v>
      </c>
      <c r="F194" s="9">
        <v>7</v>
      </c>
      <c r="G194" s="9">
        <v>1</v>
      </c>
      <c r="H194" s="9">
        <v>3</v>
      </c>
      <c r="I194" s="9">
        <v>0.9</v>
      </c>
      <c r="J194" s="9">
        <v>0.5625</v>
      </c>
      <c r="K194" s="9">
        <v>0.692307692307692</v>
      </c>
      <c r="L194" s="9">
        <v>0.7</v>
      </c>
      <c r="M194" s="9">
        <v>0.2</v>
      </c>
      <c r="N194" s="9">
        <v>0.6</v>
      </c>
    </row>
    <row r="195" spans="1:14">
      <c r="A195" s="8">
        <v>394</v>
      </c>
      <c r="B195" s="9">
        <v>394</v>
      </c>
      <c r="C195" s="9">
        <v>0.598041772842407</v>
      </c>
      <c r="D195" s="9">
        <v>0.0163865089416504</v>
      </c>
      <c r="E195" s="9">
        <v>9</v>
      </c>
      <c r="F195" s="9">
        <v>9</v>
      </c>
      <c r="G195" s="9">
        <v>1</v>
      </c>
      <c r="H195" s="9">
        <v>1</v>
      </c>
      <c r="I195" s="9">
        <v>0.9</v>
      </c>
      <c r="J195" s="9">
        <v>0.5</v>
      </c>
      <c r="K195" s="9">
        <v>0.642857142857143</v>
      </c>
      <c r="L195" s="9">
        <v>0.9</v>
      </c>
      <c r="M195" s="9">
        <v>0</v>
      </c>
      <c r="N195" s="9">
        <v>0.5</v>
      </c>
    </row>
    <row r="196" spans="1:14">
      <c r="A196" s="8">
        <v>314</v>
      </c>
      <c r="B196" s="9">
        <v>314</v>
      </c>
      <c r="C196" s="9">
        <v>0.599250078201294</v>
      </c>
      <c r="D196" s="9">
        <v>0.0104513168334961</v>
      </c>
      <c r="E196" s="9">
        <v>10</v>
      </c>
      <c r="F196" s="9">
        <v>8</v>
      </c>
      <c r="G196" s="9">
        <v>0</v>
      </c>
      <c r="H196" s="9">
        <v>2</v>
      </c>
      <c r="I196" s="9">
        <v>1</v>
      </c>
      <c r="J196" s="9">
        <v>0.555555555555556</v>
      </c>
      <c r="K196" s="9">
        <v>0.714285714285714</v>
      </c>
      <c r="L196" s="9">
        <v>0.8</v>
      </c>
      <c r="M196" s="9">
        <v>0.2</v>
      </c>
      <c r="N196" s="9">
        <v>0.6</v>
      </c>
    </row>
    <row r="197" spans="1:14">
      <c r="A197" s="8">
        <v>53</v>
      </c>
      <c r="B197" s="9">
        <v>53</v>
      </c>
      <c r="C197" s="9">
        <v>0.600767612457275</v>
      </c>
      <c r="D197" s="9">
        <v>0.0297636985778809</v>
      </c>
      <c r="E197" s="9">
        <v>10</v>
      </c>
      <c r="F197" s="9">
        <v>8</v>
      </c>
      <c r="G197" s="9">
        <v>0</v>
      </c>
      <c r="H197" s="9">
        <v>2</v>
      </c>
      <c r="I197" s="9">
        <v>1</v>
      </c>
      <c r="J197" s="9">
        <v>0.555555555555556</v>
      </c>
      <c r="K197" s="9">
        <v>0.714285714285714</v>
      </c>
      <c r="L197" s="9">
        <v>0.8</v>
      </c>
      <c r="M197" s="9">
        <v>0.2</v>
      </c>
      <c r="N197" s="9">
        <v>0.6</v>
      </c>
    </row>
    <row r="198" spans="1:14">
      <c r="A198" s="8">
        <v>462</v>
      </c>
      <c r="B198" s="9">
        <v>462</v>
      </c>
      <c r="C198" s="9">
        <v>0.601978421211243</v>
      </c>
      <c r="D198" s="9">
        <v>0.126847267150879</v>
      </c>
      <c r="E198" s="9">
        <v>9</v>
      </c>
      <c r="F198" s="9">
        <v>6</v>
      </c>
      <c r="G198" s="9">
        <v>1</v>
      </c>
      <c r="H198" s="9">
        <v>4</v>
      </c>
      <c r="I198" s="9">
        <v>0.9</v>
      </c>
      <c r="J198" s="9">
        <v>0.6</v>
      </c>
      <c r="K198" s="9">
        <v>0.72</v>
      </c>
      <c r="L198" s="9">
        <v>0.6</v>
      </c>
      <c r="M198" s="9">
        <v>0.3</v>
      </c>
      <c r="N198" s="9">
        <v>0.65</v>
      </c>
    </row>
    <row r="199" spans="1:14">
      <c r="A199" s="8">
        <v>226</v>
      </c>
      <c r="B199" s="9">
        <v>226</v>
      </c>
      <c r="C199" s="9">
        <v>0.602149486541748</v>
      </c>
      <c r="D199" s="9">
        <v>0.100008964538574</v>
      </c>
      <c r="E199" s="9">
        <v>9</v>
      </c>
      <c r="F199" s="9">
        <v>6</v>
      </c>
      <c r="G199" s="9">
        <v>1</v>
      </c>
      <c r="H199" s="9">
        <v>4</v>
      </c>
      <c r="I199" s="9">
        <v>0.9</v>
      </c>
      <c r="J199" s="9">
        <v>0.6</v>
      </c>
      <c r="K199" s="9">
        <v>0.72</v>
      </c>
      <c r="L199" s="9">
        <v>0.6</v>
      </c>
      <c r="M199" s="9">
        <v>0.3</v>
      </c>
      <c r="N199" s="9">
        <v>0.65</v>
      </c>
    </row>
    <row r="200" spans="1:14">
      <c r="A200" s="8">
        <v>249</v>
      </c>
      <c r="B200" s="9">
        <v>249</v>
      </c>
      <c r="C200" s="9">
        <v>0.602627396583557</v>
      </c>
      <c r="D200" s="9">
        <v>0.0299558639526367</v>
      </c>
      <c r="E200" s="9">
        <v>10</v>
      </c>
      <c r="F200" s="9">
        <v>7</v>
      </c>
      <c r="G200" s="9">
        <v>0</v>
      </c>
      <c r="H200" s="9">
        <v>3</v>
      </c>
      <c r="I200" s="9">
        <v>1</v>
      </c>
      <c r="J200" s="9">
        <v>0.588235294117647</v>
      </c>
      <c r="K200" s="9">
        <v>0.740740740740741</v>
      </c>
      <c r="L200" s="9">
        <v>0.7</v>
      </c>
      <c r="M200" s="9">
        <v>0.3</v>
      </c>
      <c r="N200" s="9">
        <v>0.65</v>
      </c>
    </row>
    <row r="201" spans="1:14">
      <c r="A201" s="8">
        <v>388</v>
      </c>
      <c r="B201" s="9">
        <v>388</v>
      </c>
      <c r="C201" s="9">
        <v>0.602671146392822</v>
      </c>
      <c r="D201" s="9">
        <v>0.0255541801452637</v>
      </c>
      <c r="E201" s="9">
        <v>10</v>
      </c>
      <c r="F201" s="9">
        <v>7</v>
      </c>
      <c r="G201" s="9">
        <v>0</v>
      </c>
      <c r="H201" s="9">
        <v>3</v>
      </c>
      <c r="I201" s="9">
        <v>1</v>
      </c>
      <c r="J201" s="9">
        <v>0.588235294117647</v>
      </c>
      <c r="K201" s="9">
        <v>0.740740740740741</v>
      </c>
      <c r="L201" s="9">
        <v>0.7</v>
      </c>
      <c r="M201" s="9">
        <v>0.3</v>
      </c>
      <c r="N201" s="9">
        <v>0.65</v>
      </c>
    </row>
    <row r="202" spans="1:14">
      <c r="A202" s="8">
        <v>236</v>
      </c>
      <c r="B202" s="9">
        <v>236</v>
      </c>
      <c r="C202" s="9">
        <v>0.60302460193634</v>
      </c>
      <c r="D202" s="9">
        <v>0.0383080244064331</v>
      </c>
      <c r="E202" s="9">
        <v>10</v>
      </c>
      <c r="F202" s="9">
        <v>7</v>
      </c>
      <c r="G202" s="9">
        <v>0</v>
      </c>
      <c r="H202" s="9">
        <v>3</v>
      </c>
      <c r="I202" s="9">
        <v>1</v>
      </c>
      <c r="J202" s="9">
        <v>0.588235294117647</v>
      </c>
      <c r="K202" s="9">
        <v>0.740740740740741</v>
      </c>
      <c r="L202" s="9">
        <v>0.7</v>
      </c>
      <c r="M202" s="9">
        <v>0.3</v>
      </c>
      <c r="N202" s="9">
        <v>0.65</v>
      </c>
    </row>
    <row r="203" spans="1:14">
      <c r="A203" s="8">
        <v>338</v>
      </c>
      <c r="B203" s="9">
        <v>338</v>
      </c>
      <c r="C203" s="9">
        <v>0.603128910064697</v>
      </c>
      <c r="D203" s="9">
        <v>0.043573260307312</v>
      </c>
      <c r="E203" s="9">
        <v>9</v>
      </c>
      <c r="F203" s="9">
        <v>8</v>
      </c>
      <c r="G203" s="9">
        <v>1</v>
      </c>
      <c r="H203" s="9">
        <v>2</v>
      </c>
      <c r="I203" s="9">
        <v>0.9</v>
      </c>
      <c r="J203" s="9">
        <v>0.529411764705882</v>
      </c>
      <c r="K203" s="9">
        <v>0.666666666666667</v>
      </c>
      <c r="L203" s="9">
        <v>0.8</v>
      </c>
      <c r="M203" s="9">
        <v>0.1</v>
      </c>
      <c r="N203" s="9">
        <v>0.55</v>
      </c>
    </row>
    <row r="204" spans="1:14">
      <c r="A204" s="8">
        <v>37</v>
      </c>
      <c r="B204" s="9">
        <v>37</v>
      </c>
      <c r="C204" s="9">
        <v>0.604530811309814</v>
      </c>
      <c r="D204" s="9">
        <v>0.0686867237091064</v>
      </c>
      <c r="E204" s="9">
        <v>9</v>
      </c>
      <c r="F204" s="9">
        <v>6</v>
      </c>
      <c r="G204" s="9">
        <v>1</v>
      </c>
      <c r="H204" s="9">
        <v>4</v>
      </c>
      <c r="I204" s="9">
        <v>0.9</v>
      </c>
      <c r="J204" s="9">
        <v>0.6</v>
      </c>
      <c r="K204" s="9">
        <v>0.72</v>
      </c>
      <c r="L204" s="9">
        <v>0.6</v>
      </c>
      <c r="M204" s="9">
        <v>0.3</v>
      </c>
      <c r="N204" s="9">
        <v>0.65</v>
      </c>
    </row>
    <row r="205" spans="1:14">
      <c r="A205" s="8">
        <v>100</v>
      </c>
      <c r="B205" s="9">
        <v>100</v>
      </c>
      <c r="C205" s="9">
        <v>0.604646682739258</v>
      </c>
      <c r="D205" s="9">
        <v>0.0354998111724854</v>
      </c>
      <c r="E205" s="9">
        <v>10</v>
      </c>
      <c r="F205" s="9">
        <v>8</v>
      </c>
      <c r="G205" s="9">
        <v>0</v>
      </c>
      <c r="H205" s="9">
        <v>2</v>
      </c>
      <c r="I205" s="9">
        <v>1</v>
      </c>
      <c r="J205" s="9">
        <v>0.555555555555556</v>
      </c>
      <c r="K205" s="9">
        <v>0.714285714285714</v>
      </c>
      <c r="L205" s="9">
        <v>0.8</v>
      </c>
      <c r="M205" s="9">
        <v>0.2</v>
      </c>
      <c r="N205" s="9">
        <v>0.6</v>
      </c>
    </row>
    <row r="206" spans="1:14">
      <c r="A206" s="8">
        <v>57</v>
      </c>
      <c r="B206" s="9">
        <v>57</v>
      </c>
      <c r="C206" s="9">
        <v>0.605223536491394</v>
      </c>
      <c r="D206" s="9">
        <v>0.031017541885376</v>
      </c>
      <c r="E206" s="9">
        <v>8</v>
      </c>
      <c r="F206" s="9">
        <v>8</v>
      </c>
      <c r="G206" s="9">
        <v>2</v>
      </c>
      <c r="H206" s="9">
        <v>2</v>
      </c>
      <c r="I206" s="9">
        <v>0.8</v>
      </c>
      <c r="J206" s="9">
        <v>0.5</v>
      </c>
      <c r="K206" s="9">
        <v>0.615384615384615</v>
      </c>
      <c r="L206" s="9">
        <v>0.8</v>
      </c>
      <c r="M206" s="9">
        <v>0</v>
      </c>
      <c r="N206" s="9">
        <v>0.5</v>
      </c>
    </row>
    <row r="207" spans="1:14">
      <c r="A207" s="8">
        <v>432</v>
      </c>
      <c r="B207" s="9">
        <v>432</v>
      </c>
      <c r="C207" s="9">
        <v>0.605595111846924</v>
      </c>
      <c r="D207" s="9">
        <v>0.208909034729004</v>
      </c>
      <c r="E207" s="9">
        <v>9</v>
      </c>
      <c r="F207" s="9">
        <v>8</v>
      </c>
      <c r="G207" s="9">
        <v>1</v>
      </c>
      <c r="H207" s="9">
        <v>2</v>
      </c>
      <c r="I207" s="9">
        <v>0.9</v>
      </c>
      <c r="J207" s="9">
        <v>0.529411764705882</v>
      </c>
      <c r="K207" s="9">
        <v>0.666666666666667</v>
      </c>
      <c r="L207" s="9">
        <v>0.8</v>
      </c>
      <c r="M207" s="9">
        <v>0.1</v>
      </c>
      <c r="N207" s="9">
        <v>0.55</v>
      </c>
    </row>
    <row r="208" spans="1:14">
      <c r="A208" s="8">
        <v>225</v>
      </c>
      <c r="B208" s="9">
        <v>225</v>
      </c>
      <c r="C208" s="9">
        <v>0.605853915214539</v>
      </c>
      <c r="D208" s="9">
        <v>0.149552583694458</v>
      </c>
      <c r="E208" s="9">
        <v>7</v>
      </c>
      <c r="F208" s="9">
        <v>8</v>
      </c>
      <c r="G208" s="9">
        <v>3</v>
      </c>
      <c r="H208" s="9">
        <v>2</v>
      </c>
      <c r="I208" s="9">
        <v>0.7</v>
      </c>
      <c r="J208" s="9">
        <v>0.466666666666667</v>
      </c>
      <c r="K208" s="9">
        <v>0.56</v>
      </c>
      <c r="L208" s="9">
        <v>0.8</v>
      </c>
      <c r="M208" s="9">
        <v>-0.1</v>
      </c>
      <c r="N208" s="9">
        <v>0.45</v>
      </c>
    </row>
    <row r="209" spans="1:14">
      <c r="A209" s="8">
        <v>155</v>
      </c>
      <c r="B209" s="9">
        <v>155</v>
      </c>
      <c r="C209" s="9">
        <v>0.606492519378662</v>
      </c>
      <c r="D209" s="9">
        <v>0.0782451629638672</v>
      </c>
      <c r="E209" s="9">
        <v>9</v>
      </c>
      <c r="F209" s="9">
        <v>7</v>
      </c>
      <c r="G209" s="9">
        <v>1</v>
      </c>
      <c r="H209" s="9">
        <v>3</v>
      </c>
      <c r="I209" s="9">
        <v>0.9</v>
      </c>
      <c r="J209" s="9">
        <v>0.5625</v>
      </c>
      <c r="K209" s="9">
        <v>0.692307692307692</v>
      </c>
      <c r="L209" s="9">
        <v>0.7</v>
      </c>
      <c r="M209" s="9">
        <v>0.2</v>
      </c>
      <c r="N209" s="9">
        <v>0.6</v>
      </c>
    </row>
    <row r="210" spans="1:14">
      <c r="A210" s="8">
        <v>239</v>
      </c>
      <c r="B210" s="9">
        <v>239</v>
      </c>
      <c r="C210" s="9">
        <v>0.606819152832031</v>
      </c>
      <c r="D210" s="9">
        <v>0.0388393402099609</v>
      </c>
      <c r="E210" s="9">
        <v>9</v>
      </c>
      <c r="F210" s="9">
        <v>3</v>
      </c>
      <c r="G210" s="9">
        <v>1</v>
      </c>
      <c r="H210" s="9">
        <v>7</v>
      </c>
      <c r="I210" s="9">
        <v>0.9</v>
      </c>
      <c r="J210" s="9">
        <v>0.75</v>
      </c>
      <c r="K210" s="9">
        <v>0.818181818181818</v>
      </c>
      <c r="L210" s="9">
        <v>0.3</v>
      </c>
      <c r="M210" s="9">
        <v>0.6</v>
      </c>
      <c r="N210" s="9">
        <v>0.8</v>
      </c>
    </row>
    <row r="211" spans="1:14">
      <c r="A211" s="8">
        <v>303</v>
      </c>
      <c r="B211" s="9">
        <v>303</v>
      </c>
      <c r="C211" s="9">
        <v>0.607446551322937</v>
      </c>
      <c r="D211" s="9">
        <v>0.0858523845672607</v>
      </c>
      <c r="E211" s="9">
        <v>9</v>
      </c>
      <c r="F211" s="9">
        <v>5</v>
      </c>
      <c r="G211" s="9">
        <v>1</v>
      </c>
      <c r="H211" s="9">
        <v>5</v>
      </c>
      <c r="I211" s="9">
        <v>0.9</v>
      </c>
      <c r="J211" s="9">
        <v>0.642857142857143</v>
      </c>
      <c r="K211" s="9">
        <v>0.75</v>
      </c>
      <c r="L211" s="9">
        <v>0.5</v>
      </c>
      <c r="M211" s="9">
        <v>0.4</v>
      </c>
      <c r="N211" s="9">
        <v>0.7</v>
      </c>
    </row>
    <row r="212" spans="1:14">
      <c r="A212" s="8">
        <v>402</v>
      </c>
      <c r="B212" s="9">
        <v>402</v>
      </c>
      <c r="C212" s="9">
        <v>0.608146548271179</v>
      </c>
      <c r="D212" s="9">
        <v>0.043434739112854</v>
      </c>
      <c r="E212" s="9">
        <v>8</v>
      </c>
      <c r="F212" s="9">
        <v>4</v>
      </c>
      <c r="G212" s="9">
        <v>2</v>
      </c>
      <c r="H212" s="9">
        <v>6</v>
      </c>
      <c r="I212" s="9">
        <v>0.8</v>
      </c>
      <c r="J212" s="9">
        <v>0.666666666666667</v>
      </c>
      <c r="K212" s="9">
        <v>0.727272727272727</v>
      </c>
      <c r="L212" s="9">
        <v>0.4</v>
      </c>
      <c r="M212" s="9">
        <v>0.4</v>
      </c>
      <c r="N212" s="9">
        <v>0.7</v>
      </c>
    </row>
    <row r="213" spans="1:14">
      <c r="A213" s="8">
        <v>499</v>
      </c>
      <c r="B213" s="9">
        <v>499</v>
      </c>
      <c r="C213" s="9">
        <v>0.608421206474304</v>
      </c>
      <c r="D213" s="9">
        <v>0.103592753410339</v>
      </c>
      <c r="E213" s="9">
        <v>9</v>
      </c>
      <c r="F213" s="9">
        <v>5</v>
      </c>
      <c r="G213" s="9">
        <v>1</v>
      </c>
      <c r="H213" s="9">
        <v>5</v>
      </c>
      <c r="I213" s="9">
        <v>0.9</v>
      </c>
      <c r="J213" s="9">
        <v>0.642857142857143</v>
      </c>
      <c r="K213" s="9">
        <v>0.75</v>
      </c>
      <c r="L213" s="9">
        <v>0.5</v>
      </c>
      <c r="M213" s="9">
        <v>0.4</v>
      </c>
      <c r="N213" s="9">
        <v>0.7</v>
      </c>
    </row>
    <row r="214" spans="1:14">
      <c r="A214" s="8">
        <v>470</v>
      </c>
      <c r="B214" s="9">
        <v>470</v>
      </c>
      <c r="C214" s="9">
        <v>0.609823346138</v>
      </c>
      <c r="D214" s="9">
        <v>0.0507510900497437</v>
      </c>
      <c r="E214" s="9">
        <v>9</v>
      </c>
      <c r="F214" s="9">
        <v>6</v>
      </c>
      <c r="G214" s="9">
        <v>1</v>
      </c>
      <c r="H214" s="9">
        <v>4</v>
      </c>
      <c r="I214" s="9">
        <v>0.9</v>
      </c>
      <c r="J214" s="9">
        <v>0.6</v>
      </c>
      <c r="K214" s="9">
        <v>0.72</v>
      </c>
      <c r="L214" s="9">
        <v>0.6</v>
      </c>
      <c r="M214" s="9">
        <v>0.3</v>
      </c>
      <c r="N214" s="9">
        <v>0.65</v>
      </c>
    </row>
    <row r="215" spans="1:14">
      <c r="A215" s="8">
        <v>400</v>
      </c>
      <c r="B215" s="9">
        <v>400</v>
      </c>
      <c r="C215" s="9">
        <v>0.610959053039551</v>
      </c>
      <c r="D215" s="9">
        <v>0.0227282047271729</v>
      </c>
      <c r="E215" s="9">
        <v>8</v>
      </c>
      <c r="F215" s="9">
        <v>8</v>
      </c>
      <c r="G215" s="9">
        <v>2</v>
      </c>
      <c r="H215" s="9">
        <v>2</v>
      </c>
      <c r="I215" s="9">
        <v>0.8</v>
      </c>
      <c r="J215" s="9">
        <v>0.5</v>
      </c>
      <c r="K215" s="9">
        <v>0.615384615384615</v>
      </c>
      <c r="L215" s="9">
        <v>0.8</v>
      </c>
      <c r="M215" s="9">
        <v>0</v>
      </c>
      <c r="N215" s="9">
        <v>0.5</v>
      </c>
    </row>
    <row r="216" spans="1:14">
      <c r="A216" s="8">
        <v>146</v>
      </c>
      <c r="B216" s="9">
        <v>146</v>
      </c>
      <c r="C216" s="9">
        <v>0.610994338989258</v>
      </c>
      <c r="D216" s="9">
        <v>0.0859041213989258</v>
      </c>
      <c r="E216" s="9">
        <v>9</v>
      </c>
      <c r="F216" s="9">
        <v>8</v>
      </c>
      <c r="G216" s="9">
        <v>1</v>
      </c>
      <c r="H216" s="9">
        <v>2</v>
      </c>
      <c r="I216" s="9">
        <v>0.9</v>
      </c>
      <c r="J216" s="9">
        <v>0.529411764705882</v>
      </c>
      <c r="K216" s="9">
        <v>0.666666666666667</v>
      </c>
      <c r="L216" s="9">
        <v>0.8</v>
      </c>
      <c r="M216" s="9">
        <v>0.1</v>
      </c>
      <c r="N216" s="9">
        <v>0.55</v>
      </c>
    </row>
    <row r="217" spans="1:14">
      <c r="A217" s="8">
        <v>332</v>
      </c>
      <c r="B217" s="9">
        <v>332</v>
      </c>
      <c r="C217" s="9">
        <v>0.611989974975586</v>
      </c>
      <c r="D217" s="9">
        <v>0.103309869766235</v>
      </c>
      <c r="E217" s="9">
        <v>10</v>
      </c>
      <c r="F217" s="9">
        <v>7</v>
      </c>
      <c r="G217" s="9">
        <v>0</v>
      </c>
      <c r="H217" s="9">
        <v>3</v>
      </c>
      <c r="I217" s="9">
        <v>1</v>
      </c>
      <c r="J217" s="9">
        <v>0.588235294117647</v>
      </c>
      <c r="K217" s="9">
        <v>0.740740740740741</v>
      </c>
      <c r="L217" s="9">
        <v>0.7</v>
      </c>
      <c r="M217" s="9">
        <v>0.3</v>
      </c>
      <c r="N217" s="9">
        <v>0.65</v>
      </c>
    </row>
    <row r="218" spans="1:14">
      <c r="A218" s="8">
        <v>353</v>
      </c>
      <c r="B218" s="9">
        <v>353</v>
      </c>
      <c r="C218" s="9">
        <v>0.612748861312866</v>
      </c>
      <c r="D218" s="9">
        <v>0.0423661470413208</v>
      </c>
      <c r="E218" s="9">
        <v>9</v>
      </c>
      <c r="F218" s="9">
        <v>8</v>
      </c>
      <c r="G218" s="9">
        <v>1</v>
      </c>
      <c r="H218" s="9">
        <v>2</v>
      </c>
      <c r="I218" s="9">
        <v>0.9</v>
      </c>
      <c r="J218" s="9">
        <v>0.529411764705882</v>
      </c>
      <c r="K218" s="9">
        <v>0.666666666666667</v>
      </c>
      <c r="L218" s="9">
        <v>0.8</v>
      </c>
      <c r="M218" s="9">
        <v>0.1</v>
      </c>
      <c r="N218" s="9">
        <v>0.55</v>
      </c>
    </row>
    <row r="219" spans="1:14">
      <c r="A219" s="8">
        <v>392</v>
      </c>
      <c r="B219" s="9">
        <v>392</v>
      </c>
      <c r="C219" s="9">
        <v>0.61318051815033</v>
      </c>
      <c r="D219" s="9">
        <v>0.0908862352371216</v>
      </c>
      <c r="E219" s="9">
        <v>10</v>
      </c>
      <c r="F219" s="9">
        <v>9</v>
      </c>
      <c r="G219" s="9">
        <v>0</v>
      </c>
      <c r="H219" s="9">
        <v>1</v>
      </c>
      <c r="I219" s="9">
        <v>1</v>
      </c>
      <c r="J219" s="9">
        <v>0.526315789473684</v>
      </c>
      <c r="K219" s="9">
        <v>0.689655172413793</v>
      </c>
      <c r="L219" s="9">
        <v>0.9</v>
      </c>
      <c r="M219" s="9">
        <v>0.1</v>
      </c>
      <c r="N219" s="9">
        <v>0.55</v>
      </c>
    </row>
    <row r="220" spans="1:14">
      <c r="A220" s="8">
        <v>411</v>
      </c>
      <c r="B220" s="9">
        <v>411</v>
      </c>
      <c r="C220" s="9">
        <v>0.613397359848022</v>
      </c>
      <c r="D220" s="9">
        <v>0.104501247406006</v>
      </c>
      <c r="E220" s="9">
        <v>9</v>
      </c>
      <c r="F220" s="9">
        <v>7</v>
      </c>
      <c r="G220" s="9">
        <v>1</v>
      </c>
      <c r="H220" s="9">
        <v>3</v>
      </c>
      <c r="I220" s="9">
        <v>0.9</v>
      </c>
      <c r="J220" s="9">
        <v>0.5625</v>
      </c>
      <c r="K220" s="9">
        <v>0.692307692307692</v>
      </c>
      <c r="L220" s="9">
        <v>0.7</v>
      </c>
      <c r="M220" s="9">
        <v>0.2</v>
      </c>
      <c r="N220" s="9">
        <v>0.6</v>
      </c>
    </row>
    <row r="221" spans="1:14">
      <c r="A221" s="8">
        <v>252</v>
      </c>
      <c r="B221" s="9">
        <v>252</v>
      </c>
      <c r="C221" s="9">
        <v>0.613682150840759</v>
      </c>
      <c r="D221" s="9">
        <v>0.0630632638931274</v>
      </c>
      <c r="E221" s="9">
        <v>10</v>
      </c>
      <c r="F221" s="9">
        <v>6</v>
      </c>
      <c r="G221" s="9">
        <v>0</v>
      </c>
      <c r="H221" s="9">
        <v>4</v>
      </c>
      <c r="I221" s="9">
        <v>1</v>
      </c>
      <c r="J221" s="9">
        <v>0.625</v>
      </c>
      <c r="K221" s="9">
        <v>0.769230769230769</v>
      </c>
      <c r="L221" s="9">
        <v>0.6</v>
      </c>
      <c r="M221" s="9">
        <v>0.4</v>
      </c>
      <c r="N221" s="9">
        <v>0.7</v>
      </c>
    </row>
    <row r="222" spans="1:14">
      <c r="A222" s="8">
        <v>84</v>
      </c>
      <c r="B222" s="9">
        <v>84</v>
      </c>
      <c r="C222" s="9">
        <v>0.613902568817139</v>
      </c>
      <c r="D222" s="9">
        <v>0.055094838142395</v>
      </c>
      <c r="E222" s="9">
        <v>10</v>
      </c>
      <c r="F222" s="9">
        <v>6</v>
      </c>
      <c r="G222" s="9">
        <v>0</v>
      </c>
      <c r="H222" s="9">
        <v>4</v>
      </c>
      <c r="I222" s="9">
        <v>1</v>
      </c>
      <c r="J222" s="9">
        <v>0.625</v>
      </c>
      <c r="K222" s="9">
        <v>0.769230769230769</v>
      </c>
      <c r="L222" s="9">
        <v>0.6</v>
      </c>
      <c r="M222" s="9">
        <v>0.4</v>
      </c>
      <c r="N222" s="9">
        <v>0.7</v>
      </c>
    </row>
    <row r="223" spans="1:14">
      <c r="A223" s="8">
        <v>194</v>
      </c>
      <c r="B223" s="9">
        <v>194</v>
      </c>
      <c r="C223" s="9">
        <v>0.614265203475952</v>
      </c>
      <c r="D223" s="9">
        <v>0.0895330905914307</v>
      </c>
      <c r="E223" s="9">
        <v>9</v>
      </c>
      <c r="F223" s="9">
        <v>6</v>
      </c>
      <c r="G223" s="9">
        <v>1</v>
      </c>
      <c r="H223" s="9">
        <v>4</v>
      </c>
      <c r="I223" s="9">
        <v>0.9</v>
      </c>
      <c r="J223" s="9">
        <v>0.6</v>
      </c>
      <c r="K223" s="9">
        <v>0.72</v>
      </c>
      <c r="L223" s="9">
        <v>0.6</v>
      </c>
      <c r="M223" s="9">
        <v>0.3</v>
      </c>
      <c r="N223" s="9">
        <v>0.65</v>
      </c>
    </row>
    <row r="224" spans="1:14">
      <c r="A224" s="8">
        <v>262</v>
      </c>
      <c r="B224" s="9">
        <v>262</v>
      </c>
      <c r="C224" s="9">
        <v>0.614790320396423</v>
      </c>
      <c r="D224" s="9">
        <v>0.0509108304977417</v>
      </c>
      <c r="E224" s="9">
        <v>8</v>
      </c>
      <c r="F224" s="9">
        <v>5</v>
      </c>
      <c r="G224" s="9">
        <v>2</v>
      </c>
      <c r="H224" s="9">
        <v>5</v>
      </c>
      <c r="I224" s="9">
        <v>0.8</v>
      </c>
      <c r="J224" s="9">
        <v>0.615384615384615</v>
      </c>
      <c r="K224" s="9">
        <v>0.695652173913043</v>
      </c>
      <c r="L224" s="9">
        <v>0.5</v>
      </c>
      <c r="M224" s="9">
        <v>0.3</v>
      </c>
      <c r="N224" s="9">
        <v>0.65</v>
      </c>
    </row>
    <row r="225" spans="1:14">
      <c r="A225" s="8">
        <v>229</v>
      </c>
      <c r="B225" s="9">
        <v>229</v>
      </c>
      <c r="C225" s="9">
        <v>0.615076422691345</v>
      </c>
      <c r="D225" s="9">
        <v>0.00972950458526611</v>
      </c>
      <c r="E225" s="9">
        <v>9</v>
      </c>
      <c r="F225" s="9">
        <v>6</v>
      </c>
      <c r="G225" s="9">
        <v>1</v>
      </c>
      <c r="H225" s="9">
        <v>4</v>
      </c>
      <c r="I225" s="9">
        <v>0.9</v>
      </c>
      <c r="J225" s="9">
        <v>0.6</v>
      </c>
      <c r="K225" s="9">
        <v>0.72</v>
      </c>
      <c r="L225" s="9">
        <v>0.6</v>
      </c>
      <c r="M225" s="9">
        <v>0.3</v>
      </c>
      <c r="N225" s="9">
        <v>0.65</v>
      </c>
    </row>
    <row r="226" spans="1:14">
      <c r="A226" s="8">
        <v>311</v>
      </c>
      <c r="B226" s="9">
        <v>311</v>
      </c>
      <c r="C226" s="9">
        <v>0.615211844444275</v>
      </c>
      <c r="D226" s="9">
        <v>0.113019585609436</v>
      </c>
      <c r="E226" s="9">
        <v>8</v>
      </c>
      <c r="F226" s="9">
        <v>7</v>
      </c>
      <c r="G226" s="9">
        <v>2</v>
      </c>
      <c r="H226" s="9">
        <v>3</v>
      </c>
      <c r="I226" s="9">
        <v>0.8</v>
      </c>
      <c r="J226" s="9">
        <v>0.533333333333333</v>
      </c>
      <c r="K226" s="9">
        <v>0.64</v>
      </c>
      <c r="L226" s="9">
        <v>0.7</v>
      </c>
      <c r="M226" s="9">
        <v>0.1</v>
      </c>
      <c r="N226" s="9">
        <v>0.55</v>
      </c>
    </row>
    <row r="227" spans="1:14">
      <c r="A227" s="8">
        <v>258</v>
      </c>
      <c r="B227" s="9">
        <v>258</v>
      </c>
      <c r="C227" s="9">
        <v>0.617413520812988</v>
      </c>
      <c r="D227" s="9">
        <v>0.0491626262664795</v>
      </c>
      <c r="E227" s="9">
        <v>7</v>
      </c>
      <c r="F227" s="9">
        <v>7</v>
      </c>
      <c r="G227" s="9">
        <v>3</v>
      </c>
      <c r="H227" s="9">
        <v>3</v>
      </c>
      <c r="I227" s="9">
        <v>0.7</v>
      </c>
      <c r="J227" s="9">
        <v>0.5</v>
      </c>
      <c r="K227" s="9">
        <v>0.583333333333333</v>
      </c>
      <c r="L227" s="9">
        <v>0.7</v>
      </c>
      <c r="M227" s="9">
        <v>0</v>
      </c>
      <c r="N227" s="9">
        <v>0.5</v>
      </c>
    </row>
    <row r="228" spans="1:14">
      <c r="A228" s="8">
        <v>94</v>
      </c>
      <c r="B228" s="9">
        <v>94</v>
      </c>
      <c r="C228" s="9">
        <v>0.619412779808044</v>
      </c>
      <c r="D228" s="9">
        <v>0.036719799041748</v>
      </c>
      <c r="E228" s="9">
        <v>10</v>
      </c>
      <c r="F228" s="9">
        <v>9</v>
      </c>
      <c r="G228" s="9">
        <v>0</v>
      </c>
      <c r="H228" s="9">
        <v>1</v>
      </c>
      <c r="I228" s="9">
        <v>1</v>
      </c>
      <c r="J228" s="9">
        <v>0.526315789473684</v>
      </c>
      <c r="K228" s="9">
        <v>0.689655172413793</v>
      </c>
      <c r="L228" s="9">
        <v>0.9</v>
      </c>
      <c r="M228" s="9">
        <v>0.1</v>
      </c>
      <c r="N228" s="9">
        <v>0.55</v>
      </c>
    </row>
    <row r="229" spans="1:14">
      <c r="A229" s="8">
        <v>472</v>
      </c>
      <c r="B229" s="9">
        <v>472</v>
      </c>
      <c r="C229" s="9">
        <v>0.620526671409607</v>
      </c>
      <c r="D229" s="9">
        <v>0.139442920684815</v>
      </c>
      <c r="E229" s="9">
        <v>8</v>
      </c>
      <c r="F229" s="9">
        <v>7</v>
      </c>
      <c r="G229" s="9">
        <v>2</v>
      </c>
      <c r="H229" s="9">
        <v>3</v>
      </c>
      <c r="I229" s="9">
        <v>0.8</v>
      </c>
      <c r="J229" s="9">
        <v>0.533333333333333</v>
      </c>
      <c r="K229" s="9">
        <v>0.64</v>
      </c>
      <c r="L229" s="9">
        <v>0.7</v>
      </c>
      <c r="M229" s="9">
        <v>0.1</v>
      </c>
      <c r="N229" s="9">
        <v>0.55</v>
      </c>
    </row>
    <row r="230" spans="1:14">
      <c r="A230" s="8">
        <v>266</v>
      </c>
      <c r="B230" s="9">
        <v>266</v>
      </c>
      <c r="C230" s="9">
        <v>0.620866060256958</v>
      </c>
      <c r="D230" s="9">
        <v>0.0807085037231445</v>
      </c>
      <c r="E230" s="9">
        <v>9</v>
      </c>
      <c r="F230" s="9">
        <v>8</v>
      </c>
      <c r="G230" s="9">
        <v>1</v>
      </c>
      <c r="H230" s="9">
        <v>2</v>
      </c>
      <c r="I230" s="9">
        <v>0.9</v>
      </c>
      <c r="J230" s="9">
        <v>0.529411764705882</v>
      </c>
      <c r="K230" s="9">
        <v>0.666666666666667</v>
      </c>
      <c r="L230" s="9">
        <v>0.8</v>
      </c>
      <c r="M230" s="9">
        <v>0.1</v>
      </c>
      <c r="N230" s="9">
        <v>0.55</v>
      </c>
    </row>
    <row r="231" spans="1:14">
      <c r="A231" s="8">
        <v>171</v>
      </c>
      <c r="B231" s="9">
        <v>171</v>
      </c>
      <c r="C231" s="9">
        <v>0.621196031570435</v>
      </c>
      <c r="D231" s="9">
        <v>0.0872279405593872</v>
      </c>
      <c r="E231" s="9">
        <v>9</v>
      </c>
      <c r="F231" s="9">
        <v>7</v>
      </c>
      <c r="G231" s="9">
        <v>1</v>
      </c>
      <c r="H231" s="9">
        <v>3</v>
      </c>
      <c r="I231" s="9">
        <v>0.9</v>
      </c>
      <c r="J231" s="9">
        <v>0.5625</v>
      </c>
      <c r="K231" s="9">
        <v>0.692307692307692</v>
      </c>
      <c r="L231" s="9">
        <v>0.7</v>
      </c>
      <c r="M231" s="9">
        <v>0.2</v>
      </c>
      <c r="N231" s="9">
        <v>0.6</v>
      </c>
    </row>
    <row r="232" spans="1:14">
      <c r="A232" s="8">
        <v>2</v>
      </c>
      <c r="B232" s="9">
        <v>2</v>
      </c>
      <c r="C232" s="9">
        <v>0.621734499931335</v>
      </c>
      <c r="D232" s="9">
        <v>0.000980615615844727</v>
      </c>
      <c r="E232" s="9">
        <v>9</v>
      </c>
      <c r="F232" s="9">
        <v>4</v>
      </c>
      <c r="G232" s="9">
        <v>1</v>
      </c>
      <c r="H232" s="9">
        <v>6</v>
      </c>
      <c r="I232" s="9">
        <v>0.9</v>
      </c>
      <c r="J232" s="9">
        <v>0.692307692307692</v>
      </c>
      <c r="K232" s="9">
        <v>0.782608695652174</v>
      </c>
      <c r="L232" s="9">
        <v>0.4</v>
      </c>
      <c r="M232" s="9">
        <v>0.5</v>
      </c>
      <c r="N232" s="9">
        <v>0.75</v>
      </c>
    </row>
    <row r="233" spans="1:14">
      <c r="A233" s="8">
        <v>289</v>
      </c>
      <c r="B233" s="9">
        <v>289</v>
      </c>
      <c r="C233" s="9">
        <v>0.622252225875854</v>
      </c>
      <c r="D233" s="9">
        <v>0.0173782110214233</v>
      </c>
      <c r="E233" s="9">
        <v>8</v>
      </c>
      <c r="F233" s="9">
        <v>6</v>
      </c>
      <c r="G233" s="9">
        <v>2</v>
      </c>
      <c r="H233" s="9">
        <v>4</v>
      </c>
      <c r="I233" s="9">
        <v>0.8</v>
      </c>
      <c r="J233" s="9">
        <v>0.571428571428572</v>
      </c>
      <c r="K233" s="9">
        <v>0.666666666666667</v>
      </c>
      <c r="L233" s="9">
        <v>0.6</v>
      </c>
      <c r="M233" s="9">
        <v>0.2</v>
      </c>
      <c r="N233" s="9">
        <v>0.6</v>
      </c>
    </row>
    <row r="234" spans="1:14">
      <c r="A234" s="8">
        <v>283</v>
      </c>
      <c r="B234" s="9">
        <v>283</v>
      </c>
      <c r="C234" s="9">
        <v>0.622261166572571</v>
      </c>
      <c r="D234" s="9">
        <v>0.0483412742614746</v>
      </c>
      <c r="E234" s="9">
        <v>9</v>
      </c>
      <c r="F234" s="9">
        <v>6</v>
      </c>
      <c r="G234" s="9">
        <v>1</v>
      </c>
      <c r="H234" s="9">
        <v>4</v>
      </c>
      <c r="I234" s="9">
        <v>0.9</v>
      </c>
      <c r="J234" s="9">
        <v>0.6</v>
      </c>
      <c r="K234" s="9">
        <v>0.72</v>
      </c>
      <c r="L234" s="9">
        <v>0.6</v>
      </c>
      <c r="M234" s="9">
        <v>0.3</v>
      </c>
      <c r="N234" s="9">
        <v>0.65</v>
      </c>
    </row>
    <row r="235" spans="1:14">
      <c r="A235" s="8">
        <v>486</v>
      </c>
      <c r="B235" s="9">
        <v>486</v>
      </c>
      <c r="C235" s="9">
        <v>0.622696757316589</v>
      </c>
      <c r="D235" s="9">
        <v>0.0105104446411133</v>
      </c>
      <c r="E235" s="9">
        <v>9</v>
      </c>
      <c r="F235" s="9">
        <v>6</v>
      </c>
      <c r="G235" s="9">
        <v>1</v>
      </c>
      <c r="H235" s="9">
        <v>4</v>
      </c>
      <c r="I235" s="9">
        <v>0.9</v>
      </c>
      <c r="J235" s="9">
        <v>0.6</v>
      </c>
      <c r="K235" s="9">
        <v>0.72</v>
      </c>
      <c r="L235" s="9">
        <v>0.6</v>
      </c>
      <c r="M235" s="9">
        <v>0.3</v>
      </c>
      <c r="N235" s="9">
        <v>0.65</v>
      </c>
    </row>
    <row r="236" spans="1:14">
      <c r="A236" s="8">
        <v>109</v>
      </c>
      <c r="B236" s="9">
        <v>109</v>
      </c>
      <c r="C236" s="9">
        <v>0.623142123222351</v>
      </c>
      <c r="D236" s="9">
        <v>0.060535192489624</v>
      </c>
      <c r="E236" s="9">
        <v>10</v>
      </c>
      <c r="F236" s="9">
        <v>8</v>
      </c>
      <c r="G236" s="9">
        <v>0</v>
      </c>
      <c r="H236" s="9">
        <v>2</v>
      </c>
      <c r="I236" s="9">
        <v>1</v>
      </c>
      <c r="J236" s="9">
        <v>0.555555555555556</v>
      </c>
      <c r="K236" s="9">
        <v>0.714285714285714</v>
      </c>
      <c r="L236" s="9">
        <v>0.8</v>
      </c>
      <c r="M236" s="9">
        <v>0.2</v>
      </c>
      <c r="N236" s="9">
        <v>0.6</v>
      </c>
    </row>
    <row r="237" spans="1:14">
      <c r="A237" s="8">
        <v>264</v>
      </c>
      <c r="B237" s="9">
        <v>264</v>
      </c>
      <c r="C237" s="9">
        <v>0.624519824981689</v>
      </c>
      <c r="D237" s="9">
        <v>0.128039479255676</v>
      </c>
      <c r="E237" s="9">
        <v>7</v>
      </c>
      <c r="F237" s="9">
        <v>7</v>
      </c>
      <c r="G237" s="9">
        <v>3</v>
      </c>
      <c r="H237" s="9">
        <v>3</v>
      </c>
      <c r="I237" s="9">
        <v>0.7</v>
      </c>
      <c r="J237" s="9">
        <v>0.5</v>
      </c>
      <c r="K237" s="9">
        <v>0.583333333333333</v>
      </c>
      <c r="L237" s="9">
        <v>0.7</v>
      </c>
      <c r="M237" s="9">
        <v>0</v>
      </c>
      <c r="N237" s="9">
        <v>0.5</v>
      </c>
    </row>
    <row r="238" spans="1:14">
      <c r="A238" s="8">
        <v>27</v>
      </c>
      <c r="B238" s="9">
        <v>27</v>
      </c>
      <c r="C238" s="9">
        <v>0.62513256072998</v>
      </c>
      <c r="D238" s="9">
        <v>0.0202144384384155</v>
      </c>
      <c r="E238" s="9">
        <v>9</v>
      </c>
      <c r="F238" s="9">
        <v>9</v>
      </c>
      <c r="G238" s="9">
        <v>1</v>
      </c>
      <c r="H238" s="9">
        <v>1</v>
      </c>
      <c r="I238" s="9">
        <v>0.9</v>
      </c>
      <c r="J238" s="9">
        <v>0.5</v>
      </c>
      <c r="K238" s="9">
        <v>0.642857142857143</v>
      </c>
      <c r="L238" s="9">
        <v>0.9</v>
      </c>
      <c r="M238" s="9">
        <v>0</v>
      </c>
      <c r="N238" s="9">
        <v>0.5</v>
      </c>
    </row>
    <row r="239" spans="1:14">
      <c r="A239" s="8">
        <v>286</v>
      </c>
      <c r="B239" s="9">
        <v>286</v>
      </c>
      <c r="C239" s="9">
        <v>0.625374913215637</v>
      </c>
      <c r="D239" s="9">
        <v>0.0424176454544067</v>
      </c>
      <c r="E239" s="9">
        <v>9</v>
      </c>
      <c r="F239" s="9">
        <v>7</v>
      </c>
      <c r="G239" s="9">
        <v>1</v>
      </c>
      <c r="H239" s="9">
        <v>3</v>
      </c>
      <c r="I239" s="9">
        <v>0.9</v>
      </c>
      <c r="J239" s="9">
        <v>0.5625</v>
      </c>
      <c r="K239" s="9">
        <v>0.692307692307692</v>
      </c>
      <c r="L239" s="9">
        <v>0.7</v>
      </c>
      <c r="M239" s="9">
        <v>0.2</v>
      </c>
      <c r="N239" s="9">
        <v>0.6</v>
      </c>
    </row>
    <row r="240" spans="1:14">
      <c r="A240" s="8">
        <v>120</v>
      </c>
      <c r="B240" s="9">
        <v>120</v>
      </c>
      <c r="C240" s="9">
        <v>0.625615119934082</v>
      </c>
      <c r="D240" s="9">
        <v>0.0199213027954102</v>
      </c>
      <c r="E240" s="9">
        <v>10</v>
      </c>
      <c r="F240" s="9">
        <v>7</v>
      </c>
      <c r="G240" s="9">
        <v>0</v>
      </c>
      <c r="H240" s="9">
        <v>3</v>
      </c>
      <c r="I240" s="9">
        <v>1</v>
      </c>
      <c r="J240" s="9">
        <v>0.588235294117647</v>
      </c>
      <c r="K240" s="9">
        <v>0.740740740740741</v>
      </c>
      <c r="L240" s="9">
        <v>0.7</v>
      </c>
      <c r="M240" s="9">
        <v>0.3</v>
      </c>
      <c r="N240" s="9">
        <v>0.65</v>
      </c>
    </row>
    <row r="241" spans="1:14">
      <c r="A241" s="8">
        <v>385</v>
      </c>
      <c r="B241" s="9">
        <v>385</v>
      </c>
      <c r="C241" s="9">
        <v>0.625738263130188</v>
      </c>
      <c r="D241" s="9">
        <v>0.0926125049591064</v>
      </c>
      <c r="E241" s="9">
        <v>6</v>
      </c>
      <c r="F241" s="9">
        <v>8</v>
      </c>
      <c r="G241" s="9">
        <v>4</v>
      </c>
      <c r="H241" s="9">
        <v>2</v>
      </c>
      <c r="I241" s="9">
        <v>0.6</v>
      </c>
      <c r="J241" s="9">
        <v>0.428571428571429</v>
      </c>
      <c r="K241" s="9">
        <v>0.5</v>
      </c>
      <c r="L241" s="9">
        <v>0.8</v>
      </c>
      <c r="M241" s="9">
        <v>-0.2</v>
      </c>
      <c r="N241" s="9">
        <v>0.4</v>
      </c>
    </row>
    <row r="242" spans="1:14">
      <c r="A242" s="8">
        <v>160</v>
      </c>
      <c r="B242" s="9">
        <v>160</v>
      </c>
      <c r="C242" s="9">
        <v>0.625976920127869</v>
      </c>
      <c r="D242" s="9">
        <v>0.133077383041382</v>
      </c>
      <c r="E242" s="9">
        <v>9</v>
      </c>
      <c r="F242" s="9">
        <v>7</v>
      </c>
      <c r="G242" s="9">
        <v>1</v>
      </c>
      <c r="H242" s="9">
        <v>3</v>
      </c>
      <c r="I242" s="9">
        <v>0.9</v>
      </c>
      <c r="J242" s="9">
        <v>0.5625</v>
      </c>
      <c r="K242" s="9">
        <v>0.692307692307692</v>
      </c>
      <c r="L242" s="9">
        <v>0.7</v>
      </c>
      <c r="M242" s="9">
        <v>0.2</v>
      </c>
      <c r="N242" s="9">
        <v>0.6</v>
      </c>
    </row>
    <row r="243" spans="1:14">
      <c r="A243" s="8">
        <v>399</v>
      </c>
      <c r="B243" s="9">
        <v>399</v>
      </c>
      <c r="C243" s="9">
        <v>0.626033902168274</v>
      </c>
      <c r="D243" s="9">
        <v>0.150467753410339</v>
      </c>
      <c r="E243" s="9">
        <v>9</v>
      </c>
      <c r="F243" s="9">
        <v>5</v>
      </c>
      <c r="G243" s="9">
        <v>1</v>
      </c>
      <c r="H243" s="9">
        <v>5</v>
      </c>
      <c r="I243" s="9">
        <v>0.9</v>
      </c>
      <c r="J243" s="9">
        <v>0.642857142857143</v>
      </c>
      <c r="K243" s="9">
        <v>0.75</v>
      </c>
      <c r="L243" s="9">
        <v>0.5</v>
      </c>
      <c r="M243" s="9">
        <v>0.4</v>
      </c>
      <c r="N243" s="9">
        <v>0.7</v>
      </c>
    </row>
    <row r="244" spans="1:14">
      <c r="A244" s="8">
        <v>215</v>
      </c>
      <c r="B244" s="9">
        <v>215</v>
      </c>
      <c r="C244" s="9">
        <v>0.627145886421204</v>
      </c>
      <c r="D244" s="9">
        <v>0.127987384796143</v>
      </c>
      <c r="E244" s="9">
        <v>10</v>
      </c>
      <c r="F244" s="9">
        <v>9</v>
      </c>
      <c r="G244" s="9">
        <v>0</v>
      </c>
      <c r="H244" s="9">
        <v>1</v>
      </c>
      <c r="I244" s="9">
        <v>1</v>
      </c>
      <c r="J244" s="9">
        <v>0.526315789473684</v>
      </c>
      <c r="K244" s="9">
        <v>0.689655172413793</v>
      </c>
      <c r="L244" s="9">
        <v>0.9</v>
      </c>
      <c r="M244" s="9">
        <v>0.1</v>
      </c>
      <c r="N244" s="9">
        <v>0.55</v>
      </c>
    </row>
    <row r="245" spans="1:14">
      <c r="A245" s="8">
        <v>420</v>
      </c>
      <c r="B245" s="9">
        <v>420</v>
      </c>
      <c r="C245" s="9">
        <v>0.627292990684509</v>
      </c>
      <c r="D245" s="9">
        <v>0.0877902507781982</v>
      </c>
      <c r="E245" s="9">
        <v>7</v>
      </c>
      <c r="F245" s="9">
        <v>5</v>
      </c>
      <c r="G245" s="9">
        <v>3</v>
      </c>
      <c r="H245" s="9">
        <v>5</v>
      </c>
      <c r="I245" s="9">
        <v>0.7</v>
      </c>
      <c r="J245" s="9">
        <v>0.583333333333333</v>
      </c>
      <c r="K245" s="9">
        <v>0.636363636363636</v>
      </c>
      <c r="L245" s="9">
        <v>0.5</v>
      </c>
      <c r="M245" s="9">
        <v>0.2</v>
      </c>
      <c r="N245" s="9">
        <v>0.6</v>
      </c>
    </row>
    <row r="246" spans="1:14">
      <c r="A246" s="8">
        <v>4</v>
      </c>
      <c r="B246" s="9">
        <v>4</v>
      </c>
      <c r="C246" s="9">
        <v>0.627549648284912</v>
      </c>
      <c r="D246" s="9">
        <v>0.0245206356048584</v>
      </c>
      <c r="E246" s="9">
        <v>9</v>
      </c>
      <c r="F246" s="9">
        <v>9</v>
      </c>
      <c r="G246" s="9">
        <v>1</v>
      </c>
      <c r="H246" s="9">
        <v>1</v>
      </c>
      <c r="I246" s="9">
        <v>0.9</v>
      </c>
      <c r="J246" s="9">
        <v>0.5</v>
      </c>
      <c r="K246" s="9">
        <v>0.642857142857143</v>
      </c>
      <c r="L246" s="9">
        <v>0.9</v>
      </c>
      <c r="M246" s="9">
        <v>0</v>
      </c>
      <c r="N246" s="9">
        <v>0.5</v>
      </c>
    </row>
    <row r="247" spans="1:14">
      <c r="A247" s="8">
        <v>136</v>
      </c>
      <c r="B247" s="9">
        <v>136</v>
      </c>
      <c r="C247" s="9">
        <v>0.627938747406006</v>
      </c>
      <c r="D247" s="9">
        <v>0.0113358497619629</v>
      </c>
      <c r="E247" s="9">
        <v>9</v>
      </c>
      <c r="F247" s="9">
        <v>4</v>
      </c>
      <c r="G247" s="9">
        <v>1</v>
      </c>
      <c r="H247" s="9">
        <v>6</v>
      </c>
      <c r="I247" s="9">
        <v>0.9</v>
      </c>
      <c r="J247" s="9">
        <v>0.692307692307692</v>
      </c>
      <c r="K247" s="9">
        <v>0.782608695652174</v>
      </c>
      <c r="L247" s="9">
        <v>0.4</v>
      </c>
      <c r="M247" s="9">
        <v>0.5</v>
      </c>
      <c r="N247" s="9">
        <v>0.75</v>
      </c>
    </row>
    <row r="248" spans="1:14">
      <c r="A248" s="8">
        <v>99</v>
      </c>
      <c r="B248" s="9">
        <v>99</v>
      </c>
      <c r="C248" s="9">
        <v>0.629253506660461</v>
      </c>
      <c r="D248" s="9">
        <v>0.0805251598358154</v>
      </c>
      <c r="E248" s="9">
        <v>9</v>
      </c>
      <c r="F248" s="9">
        <v>8</v>
      </c>
      <c r="G248" s="9">
        <v>1</v>
      </c>
      <c r="H248" s="9">
        <v>2</v>
      </c>
      <c r="I248" s="9">
        <v>0.9</v>
      </c>
      <c r="J248" s="9">
        <v>0.529411764705882</v>
      </c>
      <c r="K248" s="9">
        <v>0.666666666666667</v>
      </c>
      <c r="L248" s="9">
        <v>0.8</v>
      </c>
      <c r="M248" s="9">
        <v>0.1</v>
      </c>
      <c r="N248" s="9">
        <v>0.55</v>
      </c>
    </row>
    <row r="249" spans="1:14">
      <c r="A249" s="8">
        <v>54</v>
      </c>
      <c r="B249" s="9">
        <v>54</v>
      </c>
      <c r="C249" s="9">
        <v>0.629478931427002</v>
      </c>
      <c r="D249" s="9">
        <v>0.0051422119140625</v>
      </c>
      <c r="E249" s="9">
        <v>10</v>
      </c>
      <c r="F249" s="9">
        <v>9</v>
      </c>
      <c r="G249" s="9">
        <v>0</v>
      </c>
      <c r="H249" s="9">
        <v>1</v>
      </c>
      <c r="I249" s="9">
        <v>1</v>
      </c>
      <c r="J249" s="9">
        <v>0.526315789473684</v>
      </c>
      <c r="K249" s="9">
        <v>0.689655172413793</v>
      </c>
      <c r="L249" s="9">
        <v>0.9</v>
      </c>
      <c r="M249" s="9">
        <v>0.1</v>
      </c>
      <c r="N249" s="9">
        <v>0.55</v>
      </c>
    </row>
    <row r="250" spans="1:14">
      <c r="A250" s="8">
        <v>5</v>
      </c>
      <c r="B250" s="9">
        <v>5</v>
      </c>
      <c r="C250" s="9">
        <v>0.629554629325867</v>
      </c>
      <c r="D250" s="9">
        <v>0.0277773141860962</v>
      </c>
      <c r="E250" s="9">
        <v>8</v>
      </c>
      <c r="F250" s="9">
        <v>5</v>
      </c>
      <c r="G250" s="9">
        <v>2</v>
      </c>
      <c r="H250" s="9">
        <v>5</v>
      </c>
      <c r="I250" s="9">
        <v>0.8</v>
      </c>
      <c r="J250" s="9">
        <v>0.615384615384615</v>
      </c>
      <c r="K250" s="9">
        <v>0.695652173913043</v>
      </c>
      <c r="L250" s="9">
        <v>0.5</v>
      </c>
      <c r="M250" s="9">
        <v>0.3</v>
      </c>
      <c r="N250" s="9">
        <v>0.65</v>
      </c>
    </row>
    <row r="251" spans="1:14">
      <c r="A251" s="8">
        <v>351</v>
      </c>
      <c r="B251" s="9">
        <v>351</v>
      </c>
      <c r="C251" s="9">
        <v>0.629663467407227</v>
      </c>
      <c r="D251" s="9">
        <v>0.0462595224380493</v>
      </c>
      <c r="E251" s="9">
        <v>9</v>
      </c>
      <c r="F251" s="9">
        <v>8</v>
      </c>
      <c r="G251" s="9">
        <v>1</v>
      </c>
      <c r="H251" s="9">
        <v>2</v>
      </c>
      <c r="I251" s="9">
        <v>0.9</v>
      </c>
      <c r="J251" s="9">
        <v>0.529411764705882</v>
      </c>
      <c r="K251" s="9">
        <v>0.666666666666667</v>
      </c>
      <c r="L251" s="9">
        <v>0.8</v>
      </c>
      <c r="M251" s="9">
        <v>0.1</v>
      </c>
      <c r="N251" s="9">
        <v>0.55</v>
      </c>
    </row>
    <row r="252" spans="1:14">
      <c r="A252" s="8">
        <v>88</v>
      </c>
      <c r="B252" s="9">
        <v>88</v>
      </c>
      <c r="C252" s="9">
        <v>0.63013482093811</v>
      </c>
      <c r="D252" s="9">
        <v>0.111610770225525</v>
      </c>
      <c r="E252" s="9">
        <v>8</v>
      </c>
      <c r="F252" s="9">
        <v>10</v>
      </c>
      <c r="G252" s="9">
        <v>2</v>
      </c>
      <c r="H252" s="9">
        <v>0</v>
      </c>
      <c r="I252" s="9">
        <v>0.8</v>
      </c>
      <c r="J252" s="9">
        <v>0.444444444444444</v>
      </c>
      <c r="K252" s="9">
        <v>0.571428571428572</v>
      </c>
      <c r="L252" s="9">
        <v>1</v>
      </c>
      <c r="M252" s="9">
        <v>-0.2</v>
      </c>
      <c r="N252" s="9">
        <v>0.4</v>
      </c>
    </row>
    <row r="253" spans="1:14">
      <c r="A253" s="8">
        <v>396</v>
      </c>
      <c r="B253" s="9">
        <v>396</v>
      </c>
      <c r="C253" s="9">
        <v>0.630221962928772</v>
      </c>
      <c r="D253" s="9">
        <v>0.13497257232666</v>
      </c>
      <c r="E253" s="9">
        <v>7</v>
      </c>
      <c r="F253" s="9">
        <v>5</v>
      </c>
      <c r="G253" s="9">
        <v>3</v>
      </c>
      <c r="H253" s="9">
        <v>5</v>
      </c>
      <c r="I253" s="9">
        <v>0.7</v>
      </c>
      <c r="J253" s="9">
        <v>0.583333333333333</v>
      </c>
      <c r="K253" s="9">
        <v>0.636363636363636</v>
      </c>
      <c r="L253" s="9">
        <v>0.5</v>
      </c>
      <c r="M253" s="9">
        <v>0.2</v>
      </c>
      <c r="N253" s="9">
        <v>0.6</v>
      </c>
    </row>
    <row r="254" spans="1:14">
      <c r="A254" s="8">
        <v>216</v>
      </c>
      <c r="B254" s="9">
        <v>216</v>
      </c>
      <c r="C254" s="9">
        <v>0.630265712738037</v>
      </c>
      <c r="D254" s="9">
        <v>0.11783504486084</v>
      </c>
      <c r="E254" s="9">
        <v>10</v>
      </c>
      <c r="F254" s="9">
        <v>8</v>
      </c>
      <c r="G254" s="9">
        <v>0</v>
      </c>
      <c r="H254" s="9">
        <v>2</v>
      </c>
      <c r="I254" s="9">
        <v>1</v>
      </c>
      <c r="J254" s="9">
        <v>0.555555555555556</v>
      </c>
      <c r="K254" s="9">
        <v>0.714285714285714</v>
      </c>
      <c r="L254" s="9">
        <v>0.8</v>
      </c>
      <c r="M254" s="9">
        <v>0.2</v>
      </c>
      <c r="N254" s="9">
        <v>0.6</v>
      </c>
    </row>
    <row r="255" spans="1:14">
      <c r="A255" s="8">
        <v>116</v>
      </c>
      <c r="B255" s="9">
        <v>116</v>
      </c>
      <c r="C255" s="9">
        <v>0.630280375480652</v>
      </c>
      <c r="D255" s="9">
        <v>0.000827312469482422</v>
      </c>
      <c r="E255" s="9">
        <v>8</v>
      </c>
      <c r="F255" s="9">
        <v>6</v>
      </c>
      <c r="G255" s="9">
        <v>2</v>
      </c>
      <c r="H255" s="9">
        <v>4</v>
      </c>
      <c r="I255" s="9">
        <v>0.8</v>
      </c>
      <c r="J255" s="9">
        <v>0.571428571428572</v>
      </c>
      <c r="K255" s="9">
        <v>0.666666666666667</v>
      </c>
      <c r="L255" s="9">
        <v>0.6</v>
      </c>
      <c r="M255" s="9">
        <v>0.2</v>
      </c>
      <c r="N255" s="9">
        <v>0.6</v>
      </c>
    </row>
    <row r="256" spans="1:14">
      <c r="A256" s="8">
        <v>221</v>
      </c>
      <c r="B256" s="9">
        <v>221</v>
      </c>
      <c r="C256" s="9">
        <v>0.630487561225891</v>
      </c>
      <c r="D256" s="9">
        <v>0.0630178451538086</v>
      </c>
      <c r="E256" s="9">
        <v>9</v>
      </c>
      <c r="F256" s="9">
        <v>8</v>
      </c>
      <c r="G256" s="9">
        <v>1</v>
      </c>
      <c r="H256" s="9">
        <v>2</v>
      </c>
      <c r="I256" s="9">
        <v>0.9</v>
      </c>
      <c r="J256" s="9">
        <v>0.529411764705882</v>
      </c>
      <c r="K256" s="9">
        <v>0.666666666666667</v>
      </c>
      <c r="L256" s="9">
        <v>0.8</v>
      </c>
      <c r="M256" s="9">
        <v>0.1</v>
      </c>
      <c r="N256" s="9">
        <v>0.55</v>
      </c>
    </row>
    <row r="257" spans="1:14">
      <c r="A257" s="8">
        <v>233</v>
      </c>
      <c r="B257" s="9">
        <v>233</v>
      </c>
      <c r="C257" s="9">
        <v>0.631724715232849</v>
      </c>
      <c r="D257" s="9">
        <v>0.0104049444198608</v>
      </c>
      <c r="E257" s="9">
        <v>10</v>
      </c>
      <c r="F257" s="9">
        <v>6</v>
      </c>
      <c r="G257" s="9">
        <v>0</v>
      </c>
      <c r="H257" s="9">
        <v>4</v>
      </c>
      <c r="I257" s="9">
        <v>1</v>
      </c>
      <c r="J257" s="9">
        <v>0.625</v>
      </c>
      <c r="K257" s="9">
        <v>0.769230769230769</v>
      </c>
      <c r="L257" s="9">
        <v>0.6</v>
      </c>
      <c r="M257" s="9">
        <v>0.4</v>
      </c>
      <c r="N257" s="9">
        <v>0.7</v>
      </c>
    </row>
    <row r="258" spans="1:14">
      <c r="A258" s="8">
        <v>115</v>
      </c>
      <c r="B258" s="9">
        <v>115</v>
      </c>
      <c r="C258" s="9">
        <v>0.63276743888855</v>
      </c>
      <c r="D258" s="9">
        <v>0.101884365081787</v>
      </c>
      <c r="E258" s="9">
        <v>8</v>
      </c>
      <c r="F258" s="9">
        <v>6</v>
      </c>
      <c r="G258" s="9">
        <v>2</v>
      </c>
      <c r="H258" s="9">
        <v>4</v>
      </c>
      <c r="I258" s="9">
        <v>0.8</v>
      </c>
      <c r="J258" s="9">
        <v>0.571428571428572</v>
      </c>
      <c r="K258" s="9">
        <v>0.666666666666667</v>
      </c>
      <c r="L258" s="9">
        <v>0.6</v>
      </c>
      <c r="M258" s="9">
        <v>0.2</v>
      </c>
      <c r="N258" s="9">
        <v>0.6</v>
      </c>
    </row>
    <row r="259" spans="1:14">
      <c r="A259" s="8">
        <v>41</v>
      </c>
      <c r="B259" s="9">
        <v>41</v>
      </c>
      <c r="C259" s="9">
        <v>0.633098483085632</v>
      </c>
      <c r="D259" s="9">
        <v>0.109957218170166</v>
      </c>
      <c r="E259" s="9">
        <v>8</v>
      </c>
      <c r="F259" s="9">
        <v>6</v>
      </c>
      <c r="G259" s="9">
        <v>2</v>
      </c>
      <c r="H259" s="9">
        <v>4</v>
      </c>
      <c r="I259" s="9">
        <v>0.8</v>
      </c>
      <c r="J259" s="9">
        <v>0.571428571428572</v>
      </c>
      <c r="K259" s="9">
        <v>0.666666666666667</v>
      </c>
      <c r="L259" s="9">
        <v>0.6</v>
      </c>
      <c r="M259" s="9">
        <v>0.2</v>
      </c>
      <c r="N259" s="9">
        <v>0.6</v>
      </c>
    </row>
    <row r="260" spans="1:14">
      <c r="A260" s="8">
        <v>278</v>
      </c>
      <c r="B260" s="9">
        <v>278</v>
      </c>
      <c r="C260" s="9">
        <v>0.633606433868408</v>
      </c>
      <c r="D260" s="9">
        <v>0.0177440643310547</v>
      </c>
      <c r="E260" s="9">
        <v>9</v>
      </c>
      <c r="F260" s="9">
        <v>7</v>
      </c>
      <c r="G260" s="9">
        <v>1</v>
      </c>
      <c r="H260" s="9">
        <v>3</v>
      </c>
      <c r="I260" s="9">
        <v>0.9</v>
      </c>
      <c r="J260" s="9">
        <v>0.5625</v>
      </c>
      <c r="K260" s="9">
        <v>0.692307692307692</v>
      </c>
      <c r="L260" s="9">
        <v>0.7</v>
      </c>
      <c r="M260" s="9">
        <v>0.2</v>
      </c>
      <c r="N260" s="9">
        <v>0.6</v>
      </c>
    </row>
    <row r="261" spans="1:14">
      <c r="A261" s="8">
        <v>219</v>
      </c>
      <c r="B261" s="9">
        <v>219</v>
      </c>
      <c r="C261" s="9">
        <v>0.634008884429932</v>
      </c>
      <c r="D261" s="9">
        <v>0.0899170637130737</v>
      </c>
      <c r="E261" s="9">
        <v>8</v>
      </c>
      <c r="F261" s="9">
        <v>6</v>
      </c>
      <c r="G261" s="9">
        <v>2</v>
      </c>
      <c r="H261" s="9">
        <v>4</v>
      </c>
      <c r="I261" s="9">
        <v>0.8</v>
      </c>
      <c r="J261" s="9">
        <v>0.571428571428572</v>
      </c>
      <c r="K261" s="9">
        <v>0.666666666666667</v>
      </c>
      <c r="L261" s="9">
        <v>0.6</v>
      </c>
      <c r="M261" s="9">
        <v>0.2</v>
      </c>
      <c r="N261" s="9">
        <v>0.6</v>
      </c>
    </row>
    <row r="262" spans="1:14">
      <c r="A262" s="8">
        <v>455</v>
      </c>
      <c r="B262" s="9">
        <v>455</v>
      </c>
      <c r="C262" s="9">
        <v>0.634031414985657</v>
      </c>
      <c r="D262" s="9">
        <v>0.0529571771621704</v>
      </c>
      <c r="E262" s="9">
        <v>8</v>
      </c>
      <c r="F262" s="9">
        <v>7</v>
      </c>
      <c r="G262" s="9">
        <v>2</v>
      </c>
      <c r="H262" s="9">
        <v>3</v>
      </c>
      <c r="I262" s="9">
        <v>0.8</v>
      </c>
      <c r="J262" s="9">
        <v>0.533333333333333</v>
      </c>
      <c r="K262" s="9">
        <v>0.64</v>
      </c>
      <c r="L262" s="9">
        <v>0.7</v>
      </c>
      <c r="M262" s="9">
        <v>0.1</v>
      </c>
      <c r="N262" s="9">
        <v>0.55</v>
      </c>
    </row>
    <row r="263" spans="1:14">
      <c r="A263" s="8">
        <v>98</v>
      </c>
      <c r="B263" s="9">
        <v>98</v>
      </c>
      <c r="C263" s="9">
        <v>0.634501576423645</v>
      </c>
      <c r="D263" s="9">
        <v>0.0768029689788818</v>
      </c>
      <c r="E263" s="9">
        <v>8</v>
      </c>
      <c r="F263" s="9">
        <v>8</v>
      </c>
      <c r="G263" s="9">
        <v>2</v>
      </c>
      <c r="H263" s="9">
        <v>2</v>
      </c>
      <c r="I263" s="9">
        <v>0.8</v>
      </c>
      <c r="J263" s="9">
        <v>0.5</v>
      </c>
      <c r="K263" s="9">
        <v>0.615384615384615</v>
      </c>
      <c r="L263" s="9">
        <v>0.8</v>
      </c>
      <c r="M263" s="9">
        <v>0</v>
      </c>
      <c r="N263" s="9">
        <v>0.5</v>
      </c>
    </row>
    <row r="264" spans="1:14">
      <c r="A264" s="8">
        <v>435</v>
      </c>
      <c r="B264" s="9">
        <v>435</v>
      </c>
      <c r="C264" s="9">
        <v>0.635199427604675</v>
      </c>
      <c r="D264" s="9">
        <v>0.123878836631775</v>
      </c>
      <c r="E264" s="9">
        <v>9</v>
      </c>
      <c r="F264" s="9">
        <v>7</v>
      </c>
      <c r="G264" s="9">
        <v>1</v>
      </c>
      <c r="H264" s="9">
        <v>3</v>
      </c>
      <c r="I264" s="9">
        <v>0.9</v>
      </c>
      <c r="J264" s="9">
        <v>0.5625</v>
      </c>
      <c r="K264" s="9">
        <v>0.692307692307692</v>
      </c>
      <c r="L264" s="9">
        <v>0.7</v>
      </c>
      <c r="M264" s="9">
        <v>0.2</v>
      </c>
      <c r="N264" s="9">
        <v>0.6</v>
      </c>
    </row>
    <row r="265" spans="1:14">
      <c r="A265" s="8">
        <v>331</v>
      </c>
      <c r="B265" s="9">
        <v>331</v>
      </c>
      <c r="C265" s="9">
        <v>0.636010527610779</v>
      </c>
      <c r="D265" s="9">
        <v>0.0391476154327393</v>
      </c>
      <c r="E265" s="9">
        <v>9</v>
      </c>
      <c r="F265" s="9">
        <v>10</v>
      </c>
      <c r="G265" s="9">
        <v>1</v>
      </c>
      <c r="H265" s="9">
        <v>0</v>
      </c>
      <c r="I265" s="9">
        <v>0.9</v>
      </c>
      <c r="J265" s="9">
        <v>0.473684210526316</v>
      </c>
      <c r="K265" s="9">
        <v>0.620689655172414</v>
      </c>
      <c r="L265" s="9">
        <v>1</v>
      </c>
      <c r="M265" s="9">
        <v>-0.1</v>
      </c>
      <c r="N265" s="9">
        <v>0.45</v>
      </c>
    </row>
    <row r="266" spans="1:14">
      <c r="A266" s="8">
        <v>364</v>
      </c>
      <c r="B266" s="9">
        <v>364</v>
      </c>
      <c r="C266" s="9">
        <v>0.636906027793884</v>
      </c>
      <c r="D266" s="9">
        <v>0.126631736755371</v>
      </c>
      <c r="E266" s="9">
        <v>8</v>
      </c>
      <c r="F266" s="9">
        <v>6</v>
      </c>
      <c r="G266" s="9">
        <v>2</v>
      </c>
      <c r="H266" s="9">
        <v>4</v>
      </c>
      <c r="I266" s="9">
        <v>0.8</v>
      </c>
      <c r="J266" s="9">
        <v>0.571428571428572</v>
      </c>
      <c r="K266" s="9">
        <v>0.666666666666667</v>
      </c>
      <c r="L266" s="9">
        <v>0.6</v>
      </c>
      <c r="M266" s="9">
        <v>0.2</v>
      </c>
      <c r="N266" s="9">
        <v>0.6</v>
      </c>
    </row>
    <row r="267" spans="1:14">
      <c r="A267" s="8">
        <v>271</v>
      </c>
      <c r="B267" s="9">
        <v>271</v>
      </c>
      <c r="C267" s="9">
        <v>0.636939287185669</v>
      </c>
      <c r="D267" s="9">
        <v>0.0437867641448975</v>
      </c>
      <c r="E267" s="9">
        <v>9</v>
      </c>
      <c r="F267" s="9">
        <v>9</v>
      </c>
      <c r="G267" s="9">
        <v>1</v>
      </c>
      <c r="H267" s="9">
        <v>1</v>
      </c>
      <c r="I267" s="9">
        <v>0.9</v>
      </c>
      <c r="J267" s="9">
        <v>0.5</v>
      </c>
      <c r="K267" s="9">
        <v>0.642857142857143</v>
      </c>
      <c r="L267" s="9">
        <v>0.9</v>
      </c>
      <c r="M267" s="9">
        <v>0</v>
      </c>
      <c r="N267" s="9">
        <v>0.5</v>
      </c>
    </row>
    <row r="268" spans="1:14">
      <c r="A268" s="8">
        <v>359</v>
      </c>
      <c r="B268" s="9">
        <v>359</v>
      </c>
      <c r="C268" s="9">
        <v>0.63953709602356</v>
      </c>
      <c r="D268" s="9">
        <v>0.0327277183532715</v>
      </c>
      <c r="E268" s="9">
        <v>10</v>
      </c>
      <c r="F268" s="9">
        <v>9</v>
      </c>
      <c r="G268" s="9">
        <v>0</v>
      </c>
      <c r="H268" s="9">
        <v>1</v>
      </c>
      <c r="I268" s="9">
        <v>1</v>
      </c>
      <c r="J268" s="9">
        <v>0.526315789473684</v>
      </c>
      <c r="K268" s="9">
        <v>0.689655172413793</v>
      </c>
      <c r="L268" s="9">
        <v>0.9</v>
      </c>
      <c r="M268" s="9">
        <v>0.1</v>
      </c>
      <c r="N268" s="9">
        <v>0.55</v>
      </c>
    </row>
    <row r="269" spans="1:14">
      <c r="A269" s="8">
        <v>343</v>
      </c>
      <c r="B269" s="9">
        <v>343</v>
      </c>
      <c r="C269" s="9">
        <v>0.639774203300476</v>
      </c>
      <c r="D269" s="9">
        <v>0.074286937713623</v>
      </c>
      <c r="E269" s="9">
        <v>10</v>
      </c>
      <c r="F269" s="9">
        <v>8</v>
      </c>
      <c r="G269" s="9">
        <v>0</v>
      </c>
      <c r="H269" s="9">
        <v>2</v>
      </c>
      <c r="I269" s="9">
        <v>1</v>
      </c>
      <c r="J269" s="9">
        <v>0.555555555555556</v>
      </c>
      <c r="K269" s="9">
        <v>0.714285714285714</v>
      </c>
      <c r="L269" s="9">
        <v>0.8</v>
      </c>
      <c r="M269" s="9">
        <v>0.2</v>
      </c>
      <c r="N269" s="9">
        <v>0.6</v>
      </c>
    </row>
    <row r="270" spans="1:14">
      <c r="A270" s="8">
        <v>295</v>
      </c>
      <c r="B270" s="9">
        <v>295</v>
      </c>
      <c r="C270" s="9">
        <v>0.641138553619385</v>
      </c>
      <c r="D270" s="9">
        <v>0.0182781219482422</v>
      </c>
      <c r="E270" s="9">
        <v>8</v>
      </c>
      <c r="F270" s="9">
        <v>6</v>
      </c>
      <c r="G270" s="9">
        <v>2</v>
      </c>
      <c r="H270" s="9">
        <v>4</v>
      </c>
      <c r="I270" s="9">
        <v>0.8</v>
      </c>
      <c r="J270" s="9">
        <v>0.571428571428572</v>
      </c>
      <c r="K270" s="9">
        <v>0.666666666666667</v>
      </c>
      <c r="L270" s="9">
        <v>0.6</v>
      </c>
      <c r="M270" s="9">
        <v>0.2</v>
      </c>
      <c r="N270" s="9">
        <v>0.6</v>
      </c>
    </row>
    <row r="271" spans="1:14">
      <c r="A271" s="8">
        <v>484</v>
      </c>
      <c r="B271" s="9">
        <v>484</v>
      </c>
      <c r="C271" s="9">
        <v>0.642148852348328</v>
      </c>
      <c r="D271" s="9">
        <v>0.0728036165237427</v>
      </c>
      <c r="E271" s="9">
        <v>10</v>
      </c>
      <c r="F271" s="9">
        <v>10</v>
      </c>
      <c r="G271" s="9">
        <v>0</v>
      </c>
      <c r="H271" s="9">
        <v>0</v>
      </c>
      <c r="I271" s="9">
        <v>1</v>
      </c>
      <c r="J271" s="9">
        <v>0.5</v>
      </c>
      <c r="K271" s="9">
        <v>0.666666666666667</v>
      </c>
      <c r="L271" s="9">
        <v>1</v>
      </c>
      <c r="M271" s="9">
        <v>0</v>
      </c>
      <c r="N271" s="9">
        <v>0.5</v>
      </c>
    </row>
    <row r="272" spans="1:14">
      <c r="A272" s="8">
        <v>458</v>
      </c>
      <c r="B272" s="9">
        <v>458</v>
      </c>
      <c r="C272" s="9">
        <v>0.642229557037354</v>
      </c>
      <c r="D272" s="9">
        <v>0.109878778457642</v>
      </c>
      <c r="E272" s="9">
        <v>10</v>
      </c>
      <c r="F272" s="9">
        <v>3</v>
      </c>
      <c r="G272" s="9">
        <v>0</v>
      </c>
      <c r="H272" s="9">
        <v>7</v>
      </c>
      <c r="I272" s="9">
        <v>1</v>
      </c>
      <c r="J272" s="9">
        <v>0.769230769230769</v>
      </c>
      <c r="K272" s="9">
        <v>0.869565217391304</v>
      </c>
      <c r="L272" s="9">
        <v>0.3</v>
      </c>
      <c r="M272" s="9">
        <v>0.7</v>
      </c>
      <c r="N272" s="9">
        <v>0.85</v>
      </c>
    </row>
    <row r="273" spans="1:14">
      <c r="A273" s="8">
        <v>384</v>
      </c>
      <c r="B273" s="9">
        <v>384</v>
      </c>
      <c r="C273" s="9">
        <v>0.642540812492371</v>
      </c>
      <c r="D273" s="9">
        <v>0.0677975416183472</v>
      </c>
      <c r="E273" s="9">
        <v>9</v>
      </c>
      <c r="F273" s="9">
        <v>6</v>
      </c>
      <c r="G273" s="9">
        <v>1</v>
      </c>
      <c r="H273" s="9">
        <v>4</v>
      </c>
      <c r="I273" s="9">
        <v>0.9</v>
      </c>
      <c r="J273" s="9">
        <v>0.6</v>
      </c>
      <c r="K273" s="9">
        <v>0.72</v>
      </c>
      <c r="L273" s="9">
        <v>0.6</v>
      </c>
      <c r="M273" s="9">
        <v>0.3</v>
      </c>
      <c r="N273" s="9">
        <v>0.65</v>
      </c>
    </row>
    <row r="274" spans="1:14">
      <c r="A274" s="8">
        <v>138</v>
      </c>
      <c r="B274" s="9">
        <v>138</v>
      </c>
      <c r="C274" s="9">
        <v>0.6426020860672</v>
      </c>
      <c r="D274" s="9">
        <v>0.130975008010864</v>
      </c>
      <c r="E274" s="9">
        <v>9</v>
      </c>
      <c r="F274" s="9">
        <v>10</v>
      </c>
      <c r="G274" s="9">
        <v>1</v>
      </c>
      <c r="H274" s="9">
        <v>0</v>
      </c>
      <c r="I274" s="9">
        <v>0.9</v>
      </c>
      <c r="J274" s="9">
        <v>0.473684210526316</v>
      </c>
      <c r="K274" s="9">
        <v>0.620689655172414</v>
      </c>
      <c r="L274" s="9">
        <v>1</v>
      </c>
      <c r="M274" s="9">
        <v>-0.1</v>
      </c>
      <c r="N274" s="9">
        <v>0.45</v>
      </c>
    </row>
    <row r="275" spans="1:14">
      <c r="A275" s="8">
        <v>287</v>
      </c>
      <c r="B275" s="9">
        <v>287</v>
      </c>
      <c r="C275" s="9">
        <v>0.642795562744141</v>
      </c>
      <c r="D275" s="9">
        <v>0.0783324241638184</v>
      </c>
      <c r="E275" s="9">
        <v>10</v>
      </c>
      <c r="F275" s="9">
        <v>5</v>
      </c>
      <c r="G275" s="9">
        <v>0</v>
      </c>
      <c r="H275" s="9">
        <v>5</v>
      </c>
      <c r="I275" s="9">
        <v>1</v>
      </c>
      <c r="J275" s="9">
        <v>0.666666666666667</v>
      </c>
      <c r="K275" s="9">
        <v>0.8</v>
      </c>
      <c r="L275" s="9">
        <v>0.5</v>
      </c>
      <c r="M275" s="9">
        <v>0.5</v>
      </c>
      <c r="N275" s="9">
        <v>0.75</v>
      </c>
    </row>
    <row r="276" spans="1:14">
      <c r="A276" s="8">
        <v>294</v>
      </c>
      <c r="B276" s="9">
        <v>294</v>
      </c>
      <c r="C276" s="9">
        <v>0.642839908599854</v>
      </c>
      <c r="D276" s="9">
        <v>0.0108000040054321</v>
      </c>
      <c r="E276" s="9">
        <v>10</v>
      </c>
      <c r="F276" s="9">
        <v>7</v>
      </c>
      <c r="G276" s="9">
        <v>0</v>
      </c>
      <c r="H276" s="9">
        <v>3</v>
      </c>
      <c r="I276" s="9">
        <v>1</v>
      </c>
      <c r="J276" s="9">
        <v>0.588235294117647</v>
      </c>
      <c r="K276" s="9">
        <v>0.740740740740741</v>
      </c>
      <c r="L276" s="9">
        <v>0.7</v>
      </c>
      <c r="M276" s="9">
        <v>0.3</v>
      </c>
      <c r="N276" s="9">
        <v>0.65</v>
      </c>
    </row>
    <row r="277" spans="1:14">
      <c r="A277" s="8">
        <v>488</v>
      </c>
      <c r="B277" s="9">
        <v>488</v>
      </c>
      <c r="C277" s="9">
        <v>0.643400549888611</v>
      </c>
      <c r="D277" s="9">
        <v>0.0169519186019897</v>
      </c>
      <c r="E277" s="9">
        <v>10</v>
      </c>
      <c r="F277" s="9">
        <v>8</v>
      </c>
      <c r="G277" s="9">
        <v>0</v>
      </c>
      <c r="H277" s="9">
        <v>2</v>
      </c>
      <c r="I277" s="9">
        <v>1</v>
      </c>
      <c r="J277" s="9">
        <v>0.555555555555556</v>
      </c>
      <c r="K277" s="9">
        <v>0.714285714285714</v>
      </c>
      <c r="L277" s="9">
        <v>0.8</v>
      </c>
      <c r="M277" s="9">
        <v>0.2</v>
      </c>
      <c r="N277" s="9">
        <v>0.6</v>
      </c>
    </row>
    <row r="278" spans="1:14">
      <c r="A278" s="8">
        <v>321</v>
      </c>
      <c r="B278" s="9">
        <v>321</v>
      </c>
      <c r="C278" s="9">
        <v>0.643506407737732</v>
      </c>
      <c r="D278" s="9">
        <v>0.0326564311981201</v>
      </c>
      <c r="E278" s="9">
        <v>9</v>
      </c>
      <c r="F278" s="9">
        <v>6</v>
      </c>
      <c r="G278" s="9">
        <v>1</v>
      </c>
      <c r="H278" s="9">
        <v>4</v>
      </c>
      <c r="I278" s="9">
        <v>0.9</v>
      </c>
      <c r="J278" s="9">
        <v>0.6</v>
      </c>
      <c r="K278" s="9">
        <v>0.72</v>
      </c>
      <c r="L278" s="9">
        <v>0.6</v>
      </c>
      <c r="M278" s="9">
        <v>0.3</v>
      </c>
      <c r="N278" s="9">
        <v>0.65</v>
      </c>
    </row>
    <row r="279" spans="1:14">
      <c r="A279" s="8">
        <v>274</v>
      </c>
      <c r="B279" s="9">
        <v>274</v>
      </c>
      <c r="C279" s="9">
        <v>0.644375324249268</v>
      </c>
      <c r="D279" s="9">
        <v>0.134663581848145</v>
      </c>
      <c r="E279" s="9">
        <v>9</v>
      </c>
      <c r="F279" s="9">
        <v>6</v>
      </c>
      <c r="G279" s="9">
        <v>1</v>
      </c>
      <c r="H279" s="9">
        <v>4</v>
      </c>
      <c r="I279" s="9">
        <v>0.9</v>
      </c>
      <c r="J279" s="9">
        <v>0.6</v>
      </c>
      <c r="K279" s="9">
        <v>0.72</v>
      </c>
      <c r="L279" s="9">
        <v>0.6</v>
      </c>
      <c r="M279" s="9">
        <v>0.3</v>
      </c>
      <c r="N279" s="9">
        <v>0.65</v>
      </c>
    </row>
    <row r="280" spans="1:14">
      <c r="A280" s="8">
        <v>107</v>
      </c>
      <c r="B280" s="9">
        <v>107</v>
      </c>
      <c r="C280" s="9">
        <v>0.644734978675842</v>
      </c>
      <c r="D280" s="9">
        <v>0.0254045724868774</v>
      </c>
      <c r="E280" s="9">
        <v>10</v>
      </c>
      <c r="F280" s="9">
        <v>7</v>
      </c>
      <c r="G280" s="9">
        <v>0</v>
      </c>
      <c r="H280" s="9">
        <v>3</v>
      </c>
      <c r="I280" s="9">
        <v>1</v>
      </c>
      <c r="J280" s="9">
        <v>0.588235294117647</v>
      </c>
      <c r="K280" s="9">
        <v>0.740740740740741</v>
      </c>
      <c r="L280" s="9">
        <v>0.7</v>
      </c>
      <c r="M280" s="9">
        <v>0.3</v>
      </c>
      <c r="N280" s="9">
        <v>0.65</v>
      </c>
    </row>
    <row r="281" spans="1:14">
      <c r="A281" s="8">
        <v>348</v>
      </c>
      <c r="B281" s="9">
        <v>348</v>
      </c>
      <c r="C281" s="9">
        <v>0.645752191543579</v>
      </c>
      <c r="D281" s="9">
        <v>0.0518702268600464</v>
      </c>
      <c r="E281" s="9">
        <v>9</v>
      </c>
      <c r="F281" s="9">
        <v>7</v>
      </c>
      <c r="G281" s="9">
        <v>1</v>
      </c>
      <c r="H281" s="9">
        <v>3</v>
      </c>
      <c r="I281" s="9">
        <v>0.9</v>
      </c>
      <c r="J281" s="9">
        <v>0.5625</v>
      </c>
      <c r="K281" s="9">
        <v>0.692307692307692</v>
      </c>
      <c r="L281" s="9">
        <v>0.7</v>
      </c>
      <c r="M281" s="9">
        <v>0.2</v>
      </c>
      <c r="N281" s="9">
        <v>0.6</v>
      </c>
    </row>
    <row r="282" spans="1:14">
      <c r="A282" s="8">
        <v>25</v>
      </c>
      <c r="B282" s="9">
        <v>25</v>
      </c>
      <c r="C282" s="9">
        <v>0.646048903465271</v>
      </c>
      <c r="D282" s="9">
        <v>0.0530301332473755</v>
      </c>
      <c r="E282" s="9">
        <v>9</v>
      </c>
      <c r="F282" s="9">
        <v>6</v>
      </c>
      <c r="G282" s="9">
        <v>1</v>
      </c>
      <c r="H282" s="9">
        <v>4</v>
      </c>
      <c r="I282" s="9">
        <v>0.9</v>
      </c>
      <c r="J282" s="9">
        <v>0.6</v>
      </c>
      <c r="K282" s="9">
        <v>0.72</v>
      </c>
      <c r="L282" s="9">
        <v>0.6</v>
      </c>
      <c r="M282" s="9">
        <v>0.3</v>
      </c>
      <c r="N282" s="9">
        <v>0.65</v>
      </c>
    </row>
    <row r="283" spans="1:14">
      <c r="A283" s="8">
        <v>468</v>
      </c>
      <c r="B283" s="9">
        <v>468</v>
      </c>
      <c r="C283" s="9">
        <v>0.64788031578064</v>
      </c>
      <c r="D283" s="9">
        <v>0.0185520648956299</v>
      </c>
      <c r="E283" s="9">
        <v>9</v>
      </c>
      <c r="F283" s="9">
        <v>5</v>
      </c>
      <c r="G283" s="9">
        <v>1</v>
      </c>
      <c r="H283" s="9">
        <v>5</v>
      </c>
      <c r="I283" s="9">
        <v>0.9</v>
      </c>
      <c r="J283" s="9">
        <v>0.642857142857143</v>
      </c>
      <c r="K283" s="9">
        <v>0.75</v>
      </c>
      <c r="L283" s="9">
        <v>0.5</v>
      </c>
      <c r="M283" s="9">
        <v>0.4</v>
      </c>
      <c r="N283" s="9">
        <v>0.7</v>
      </c>
    </row>
    <row r="284" spans="1:14">
      <c r="A284" s="8">
        <v>34</v>
      </c>
      <c r="B284" s="9">
        <v>34</v>
      </c>
      <c r="C284" s="9">
        <v>0.648584723472595</v>
      </c>
      <c r="D284" s="9">
        <v>0.0333425998687744</v>
      </c>
      <c r="E284" s="9">
        <v>10</v>
      </c>
      <c r="F284" s="9">
        <v>5</v>
      </c>
      <c r="G284" s="9">
        <v>0</v>
      </c>
      <c r="H284" s="9">
        <v>5</v>
      </c>
      <c r="I284" s="9">
        <v>1</v>
      </c>
      <c r="J284" s="9">
        <v>0.666666666666667</v>
      </c>
      <c r="K284" s="9">
        <v>0.8</v>
      </c>
      <c r="L284" s="9">
        <v>0.5</v>
      </c>
      <c r="M284" s="9">
        <v>0.5</v>
      </c>
      <c r="N284" s="9">
        <v>0.75</v>
      </c>
    </row>
    <row r="285" spans="1:14">
      <c r="A285" s="8">
        <v>401</v>
      </c>
      <c r="B285" s="9">
        <v>401</v>
      </c>
      <c r="C285" s="9">
        <v>0.649421453475952</v>
      </c>
      <c r="D285" s="9">
        <v>0.0463299751281738</v>
      </c>
      <c r="E285" s="9">
        <v>9</v>
      </c>
      <c r="F285" s="9">
        <v>6</v>
      </c>
      <c r="G285" s="9">
        <v>1</v>
      </c>
      <c r="H285" s="9">
        <v>4</v>
      </c>
      <c r="I285" s="9">
        <v>0.9</v>
      </c>
      <c r="J285" s="9">
        <v>0.6</v>
      </c>
      <c r="K285" s="9">
        <v>0.72</v>
      </c>
      <c r="L285" s="9">
        <v>0.6</v>
      </c>
      <c r="M285" s="9">
        <v>0.3</v>
      </c>
      <c r="N285" s="9">
        <v>0.65</v>
      </c>
    </row>
    <row r="286" spans="1:14">
      <c r="A286" s="8">
        <v>482</v>
      </c>
      <c r="B286" s="9">
        <v>482</v>
      </c>
      <c r="C286" s="9">
        <v>0.650084614753723</v>
      </c>
      <c r="D286" s="9">
        <v>0.0316470861434937</v>
      </c>
      <c r="E286" s="9">
        <v>10</v>
      </c>
      <c r="F286" s="9">
        <v>7</v>
      </c>
      <c r="G286" s="9">
        <v>0</v>
      </c>
      <c r="H286" s="9">
        <v>3</v>
      </c>
      <c r="I286" s="9">
        <v>1</v>
      </c>
      <c r="J286" s="9">
        <v>0.588235294117647</v>
      </c>
      <c r="K286" s="9">
        <v>0.740740740740741</v>
      </c>
      <c r="L286" s="9">
        <v>0.7</v>
      </c>
      <c r="M286" s="9">
        <v>0.3</v>
      </c>
      <c r="N286" s="9">
        <v>0.65</v>
      </c>
    </row>
    <row r="287" spans="1:14">
      <c r="A287" s="8">
        <v>313</v>
      </c>
      <c r="B287" s="9">
        <v>313</v>
      </c>
      <c r="C287" s="9">
        <v>0.650550127029419</v>
      </c>
      <c r="D287" s="9">
        <v>0.200407981872559</v>
      </c>
      <c r="E287" s="9">
        <v>8</v>
      </c>
      <c r="F287" s="9">
        <v>5</v>
      </c>
      <c r="G287" s="9">
        <v>2</v>
      </c>
      <c r="H287" s="9">
        <v>5</v>
      </c>
      <c r="I287" s="9">
        <v>0.8</v>
      </c>
      <c r="J287" s="9">
        <v>0.615384615384615</v>
      </c>
      <c r="K287" s="9">
        <v>0.695652173913043</v>
      </c>
      <c r="L287" s="9">
        <v>0.5</v>
      </c>
      <c r="M287" s="9">
        <v>0.3</v>
      </c>
      <c r="N287" s="9">
        <v>0.65</v>
      </c>
    </row>
    <row r="288" spans="1:14">
      <c r="A288" s="8">
        <v>362</v>
      </c>
      <c r="B288" s="9">
        <v>362</v>
      </c>
      <c r="C288" s="9">
        <v>0.653409957885742</v>
      </c>
      <c r="D288" s="9">
        <v>0.00941205024719238</v>
      </c>
      <c r="E288" s="9">
        <v>7</v>
      </c>
      <c r="F288" s="9">
        <v>5</v>
      </c>
      <c r="G288" s="9">
        <v>3</v>
      </c>
      <c r="H288" s="9">
        <v>5</v>
      </c>
      <c r="I288" s="9">
        <v>0.7</v>
      </c>
      <c r="J288" s="9">
        <v>0.583333333333333</v>
      </c>
      <c r="K288" s="9">
        <v>0.636363636363636</v>
      </c>
      <c r="L288" s="9">
        <v>0.5</v>
      </c>
      <c r="M288" s="9">
        <v>0.2</v>
      </c>
      <c r="N288" s="9">
        <v>0.6</v>
      </c>
    </row>
    <row r="289" spans="1:14">
      <c r="A289" s="8">
        <v>312</v>
      </c>
      <c r="B289" s="9">
        <v>312</v>
      </c>
      <c r="C289" s="9">
        <v>0.653412818908691</v>
      </c>
      <c r="D289" s="9">
        <v>0.10240650177002</v>
      </c>
      <c r="E289" s="9">
        <v>10</v>
      </c>
      <c r="F289" s="9">
        <v>6</v>
      </c>
      <c r="G289" s="9">
        <v>0</v>
      </c>
      <c r="H289" s="9">
        <v>4</v>
      </c>
      <c r="I289" s="9">
        <v>1</v>
      </c>
      <c r="J289" s="9">
        <v>0.625</v>
      </c>
      <c r="K289" s="9">
        <v>0.769230769230769</v>
      </c>
      <c r="L289" s="9">
        <v>0.6</v>
      </c>
      <c r="M289" s="9">
        <v>0.4</v>
      </c>
      <c r="N289" s="9">
        <v>0.7</v>
      </c>
    </row>
    <row r="290" spans="1:14">
      <c r="A290" s="8">
        <v>237</v>
      </c>
      <c r="B290" s="9">
        <v>237</v>
      </c>
      <c r="C290" s="9">
        <v>0.653814315795898</v>
      </c>
      <c r="D290" s="9">
        <v>0.0328105688095093</v>
      </c>
      <c r="E290" s="9">
        <v>9</v>
      </c>
      <c r="F290" s="9">
        <v>6</v>
      </c>
      <c r="G290" s="9">
        <v>1</v>
      </c>
      <c r="H290" s="9">
        <v>4</v>
      </c>
      <c r="I290" s="9">
        <v>0.9</v>
      </c>
      <c r="J290" s="9">
        <v>0.6</v>
      </c>
      <c r="K290" s="9">
        <v>0.72</v>
      </c>
      <c r="L290" s="9">
        <v>0.6</v>
      </c>
      <c r="M290" s="9">
        <v>0.3</v>
      </c>
      <c r="N290" s="9">
        <v>0.65</v>
      </c>
    </row>
    <row r="291" spans="1:14">
      <c r="A291" s="8">
        <v>105</v>
      </c>
      <c r="B291" s="9">
        <v>105</v>
      </c>
      <c r="C291" s="9">
        <v>0.654307246208191</v>
      </c>
      <c r="D291" s="9">
        <v>0.148639559745789</v>
      </c>
      <c r="E291" s="9">
        <v>9</v>
      </c>
      <c r="F291" s="9">
        <v>8</v>
      </c>
      <c r="G291" s="9">
        <v>1</v>
      </c>
      <c r="H291" s="9">
        <v>2</v>
      </c>
      <c r="I291" s="9">
        <v>0.9</v>
      </c>
      <c r="J291" s="9">
        <v>0.529411764705882</v>
      </c>
      <c r="K291" s="9">
        <v>0.666666666666667</v>
      </c>
      <c r="L291" s="9">
        <v>0.8</v>
      </c>
      <c r="M291" s="9">
        <v>0.1</v>
      </c>
      <c r="N291" s="9">
        <v>0.55</v>
      </c>
    </row>
    <row r="292" spans="1:14">
      <c r="A292" s="8">
        <v>242</v>
      </c>
      <c r="B292" s="9">
        <v>242</v>
      </c>
      <c r="C292" s="9">
        <v>0.654550433158875</v>
      </c>
      <c r="D292" s="9">
        <v>0.00651741027832031</v>
      </c>
      <c r="E292" s="9">
        <v>10</v>
      </c>
      <c r="F292" s="9">
        <v>7</v>
      </c>
      <c r="G292" s="9">
        <v>0</v>
      </c>
      <c r="H292" s="9">
        <v>3</v>
      </c>
      <c r="I292" s="9">
        <v>1</v>
      </c>
      <c r="J292" s="9">
        <v>0.588235294117647</v>
      </c>
      <c r="K292" s="9">
        <v>0.740740740740741</v>
      </c>
      <c r="L292" s="9">
        <v>0.7</v>
      </c>
      <c r="M292" s="9">
        <v>0.3</v>
      </c>
      <c r="N292" s="9">
        <v>0.65</v>
      </c>
    </row>
    <row r="293" spans="1:14">
      <c r="A293" s="8">
        <v>131</v>
      </c>
      <c r="B293" s="9">
        <v>131</v>
      </c>
      <c r="C293" s="9">
        <v>0.654778361320496</v>
      </c>
      <c r="D293" s="9">
        <v>0.114571809768677</v>
      </c>
      <c r="E293" s="9">
        <v>8</v>
      </c>
      <c r="F293" s="9">
        <v>8</v>
      </c>
      <c r="G293" s="9">
        <v>2</v>
      </c>
      <c r="H293" s="9">
        <v>2</v>
      </c>
      <c r="I293" s="9">
        <v>0.8</v>
      </c>
      <c r="J293" s="9">
        <v>0.5</v>
      </c>
      <c r="K293" s="9">
        <v>0.615384615384615</v>
      </c>
      <c r="L293" s="9">
        <v>0.8</v>
      </c>
      <c r="M293" s="9">
        <v>0</v>
      </c>
      <c r="N293" s="9">
        <v>0.5</v>
      </c>
    </row>
    <row r="294" spans="1:14">
      <c r="A294" s="8">
        <v>16</v>
      </c>
      <c r="B294" s="9">
        <v>16</v>
      </c>
      <c r="C294" s="9">
        <v>0.65543270111084</v>
      </c>
      <c r="D294" s="9">
        <v>0.0444580316543579</v>
      </c>
      <c r="E294" s="9">
        <v>10</v>
      </c>
      <c r="F294" s="9">
        <v>8</v>
      </c>
      <c r="G294" s="9">
        <v>0</v>
      </c>
      <c r="H294" s="9">
        <v>2</v>
      </c>
      <c r="I294" s="9">
        <v>1</v>
      </c>
      <c r="J294" s="9">
        <v>0.555555555555556</v>
      </c>
      <c r="K294" s="9">
        <v>0.714285714285714</v>
      </c>
      <c r="L294" s="9">
        <v>0.8</v>
      </c>
      <c r="M294" s="9">
        <v>0.2</v>
      </c>
      <c r="N294" s="9">
        <v>0.6</v>
      </c>
    </row>
    <row r="295" spans="1:14">
      <c r="A295" s="8">
        <v>269</v>
      </c>
      <c r="B295" s="9">
        <v>269</v>
      </c>
      <c r="C295" s="9">
        <v>0.655850052833557</v>
      </c>
      <c r="D295" s="9">
        <v>0.110864520072937</v>
      </c>
      <c r="E295" s="9">
        <v>8</v>
      </c>
      <c r="F295" s="9">
        <v>8</v>
      </c>
      <c r="G295" s="9">
        <v>2</v>
      </c>
      <c r="H295" s="9">
        <v>2</v>
      </c>
      <c r="I295" s="9">
        <v>0.8</v>
      </c>
      <c r="J295" s="9">
        <v>0.5</v>
      </c>
      <c r="K295" s="9">
        <v>0.615384615384615</v>
      </c>
      <c r="L295" s="9">
        <v>0.8</v>
      </c>
      <c r="M295" s="9">
        <v>0</v>
      </c>
      <c r="N295" s="9">
        <v>0.5</v>
      </c>
    </row>
    <row r="296" spans="1:14">
      <c r="A296" s="8">
        <v>213</v>
      </c>
      <c r="B296" s="9">
        <v>213</v>
      </c>
      <c r="C296" s="9">
        <v>0.656157970428467</v>
      </c>
      <c r="D296" s="9">
        <v>0.0308358669281006</v>
      </c>
      <c r="E296" s="9">
        <v>10</v>
      </c>
      <c r="F296" s="9">
        <v>9</v>
      </c>
      <c r="G296" s="9">
        <v>0</v>
      </c>
      <c r="H296" s="9">
        <v>1</v>
      </c>
      <c r="I296" s="9">
        <v>1</v>
      </c>
      <c r="J296" s="9">
        <v>0.526315789473684</v>
      </c>
      <c r="K296" s="9">
        <v>0.689655172413793</v>
      </c>
      <c r="L296" s="9">
        <v>0.9</v>
      </c>
      <c r="M296" s="9">
        <v>0.1</v>
      </c>
      <c r="N296" s="9">
        <v>0.55</v>
      </c>
    </row>
    <row r="297" spans="1:14">
      <c r="A297" s="8">
        <v>201</v>
      </c>
      <c r="B297" s="9">
        <v>201</v>
      </c>
      <c r="C297" s="9">
        <v>0.656274795532227</v>
      </c>
      <c r="D297" s="9">
        <v>0.173108339309692</v>
      </c>
      <c r="E297" s="9">
        <v>9</v>
      </c>
      <c r="F297" s="9">
        <v>5</v>
      </c>
      <c r="G297" s="9">
        <v>1</v>
      </c>
      <c r="H297" s="9">
        <v>5</v>
      </c>
      <c r="I297" s="9">
        <v>0.9</v>
      </c>
      <c r="J297" s="9">
        <v>0.642857142857143</v>
      </c>
      <c r="K297" s="9">
        <v>0.75</v>
      </c>
      <c r="L297" s="9">
        <v>0.5</v>
      </c>
      <c r="M297" s="9">
        <v>0.4</v>
      </c>
      <c r="N297" s="9">
        <v>0.7</v>
      </c>
    </row>
    <row r="298" spans="1:14">
      <c r="A298" s="8">
        <v>423</v>
      </c>
      <c r="B298" s="9">
        <v>423</v>
      </c>
      <c r="C298" s="9">
        <v>0.656862735748291</v>
      </c>
      <c r="D298" s="9">
        <v>0.0973341464996338</v>
      </c>
      <c r="E298" s="9">
        <v>8</v>
      </c>
      <c r="F298" s="9">
        <v>6</v>
      </c>
      <c r="G298" s="9">
        <v>2</v>
      </c>
      <c r="H298" s="9">
        <v>4</v>
      </c>
      <c r="I298" s="9">
        <v>0.8</v>
      </c>
      <c r="J298" s="9">
        <v>0.571428571428572</v>
      </c>
      <c r="K298" s="9">
        <v>0.666666666666667</v>
      </c>
      <c r="L298" s="9">
        <v>0.6</v>
      </c>
      <c r="M298" s="9">
        <v>0.2</v>
      </c>
      <c r="N298" s="9">
        <v>0.6</v>
      </c>
    </row>
    <row r="299" spans="1:14">
      <c r="A299" s="8">
        <v>391</v>
      </c>
      <c r="B299" s="9">
        <v>391</v>
      </c>
      <c r="C299" s="9">
        <v>0.658573150634766</v>
      </c>
      <c r="D299" s="9">
        <v>0.0924794673919678</v>
      </c>
      <c r="E299" s="9">
        <v>8</v>
      </c>
      <c r="F299" s="9">
        <v>7</v>
      </c>
      <c r="G299" s="9">
        <v>2</v>
      </c>
      <c r="H299" s="9">
        <v>3</v>
      </c>
      <c r="I299" s="9">
        <v>0.8</v>
      </c>
      <c r="J299" s="9">
        <v>0.533333333333333</v>
      </c>
      <c r="K299" s="9">
        <v>0.64</v>
      </c>
      <c r="L299" s="9">
        <v>0.7</v>
      </c>
      <c r="M299" s="9">
        <v>0.1</v>
      </c>
      <c r="N299" s="9">
        <v>0.55</v>
      </c>
    </row>
    <row r="300" spans="1:14">
      <c r="A300" s="8">
        <v>374</v>
      </c>
      <c r="B300" s="9">
        <v>374</v>
      </c>
      <c r="C300" s="9">
        <v>0.658587217330933</v>
      </c>
      <c r="D300" s="9">
        <v>0.0755151510238647</v>
      </c>
      <c r="E300" s="9">
        <v>9</v>
      </c>
      <c r="F300" s="9">
        <v>7</v>
      </c>
      <c r="G300" s="9">
        <v>1</v>
      </c>
      <c r="H300" s="9">
        <v>3</v>
      </c>
      <c r="I300" s="9">
        <v>0.9</v>
      </c>
      <c r="J300" s="9">
        <v>0.5625</v>
      </c>
      <c r="K300" s="9">
        <v>0.692307692307692</v>
      </c>
      <c r="L300" s="9">
        <v>0.7</v>
      </c>
      <c r="M300" s="9">
        <v>0.2</v>
      </c>
      <c r="N300" s="9">
        <v>0.6</v>
      </c>
    </row>
    <row r="301" spans="1:14">
      <c r="A301" s="8">
        <v>406</v>
      </c>
      <c r="B301" s="9">
        <v>406</v>
      </c>
      <c r="C301" s="9">
        <v>0.659239649772644</v>
      </c>
      <c r="D301" s="9">
        <v>0.000570774078369141</v>
      </c>
      <c r="E301" s="9">
        <v>10</v>
      </c>
      <c r="F301" s="9">
        <v>3</v>
      </c>
      <c r="G301" s="9">
        <v>0</v>
      </c>
      <c r="H301" s="9">
        <v>7</v>
      </c>
      <c r="I301" s="9">
        <v>1</v>
      </c>
      <c r="J301" s="9">
        <v>0.769230769230769</v>
      </c>
      <c r="K301" s="9">
        <v>0.869565217391304</v>
      </c>
      <c r="L301" s="9">
        <v>0.3</v>
      </c>
      <c r="M301" s="9">
        <v>0.7</v>
      </c>
      <c r="N301" s="9">
        <v>0.85</v>
      </c>
    </row>
    <row r="302" spans="1:14">
      <c r="A302" s="8">
        <v>361</v>
      </c>
      <c r="B302" s="9">
        <v>361</v>
      </c>
      <c r="C302" s="9">
        <v>0.659554600715637</v>
      </c>
      <c r="D302" s="9">
        <v>0.12120258808136</v>
      </c>
      <c r="E302" s="9">
        <v>9</v>
      </c>
      <c r="F302" s="9">
        <v>9</v>
      </c>
      <c r="G302" s="9">
        <v>1</v>
      </c>
      <c r="H302" s="9">
        <v>1</v>
      </c>
      <c r="I302" s="9">
        <v>0.9</v>
      </c>
      <c r="J302" s="9">
        <v>0.5</v>
      </c>
      <c r="K302" s="9">
        <v>0.642857142857143</v>
      </c>
      <c r="L302" s="9">
        <v>0.9</v>
      </c>
      <c r="M302" s="9">
        <v>0</v>
      </c>
      <c r="N302" s="9">
        <v>0.5</v>
      </c>
    </row>
    <row r="303" spans="1:14">
      <c r="A303" s="8">
        <v>80</v>
      </c>
      <c r="B303" s="9">
        <v>80</v>
      </c>
      <c r="C303" s="9">
        <v>0.659652709960937</v>
      </c>
      <c r="D303" s="9">
        <v>0.102849960327148</v>
      </c>
      <c r="E303" s="9">
        <v>10</v>
      </c>
      <c r="F303" s="9">
        <v>6</v>
      </c>
      <c r="G303" s="9">
        <v>0</v>
      </c>
      <c r="H303" s="9">
        <v>4</v>
      </c>
      <c r="I303" s="9">
        <v>1</v>
      </c>
      <c r="J303" s="9">
        <v>0.625</v>
      </c>
      <c r="K303" s="9">
        <v>0.769230769230769</v>
      </c>
      <c r="L303" s="9">
        <v>0.6</v>
      </c>
      <c r="M303" s="9">
        <v>0.4</v>
      </c>
      <c r="N303" s="9">
        <v>0.7</v>
      </c>
    </row>
    <row r="304" spans="1:14">
      <c r="A304" s="8">
        <v>89</v>
      </c>
      <c r="B304" s="9">
        <v>89</v>
      </c>
      <c r="C304" s="9">
        <v>0.659916758537292</v>
      </c>
      <c r="D304" s="9">
        <v>0.0139707326889038</v>
      </c>
      <c r="E304" s="9">
        <v>9</v>
      </c>
      <c r="F304" s="9">
        <v>7</v>
      </c>
      <c r="G304" s="9">
        <v>1</v>
      </c>
      <c r="H304" s="9">
        <v>3</v>
      </c>
      <c r="I304" s="9">
        <v>0.9</v>
      </c>
      <c r="J304" s="9">
        <v>0.5625</v>
      </c>
      <c r="K304" s="9">
        <v>0.692307692307692</v>
      </c>
      <c r="L304" s="9">
        <v>0.7</v>
      </c>
      <c r="M304" s="9">
        <v>0.2</v>
      </c>
      <c r="N304" s="9">
        <v>0.6</v>
      </c>
    </row>
    <row r="305" spans="1:14">
      <c r="A305" s="8">
        <v>176</v>
      </c>
      <c r="B305" s="9">
        <v>176</v>
      </c>
      <c r="C305" s="9">
        <v>0.660414099693298</v>
      </c>
      <c r="D305" s="9">
        <v>0.0916085243225098</v>
      </c>
      <c r="E305" s="9">
        <v>10</v>
      </c>
      <c r="F305" s="9">
        <v>8</v>
      </c>
      <c r="G305" s="9">
        <v>0</v>
      </c>
      <c r="H305" s="9">
        <v>2</v>
      </c>
      <c r="I305" s="9">
        <v>1</v>
      </c>
      <c r="J305" s="9">
        <v>0.555555555555556</v>
      </c>
      <c r="K305" s="9">
        <v>0.714285714285714</v>
      </c>
      <c r="L305" s="9">
        <v>0.8</v>
      </c>
      <c r="M305" s="9">
        <v>0.2</v>
      </c>
      <c r="N305" s="9">
        <v>0.6</v>
      </c>
    </row>
    <row r="306" spans="1:14">
      <c r="A306" s="8">
        <v>127</v>
      </c>
      <c r="B306" s="9">
        <v>127</v>
      </c>
      <c r="C306" s="9">
        <v>0.661110758781433</v>
      </c>
      <c r="D306" s="9">
        <v>0.0166646242141724</v>
      </c>
      <c r="E306" s="9">
        <v>9</v>
      </c>
      <c r="F306" s="9">
        <v>6</v>
      </c>
      <c r="G306" s="9">
        <v>1</v>
      </c>
      <c r="H306" s="9">
        <v>4</v>
      </c>
      <c r="I306" s="9">
        <v>0.9</v>
      </c>
      <c r="J306" s="9">
        <v>0.6</v>
      </c>
      <c r="K306" s="9">
        <v>0.72</v>
      </c>
      <c r="L306" s="9">
        <v>0.6</v>
      </c>
      <c r="M306" s="9">
        <v>0.3</v>
      </c>
      <c r="N306" s="9">
        <v>0.65</v>
      </c>
    </row>
    <row r="307" spans="1:14">
      <c r="A307" s="8">
        <v>301</v>
      </c>
      <c r="B307" s="9">
        <v>301</v>
      </c>
      <c r="C307" s="9">
        <v>0.662102222442627</v>
      </c>
      <c r="D307" s="9">
        <v>0.124578595161438</v>
      </c>
      <c r="E307" s="9">
        <v>9</v>
      </c>
      <c r="F307" s="9">
        <v>7</v>
      </c>
      <c r="G307" s="9">
        <v>1</v>
      </c>
      <c r="H307" s="9">
        <v>3</v>
      </c>
      <c r="I307" s="9">
        <v>0.9</v>
      </c>
      <c r="J307" s="9">
        <v>0.5625</v>
      </c>
      <c r="K307" s="9">
        <v>0.692307692307692</v>
      </c>
      <c r="L307" s="9">
        <v>0.7</v>
      </c>
      <c r="M307" s="9">
        <v>0.2</v>
      </c>
      <c r="N307" s="9">
        <v>0.6</v>
      </c>
    </row>
    <row r="308" spans="1:14">
      <c r="A308" s="8">
        <v>257</v>
      </c>
      <c r="B308" s="9">
        <v>257</v>
      </c>
      <c r="C308" s="9">
        <v>0.662143707275391</v>
      </c>
      <c r="D308" s="9">
        <v>0.0576621294021606</v>
      </c>
      <c r="E308" s="9">
        <v>9</v>
      </c>
      <c r="F308" s="9">
        <v>7</v>
      </c>
      <c r="G308" s="9">
        <v>1</v>
      </c>
      <c r="H308" s="9">
        <v>3</v>
      </c>
      <c r="I308" s="9">
        <v>0.9</v>
      </c>
      <c r="J308" s="9">
        <v>0.5625</v>
      </c>
      <c r="K308" s="9">
        <v>0.692307692307692</v>
      </c>
      <c r="L308" s="9">
        <v>0.7</v>
      </c>
      <c r="M308" s="9">
        <v>0.2</v>
      </c>
      <c r="N308" s="9">
        <v>0.6</v>
      </c>
    </row>
    <row r="309" spans="1:14">
      <c r="A309" s="8">
        <v>202</v>
      </c>
      <c r="B309" s="9">
        <v>202</v>
      </c>
      <c r="C309" s="9">
        <v>0.663043260574341</v>
      </c>
      <c r="D309" s="9">
        <v>0.0454604625701904</v>
      </c>
      <c r="E309" s="9">
        <v>9</v>
      </c>
      <c r="F309" s="9">
        <v>6</v>
      </c>
      <c r="G309" s="9">
        <v>1</v>
      </c>
      <c r="H309" s="9">
        <v>4</v>
      </c>
      <c r="I309" s="9">
        <v>0.9</v>
      </c>
      <c r="J309" s="9">
        <v>0.6</v>
      </c>
      <c r="K309" s="9">
        <v>0.72</v>
      </c>
      <c r="L309" s="9">
        <v>0.6</v>
      </c>
      <c r="M309" s="9">
        <v>0.3</v>
      </c>
      <c r="N309" s="9">
        <v>0.65</v>
      </c>
    </row>
    <row r="310" spans="1:14">
      <c r="A310" s="8">
        <v>197</v>
      </c>
      <c r="B310" s="9">
        <v>197</v>
      </c>
      <c r="C310" s="9">
        <v>0.663269877433777</v>
      </c>
      <c r="D310" s="9">
        <v>0.14519727230072</v>
      </c>
      <c r="E310" s="9">
        <v>8</v>
      </c>
      <c r="F310" s="9">
        <v>10</v>
      </c>
      <c r="G310" s="9">
        <v>2</v>
      </c>
      <c r="H310" s="9">
        <v>0</v>
      </c>
      <c r="I310" s="9">
        <v>0.8</v>
      </c>
      <c r="J310" s="9">
        <v>0.444444444444444</v>
      </c>
      <c r="K310" s="9">
        <v>0.571428571428572</v>
      </c>
      <c r="L310" s="9">
        <v>1</v>
      </c>
      <c r="M310" s="9">
        <v>-0.2</v>
      </c>
      <c r="N310" s="9">
        <v>0.4</v>
      </c>
    </row>
    <row r="311" spans="1:14">
      <c r="A311" s="8">
        <v>181</v>
      </c>
      <c r="B311" s="9">
        <v>181</v>
      </c>
      <c r="C311" s="9">
        <v>0.663648009300232</v>
      </c>
      <c r="D311" s="9">
        <v>0.0730950832366943</v>
      </c>
      <c r="E311" s="9">
        <v>9</v>
      </c>
      <c r="F311" s="9">
        <v>4</v>
      </c>
      <c r="G311" s="9">
        <v>1</v>
      </c>
      <c r="H311" s="9">
        <v>6</v>
      </c>
      <c r="I311" s="9">
        <v>0.9</v>
      </c>
      <c r="J311" s="9">
        <v>0.692307692307692</v>
      </c>
      <c r="K311" s="9">
        <v>0.782608695652174</v>
      </c>
      <c r="L311" s="9">
        <v>0.4</v>
      </c>
      <c r="M311" s="9">
        <v>0.5</v>
      </c>
      <c r="N311" s="9">
        <v>0.75</v>
      </c>
    </row>
    <row r="312" spans="1:14">
      <c r="A312" s="8">
        <v>28</v>
      </c>
      <c r="B312" s="9">
        <v>28</v>
      </c>
      <c r="C312" s="9">
        <v>0.664024829864502</v>
      </c>
      <c r="D312" s="9">
        <v>0.176245927810669</v>
      </c>
      <c r="E312" s="9">
        <v>9</v>
      </c>
      <c r="F312" s="9">
        <v>4</v>
      </c>
      <c r="G312" s="9">
        <v>1</v>
      </c>
      <c r="H312" s="9">
        <v>6</v>
      </c>
      <c r="I312" s="9">
        <v>0.9</v>
      </c>
      <c r="J312" s="9">
        <v>0.692307692307692</v>
      </c>
      <c r="K312" s="9">
        <v>0.782608695652174</v>
      </c>
      <c r="L312" s="9">
        <v>0.4</v>
      </c>
      <c r="M312" s="9">
        <v>0.5</v>
      </c>
      <c r="N312" s="9">
        <v>0.75</v>
      </c>
    </row>
    <row r="313" spans="1:14">
      <c r="A313" s="8">
        <v>473</v>
      </c>
      <c r="B313" s="9">
        <v>473</v>
      </c>
      <c r="C313" s="9">
        <v>0.66645336151123</v>
      </c>
      <c r="D313" s="9">
        <v>0.108807682991028</v>
      </c>
      <c r="E313" s="9">
        <v>10</v>
      </c>
      <c r="F313" s="9">
        <v>6</v>
      </c>
      <c r="G313" s="9">
        <v>0</v>
      </c>
      <c r="H313" s="9">
        <v>4</v>
      </c>
      <c r="I313" s="9">
        <v>1</v>
      </c>
      <c r="J313" s="9">
        <v>0.625</v>
      </c>
      <c r="K313" s="9">
        <v>0.769230769230769</v>
      </c>
      <c r="L313" s="9">
        <v>0.6</v>
      </c>
      <c r="M313" s="9">
        <v>0.4</v>
      </c>
      <c r="N313" s="9">
        <v>0.7</v>
      </c>
    </row>
    <row r="314" spans="1:14">
      <c r="A314" s="8">
        <v>244</v>
      </c>
      <c r="B314" s="9">
        <v>244</v>
      </c>
      <c r="C314" s="9">
        <v>0.666673541069031</v>
      </c>
      <c r="D314" s="9">
        <v>0.0326756238937378</v>
      </c>
      <c r="E314" s="9">
        <v>7</v>
      </c>
      <c r="F314" s="9">
        <v>5</v>
      </c>
      <c r="G314" s="9">
        <v>3</v>
      </c>
      <c r="H314" s="9">
        <v>5</v>
      </c>
      <c r="I314" s="9">
        <v>0.7</v>
      </c>
      <c r="J314" s="9">
        <v>0.583333333333333</v>
      </c>
      <c r="K314" s="9">
        <v>0.636363636363636</v>
      </c>
      <c r="L314" s="9">
        <v>0.5</v>
      </c>
      <c r="M314" s="9">
        <v>0.2</v>
      </c>
      <c r="N314" s="9">
        <v>0.6</v>
      </c>
    </row>
    <row r="315" spans="1:14">
      <c r="A315" s="8">
        <v>261</v>
      </c>
      <c r="B315" s="9">
        <v>261</v>
      </c>
      <c r="C315" s="9">
        <v>0.667340993881226</v>
      </c>
      <c r="D315" s="9">
        <v>0.130968451499939</v>
      </c>
      <c r="E315" s="9">
        <v>9</v>
      </c>
      <c r="F315" s="9">
        <v>7</v>
      </c>
      <c r="G315" s="9">
        <v>1</v>
      </c>
      <c r="H315" s="9">
        <v>3</v>
      </c>
      <c r="I315" s="9">
        <v>0.9</v>
      </c>
      <c r="J315" s="9">
        <v>0.5625</v>
      </c>
      <c r="K315" s="9">
        <v>0.692307692307692</v>
      </c>
      <c r="L315" s="9">
        <v>0.7</v>
      </c>
      <c r="M315" s="9">
        <v>0.2</v>
      </c>
      <c r="N315" s="9">
        <v>0.6</v>
      </c>
    </row>
    <row r="316" spans="1:14">
      <c r="A316" s="8">
        <v>442</v>
      </c>
      <c r="B316" s="9">
        <v>442</v>
      </c>
      <c r="C316" s="9">
        <v>0.667679786682129</v>
      </c>
      <c r="D316" s="9">
        <v>0.0160030126571655</v>
      </c>
      <c r="E316" s="9">
        <v>9</v>
      </c>
      <c r="F316" s="9">
        <v>6</v>
      </c>
      <c r="G316" s="9">
        <v>1</v>
      </c>
      <c r="H316" s="9">
        <v>4</v>
      </c>
      <c r="I316" s="9">
        <v>0.9</v>
      </c>
      <c r="J316" s="9">
        <v>0.6</v>
      </c>
      <c r="K316" s="9">
        <v>0.72</v>
      </c>
      <c r="L316" s="9">
        <v>0.6</v>
      </c>
      <c r="M316" s="9">
        <v>0.3</v>
      </c>
      <c r="N316" s="9">
        <v>0.65</v>
      </c>
    </row>
    <row r="317" spans="1:14">
      <c r="A317" s="8">
        <v>218</v>
      </c>
      <c r="B317" s="9">
        <v>218</v>
      </c>
      <c r="C317" s="9">
        <v>0.667884349822998</v>
      </c>
      <c r="D317" s="9">
        <v>0.152703166007996</v>
      </c>
      <c r="E317" s="9">
        <v>9</v>
      </c>
      <c r="F317" s="9">
        <v>7</v>
      </c>
      <c r="G317" s="9">
        <v>1</v>
      </c>
      <c r="H317" s="9">
        <v>3</v>
      </c>
      <c r="I317" s="9">
        <v>0.9</v>
      </c>
      <c r="J317" s="9">
        <v>0.5625</v>
      </c>
      <c r="K317" s="9">
        <v>0.692307692307692</v>
      </c>
      <c r="L317" s="9">
        <v>0.7</v>
      </c>
      <c r="M317" s="9">
        <v>0.2</v>
      </c>
      <c r="N317" s="9">
        <v>0.6</v>
      </c>
    </row>
    <row r="318" spans="1:14">
      <c r="A318" s="8">
        <v>256</v>
      </c>
      <c r="B318" s="9">
        <v>256</v>
      </c>
      <c r="C318" s="9">
        <v>0.667914509773254</v>
      </c>
      <c r="D318" s="9">
        <v>0.249172568321228</v>
      </c>
      <c r="E318" s="9">
        <v>7</v>
      </c>
      <c r="F318" s="9">
        <v>6</v>
      </c>
      <c r="G318" s="9">
        <v>3</v>
      </c>
      <c r="H318" s="9">
        <v>4</v>
      </c>
      <c r="I318" s="9">
        <v>0.7</v>
      </c>
      <c r="J318" s="9">
        <v>0.538461538461539</v>
      </c>
      <c r="K318" s="9">
        <v>0.608695652173913</v>
      </c>
      <c r="L318" s="9">
        <v>0.6</v>
      </c>
      <c r="M318" s="9">
        <v>0.1</v>
      </c>
      <c r="N318" s="9">
        <v>0.55</v>
      </c>
    </row>
    <row r="319" spans="1:14">
      <c r="A319" s="8">
        <v>250</v>
      </c>
      <c r="B319" s="9">
        <v>250</v>
      </c>
      <c r="C319" s="9">
        <v>0.667933106422424</v>
      </c>
      <c r="D319" s="9">
        <v>0.07917320728302</v>
      </c>
      <c r="E319" s="9">
        <v>8</v>
      </c>
      <c r="F319" s="9">
        <v>7</v>
      </c>
      <c r="G319" s="9">
        <v>2</v>
      </c>
      <c r="H319" s="9">
        <v>3</v>
      </c>
      <c r="I319" s="9">
        <v>0.8</v>
      </c>
      <c r="J319" s="9">
        <v>0.533333333333333</v>
      </c>
      <c r="K319" s="9">
        <v>0.64</v>
      </c>
      <c r="L319" s="9">
        <v>0.7</v>
      </c>
      <c r="M319" s="9">
        <v>0.1</v>
      </c>
      <c r="N319" s="9">
        <v>0.55</v>
      </c>
    </row>
    <row r="320" spans="1:14">
      <c r="A320" s="8">
        <v>207</v>
      </c>
      <c r="B320" s="9">
        <v>207</v>
      </c>
      <c r="C320" s="9">
        <v>0.668673396110535</v>
      </c>
      <c r="D320" s="9">
        <v>0.00628530979156494</v>
      </c>
      <c r="E320" s="9">
        <v>9</v>
      </c>
      <c r="F320" s="9">
        <v>8</v>
      </c>
      <c r="G320" s="9">
        <v>1</v>
      </c>
      <c r="H320" s="9">
        <v>2</v>
      </c>
      <c r="I320" s="9">
        <v>0.9</v>
      </c>
      <c r="J320" s="9">
        <v>0.529411764705882</v>
      </c>
      <c r="K320" s="9">
        <v>0.666666666666667</v>
      </c>
      <c r="L320" s="9">
        <v>0.8</v>
      </c>
      <c r="M320" s="9">
        <v>0.1</v>
      </c>
      <c r="N320" s="9">
        <v>0.55</v>
      </c>
    </row>
    <row r="321" spans="1:14">
      <c r="A321" s="8">
        <v>461</v>
      </c>
      <c r="B321" s="9">
        <v>461</v>
      </c>
      <c r="C321" s="9">
        <v>0.668857455253601</v>
      </c>
      <c r="D321" s="9">
        <v>0.0479123592376709</v>
      </c>
      <c r="E321" s="9">
        <v>9</v>
      </c>
      <c r="F321" s="9">
        <v>7</v>
      </c>
      <c r="G321" s="9">
        <v>1</v>
      </c>
      <c r="H321" s="9">
        <v>3</v>
      </c>
      <c r="I321" s="9">
        <v>0.9</v>
      </c>
      <c r="J321" s="9">
        <v>0.5625</v>
      </c>
      <c r="K321" s="9">
        <v>0.692307692307692</v>
      </c>
      <c r="L321" s="9">
        <v>0.7</v>
      </c>
      <c r="M321" s="9">
        <v>0.2</v>
      </c>
      <c r="N321" s="9">
        <v>0.6</v>
      </c>
    </row>
    <row r="322" spans="1:14">
      <c r="A322" s="8">
        <v>251</v>
      </c>
      <c r="B322" s="9">
        <v>251</v>
      </c>
      <c r="C322" s="9">
        <v>0.668897747993469</v>
      </c>
      <c r="D322" s="9">
        <v>0.0253410339355469</v>
      </c>
      <c r="E322" s="9">
        <v>8</v>
      </c>
      <c r="F322" s="9">
        <v>8</v>
      </c>
      <c r="G322" s="9">
        <v>2</v>
      </c>
      <c r="H322" s="9">
        <v>2</v>
      </c>
      <c r="I322" s="9">
        <v>0.8</v>
      </c>
      <c r="J322" s="9">
        <v>0.5</v>
      </c>
      <c r="K322" s="9">
        <v>0.615384615384615</v>
      </c>
      <c r="L322" s="9">
        <v>0.8</v>
      </c>
      <c r="M322" s="9">
        <v>0</v>
      </c>
      <c r="N322" s="9">
        <v>0.5</v>
      </c>
    </row>
    <row r="323" spans="1:14">
      <c r="A323" s="8">
        <v>151</v>
      </c>
      <c r="B323" s="9">
        <v>151</v>
      </c>
      <c r="C323" s="9">
        <v>0.669161915779114</v>
      </c>
      <c r="D323" s="9">
        <v>0.103226184844971</v>
      </c>
      <c r="E323" s="9">
        <v>10</v>
      </c>
      <c r="F323" s="9">
        <v>8</v>
      </c>
      <c r="G323" s="9">
        <v>0</v>
      </c>
      <c r="H323" s="9">
        <v>2</v>
      </c>
      <c r="I323" s="9">
        <v>1</v>
      </c>
      <c r="J323" s="9">
        <v>0.555555555555556</v>
      </c>
      <c r="K323" s="9">
        <v>0.714285714285714</v>
      </c>
      <c r="L323" s="9">
        <v>0.8</v>
      </c>
      <c r="M323" s="9">
        <v>0.2</v>
      </c>
      <c r="N323" s="9">
        <v>0.6</v>
      </c>
    </row>
    <row r="324" spans="1:14">
      <c r="A324" s="8">
        <v>161</v>
      </c>
      <c r="B324" s="9">
        <v>161</v>
      </c>
      <c r="C324" s="9">
        <v>0.670008659362793</v>
      </c>
      <c r="D324" s="9">
        <v>0.0752478837966919</v>
      </c>
      <c r="E324" s="9">
        <v>9</v>
      </c>
      <c r="F324" s="9">
        <v>5</v>
      </c>
      <c r="G324" s="9">
        <v>1</v>
      </c>
      <c r="H324" s="9">
        <v>5</v>
      </c>
      <c r="I324" s="9">
        <v>0.9</v>
      </c>
      <c r="J324" s="9">
        <v>0.642857142857143</v>
      </c>
      <c r="K324" s="9">
        <v>0.75</v>
      </c>
      <c r="L324" s="9">
        <v>0.5</v>
      </c>
      <c r="M324" s="9">
        <v>0.4</v>
      </c>
      <c r="N324" s="9">
        <v>0.7</v>
      </c>
    </row>
    <row r="325" spans="1:14">
      <c r="A325" s="8">
        <v>128</v>
      </c>
      <c r="B325" s="9">
        <v>128</v>
      </c>
      <c r="C325" s="9">
        <v>0.67039167881012</v>
      </c>
      <c r="D325" s="9">
        <v>0.0843555927276611</v>
      </c>
      <c r="E325" s="9">
        <v>9</v>
      </c>
      <c r="F325" s="9">
        <v>7</v>
      </c>
      <c r="G325" s="9">
        <v>1</v>
      </c>
      <c r="H325" s="9">
        <v>3</v>
      </c>
      <c r="I325" s="9">
        <v>0.9</v>
      </c>
      <c r="J325" s="9">
        <v>0.5625</v>
      </c>
      <c r="K325" s="9">
        <v>0.692307692307692</v>
      </c>
      <c r="L325" s="9">
        <v>0.7</v>
      </c>
      <c r="M325" s="9">
        <v>0.2</v>
      </c>
      <c r="N325" s="9">
        <v>0.6</v>
      </c>
    </row>
    <row r="326" spans="1:14">
      <c r="A326" s="8">
        <v>454</v>
      </c>
      <c r="B326" s="9">
        <v>454</v>
      </c>
      <c r="C326" s="9">
        <v>0.671793937683105</v>
      </c>
      <c r="D326" s="9">
        <v>0.125243306159973</v>
      </c>
      <c r="E326" s="9">
        <v>10</v>
      </c>
      <c r="F326" s="9">
        <v>8</v>
      </c>
      <c r="G326" s="9">
        <v>0</v>
      </c>
      <c r="H326" s="9">
        <v>2</v>
      </c>
      <c r="I326" s="9">
        <v>1</v>
      </c>
      <c r="J326" s="9">
        <v>0.555555555555556</v>
      </c>
      <c r="K326" s="9">
        <v>0.714285714285714</v>
      </c>
      <c r="L326" s="9">
        <v>0.8</v>
      </c>
      <c r="M326" s="9">
        <v>0.2</v>
      </c>
      <c r="N326" s="9">
        <v>0.6</v>
      </c>
    </row>
    <row r="327" spans="1:14">
      <c r="A327" s="8">
        <v>477</v>
      </c>
      <c r="B327" s="9">
        <v>477</v>
      </c>
      <c r="C327" s="9">
        <v>0.672124028205872</v>
      </c>
      <c r="D327" s="9">
        <v>0.0804933309555054</v>
      </c>
      <c r="E327" s="9">
        <v>9</v>
      </c>
      <c r="F327" s="9">
        <v>6</v>
      </c>
      <c r="G327" s="9">
        <v>1</v>
      </c>
      <c r="H327" s="9">
        <v>4</v>
      </c>
      <c r="I327" s="9">
        <v>0.9</v>
      </c>
      <c r="J327" s="9">
        <v>0.6</v>
      </c>
      <c r="K327" s="9">
        <v>0.72</v>
      </c>
      <c r="L327" s="9">
        <v>0.6</v>
      </c>
      <c r="M327" s="9">
        <v>0.3</v>
      </c>
      <c r="N327" s="9">
        <v>0.65</v>
      </c>
    </row>
    <row r="328" spans="1:14">
      <c r="A328" s="8">
        <v>441</v>
      </c>
      <c r="B328" s="9">
        <v>441</v>
      </c>
      <c r="C328" s="9">
        <v>0.672183871269226</v>
      </c>
      <c r="D328" s="9">
        <v>0.11604917049408</v>
      </c>
      <c r="E328" s="9">
        <v>10</v>
      </c>
      <c r="F328" s="9">
        <v>7</v>
      </c>
      <c r="G328" s="9">
        <v>0</v>
      </c>
      <c r="H328" s="9">
        <v>3</v>
      </c>
      <c r="I328" s="9">
        <v>1</v>
      </c>
      <c r="J328" s="9">
        <v>0.588235294117647</v>
      </c>
      <c r="K328" s="9">
        <v>0.740740740740741</v>
      </c>
      <c r="L328" s="9">
        <v>0.7</v>
      </c>
      <c r="M328" s="9">
        <v>0.3</v>
      </c>
      <c r="N328" s="9">
        <v>0.65</v>
      </c>
    </row>
    <row r="329" spans="1:14">
      <c r="A329" s="8">
        <v>279</v>
      </c>
      <c r="B329" s="9">
        <v>279</v>
      </c>
      <c r="C329" s="9">
        <v>0.673051953315735</v>
      </c>
      <c r="D329" s="9">
        <v>0.0608499050140381</v>
      </c>
      <c r="E329" s="9">
        <v>9</v>
      </c>
      <c r="F329" s="9">
        <v>6</v>
      </c>
      <c r="G329" s="9">
        <v>1</v>
      </c>
      <c r="H329" s="9">
        <v>4</v>
      </c>
      <c r="I329" s="9">
        <v>0.9</v>
      </c>
      <c r="J329" s="9">
        <v>0.6</v>
      </c>
      <c r="K329" s="9">
        <v>0.72</v>
      </c>
      <c r="L329" s="9">
        <v>0.6</v>
      </c>
      <c r="M329" s="9">
        <v>0.3</v>
      </c>
      <c r="N329" s="9">
        <v>0.65</v>
      </c>
    </row>
    <row r="330" spans="1:14">
      <c r="A330" s="8">
        <v>254</v>
      </c>
      <c r="B330" s="9">
        <v>254</v>
      </c>
      <c r="C330" s="9">
        <v>0.673060894012451</v>
      </c>
      <c r="D330" s="9">
        <v>0.033013105392456</v>
      </c>
      <c r="E330" s="9">
        <v>8</v>
      </c>
      <c r="F330" s="9">
        <v>6</v>
      </c>
      <c r="G330" s="9">
        <v>2</v>
      </c>
      <c r="H330" s="9">
        <v>4</v>
      </c>
      <c r="I330" s="9">
        <v>0.8</v>
      </c>
      <c r="J330" s="9">
        <v>0.571428571428572</v>
      </c>
      <c r="K330" s="9">
        <v>0.666666666666667</v>
      </c>
      <c r="L330" s="9">
        <v>0.6</v>
      </c>
      <c r="M330" s="9">
        <v>0.2</v>
      </c>
      <c r="N330" s="9">
        <v>0.6</v>
      </c>
    </row>
    <row r="331" spans="1:14">
      <c r="A331" s="8">
        <v>85</v>
      </c>
      <c r="B331" s="9">
        <v>85</v>
      </c>
      <c r="C331" s="9">
        <v>0.6731196641922</v>
      </c>
      <c r="D331" s="9">
        <v>0.199320435523987</v>
      </c>
      <c r="E331" s="9">
        <v>9</v>
      </c>
      <c r="F331" s="9">
        <v>5</v>
      </c>
      <c r="G331" s="9">
        <v>1</v>
      </c>
      <c r="H331" s="9">
        <v>5</v>
      </c>
      <c r="I331" s="9">
        <v>0.9</v>
      </c>
      <c r="J331" s="9">
        <v>0.642857142857143</v>
      </c>
      <c r="K331" s="9">
        <v>0.75</v>
      </c>
      <c r="L331" s="9">
        <v>0.5</v>
      </c>
      <c r="M331" s="9">
        <v>0.4</v>
      </c>
      <c r="N331" s="9">
        <v>0.7</v>
      </c>
    </row>
    <row r="332" spans="1:14">
      <c r="A332" s="8">
        <v>306</v>
      </c>
      <c r="B332" s="9">
        <v>306</v>
      </c>
      <c r="C332" s="9">
        <v>0.673173666000366</v>
      </c>
      <c r="D332" s="9">
        <v>0.0919464826583862</v>
      </c>
      <c r="E332" s="9">
        <v>8</v>
      </c>
      <c r="F332" s="9">
        <v>9</v>
      </c>
      <c r="G332" s="9">
        <v>2</v>
      </c>
      <c r="H332" s="9">
        <v>1</v>
      </c>
      <c r="I332" s="9">
        <v>0.8</v>
      </c>
      <c r="J332" s="9">
        <v>0.470588235294118</v>
      </c>
      <c r="K332" s="9">
        <v>0.592592592592593</v>
      </c>
      <c r="L332" s="9">
        <v>0.9</v>
      </c>
      <c r="M332" s="9">
        <v>-0.1</v>
      </c>
      <c r="N332" s="9">
        <v>0.45</v>
      </c>
    </row>
    <row r="333" spans="1:14">
      <c r="A333" s="8">
        <v>496</v>
      </c>
      <c r="B333" s="9">
        <v>496</v>
      </c>
      <c r="C333" s="9">
        <v>0.674278259277344</v>
      </c>
      <c r="D333" s="9">
        <v>0.0713062286376953</v>
      </c>
      <c r="E333" s="9">
        <v>9</v>
      </c>
      <c r="F333" s="9">
        <v>10</v>
      </c>
      <c r="G333" s="9">
        <v>1</v>
      </c>
      <c r="H333" s="9">
        <v>0</v>
      </c>
      <c r="I333" s="9">
        <v>0.9</v>
      </c>
      <c r="J333" s="9">
        <v>0.473684210526316</v>
      </c>
      <c r="K333" s="9">
        <v>0.620689655172414</v>
      </c>
      <c r="L333" s="9">
        <v>1</v>
      </c>
      <c r="M333" s="9">
        <v>-0.1</v>
      </c>
      <c r="N333" s="9">
        <v>0.45</v>
      </c>
    </row>
    <row r="334" spans="1:14">
      <c r="A334" s="8">
        <v>206</v>
      </c>
      <c r="B334" s="9">
        <v>206</v>
      </c>
      <c r="C334" s="9">
        <v>0.675164461135864</v>
      </c>
      <c r="D334" s="9">
        <v>0.104183077812195</v>
      </c>
      <c r="E334" s="9">
        <v>9</v>
      </c>
      <c r="F334" s="9">
        <v>7</v>
      </c>
      <c r="G334" s="9">
        <v>1</v>
      </c>
      <c r="H334" s="9">
        <v>3</v>
      </c>
      <c r="I334" s="9">
        <v>0.9</v>
      </c>
      <c r="J334" s="9">
        <v>0.5625</v>
      </c>
      <c r="K334" s="9">
        <v>0.692307692307692</v>
      </c>
      <c r="L334" s="9">
        <v>0.7</v>
      </c>
      <c r="M334" s="9">
        <v>0.2</v>
      </c>
      <c r="N334" s="9">
        <v>0.6</v>
      </c>
    </row>
    <row r="335" spans="1:14">
      <c r="A335" s="8">
        <v>494</v>
      </c>
      <c r="B335" s="9">
        <v>494</v>
      </c>
      <c r="C335" s="9">
        <v>0.676161050796509</v>
      </c>
      <c r="D335" s="9">
        <v>0.0370254516601563</v>
      </c>
      <c r="E335" s="9">
        <v>10</v>
      </c>
      <c r="F335" s="9">
        <v>8</v>
      </c>
      <c r="G335" s="9">
        <v>0</v>
      </c>
      <c r="H335" s="9">
        <v>2</v>
      </c>
      <c r="I335" s="9">
        <v>1</v>
      </c>
      <c r="J335" s="9">
        <v>0.555555555555556</v>
      </c>
      <c r="K335" s="9">
        <v>0.714285714285714</v>
      </c>
      <c r="L335" s="9">
        <v>0.8</v>
      </c>
      <c r="M335" s="9">
        <v>0.2</v>
      </c>
      <c r="N335" s="9">
        <v>0.6</v>
      </c>
    </row>
    <row r="336" spans="1:14">
      <c r="A336" s="8">
        <v>59</v>
      </c>
      <c r="B336" s="9">
        <v>59</v>
      </c>
      <c r="C336" s="9">
        <v>0.676947593688965</v>
      </c>
      <c r="D336" s="9">
        <v>0.0693099498748779</v>
      </c>
      <c r="E336" s="9">
        <v>9</v>
      </c>
      <c r="F336" s="9">
        <v>5</v>
      </c>
      <c r="G336" s="9">
        <v>1</v>
      </c>
      <c r="H336" s="9">
        <v>5</v>
      </c>
      <c r="I336" s="9">
        <v>0.9</v>
      </c>
      <c r="J336" s="9">
        <v>0.642857142857143</v>
      </c>
      <c r="K336" s="9">
        <v>0.75</v>
      </c>
      <c r="L336" s="9">
        <v>0.5</v>
      </c>
      <c r="M336" s="9">
        <v>0.4</v>
      </c>
      <c r="N336" s="9">
        <v>0.7</v>
      </c>
    </row>
    <row r="337" spans="1:14">
      <c r="A337" s="8">
        <v>9</v>
      </c>
      <c r="B337" s="9">
        <v>9</v>
      </c>
      <c r="C337" s="9">
        <v>0.677007555961609</v>
      </c>
      <c r="D337" s="9">
        <v>0.0383379459381104</v>
      </c>
      <c r="E337" s="9">
        <v>9</v>
      </c>
      <c r="F337" s="9">
        <v>9</v>
      </c>
      <c r="G337" s="9">
        <v>1</v>
      </c>
      <c r="H337" s="9">
        <v>1</v>
      </c>
      <c r="I337" s="9">
        <v>0.9</v>
      </c>
      <c r="J337" s="9">
        <v>0.5</v>
      </c>
      <c r="K337" s="9">
        <v>0.642857142857143</v>
      </c>
      <c r="L337" s="9">
        <v>0.9</v>
      </c>
      <c r="M337" s="9">
        <v>0</v>
      </c>
      <c r="N337" s="9">
        <v>0.5</v>
      </c>
    </row>
    <row r="338" spans="1:14">
      <c r="A338" s="8">
        <v>232</v>
      </c>
      <c r="B338" s="9">
        <v>232</v>
      </c>
      <c r="C338" s="9">
        <v>0.677423715591431</v>
      </c>
      <c r="D338" s="9">
        <v>0.145640969276428</v>
      </c>
      <c r="E338" s="9">
        <v>10</v>
      </c>
      <c r="F338" s="9">
        <v>6</v>
      </c>
      <c r="G338" s="9">
        <v>0</v>
      </c>
      <c r="H338" s="9">
        <v>4</v>
      </c>
      <c r="I338" s="9">
        <v>1</v>
      </c>
      <c r="J338" s="9">
        <v>0.625</v>
      </c>
      <c r="K338" s="9">
        <v>0.769230769230769</v>
      </c>
      <c r="L338" s="9">
        <v>0.6</v>
      </c>
      <c r="M338" s="9">
        <v>0.4</v>
      </c>
      <c r="N338" s="9">
        <v>0.7</v>
      </c>
    </row>
    <row r="339" spans="1:14">
      <c r="A339" s="8">
        <v>356</v>
      </c>
      <c r="B339" s="9">
        <v>356</v>
      </c>
      <c r="C339" s="9">
        <v>0.677717924118042</v>
      </c>
      <c r="D339" s="9">
        <v>0.0300798416137695</v>
      </c>
      <c r="E339" s="9">
        <v>10</v>
      </c>
      <c r="F339" s="9">
        <v>5</v>
      </c>
      <c r="G339" s="9">
        <v>0</v>
      </c>
      <c r="H339" s="9">
        <v>5</v>
      </c>
      <c r="I339" s="9">
        <v>1</v>
      </c>
      <c r="J339" s="9">
        <v>0.666666666666667</v>
      </c>
      <c r="K339" s="9">
        <v>0.8</v>
      </c>
      <c r="L339" s="9">
        <v>0.5</v>
      </c>
      <c r="M339" s="9">
        <v>0.5</v>
      </c>
      <c r="N339" s="9">
        <v>0.75</v>
      </c>
    </row>
    <row r="340" spans="1:14">
      <c r="A340" s="8">
        <v>173</v>
      </c>
      <c r="B340" s="9">
        <v>173</v>
      </c>
      <c r="C340" s="9">
        <v>0.680266976356506</v>
      </c>
      <c r="D340" s="9">
        <v>0.11992335319519</v>
      </c>
      <c r="E340" s="9">
        <v>10</v>
      </c>
      <c r="F340" s="9">
        <v>7</v>
      </c>
      <c r="G340" s="9">
        <v>0</v>
      </c>
      <c r="H340" s="9">
        <v>3</v>
      </c>
      <c r="I340" s="9">
        <v>1</v>
      </c>
      <c r="J340" s="9">
        <v>0.588235294117647</v>
      </c>
      <c r="K340" s="9">
        <v>0.740740740740741</v>
      </c>
      <c r="L340" s="9">
        <v>0.7</v>
      </c>
      <c r="M340" s="9">
        <v>0.3</v>
      </c>
      <c r="N340" s="9">
        <v>0.65</v>
      </c>
    </row>
    <row r="341" spans="1:14">
      <c r="A341" s="8">
        <v>383</v>
      </c>
      <c r="B341" s="9">
        <v>383</v>
      </c>
      <c r="C341" s="9">
        <v>0.682110667228699</v>
      </c>
      <c r="D341" s="9">
        <v>0.0855762958526611</v>
      </c>
      <c r="E341" s="9">
        <v>9</v>
      </c>
      <c r="F341" s="9">
        <v>9</v>
      </c>
      <c r="G341" s="9">
        <v>1</v>
      </c>
      <c r="H341" s="9">
        <v>1</v>
      </c>
      <c r="I341" s="9">
        <v>0.9</v>
      </c>
      <c r="J341" s="9">
        <v>0.5</v>
      </c>
      <c r="K341" s="9">
        <v>0.642857142857143</v>
      </c>
      <c r="L341" s="9">
        <v>0.9</v>
      </c>
      <c r="M341" s="9">
        <v>0</v>
      </c>
      <c r="N341" s="9">
        <v>0.5</v>
      </c>
    </row>
    <row r="342" spans="1:14">
      <c r="A342" s="8">
        <v>492</v>
      </c>
      <c r="B342" s="9">
        <v>492</v>
      </c>
      <c r="C342" s="9">
        <v>0.683972120285034</v>
      </c>
      <c r="D342" s="9">
        <v>0.0601800680160523</v>
      </c>
      <c r="E342" s="9">
        <v>8</v>
      </c>
      <c r="F342" s="9">
        <v>5</v>
      </c>
      <c r="G342" s="9">
        <v>2</v>
      </c>
      <c r="H342" s="9">
        <v>5</v>
      </c>
      <c r="I342" s="9">
        <v>0.8</v>
      </c>
      <c r="J342" s="9">
        <v>0.615384615384615</v>
      </c>
      <c r="K342" s="9">
        <v>0.695652173913043</v>
      </c>
      <c r="L342" s="9">
        <v>0.5</v>
      </c>
      <c r="M342" s="9">
        <v>0.3</v>
      </c>
      <c r="N342" s="9">
        <v>0.65</v>
      </c>
    </row>
    <row r="343" spans="1:14">
      <c r="A343" s="8">
        <v>427</v>
      </c>
      <c r="B343" s="9">
        <v>427</v>
      </c>
      <c r="C343" s="9">
        <v>0.684904217720032</v>
      </c>
      <c r="D343" s="9">
        <v>0.0170198678970337</v>
      </c>
      <c r="E343" s="9">
        <v>10</v>
      </c>
      <c r="F343" s="9">
        <v>7</v>
      </c>
      <c r="G343" s="9">
        <v>0</v>
      </c>
      <c r="H343" s="9">
        <v>3</v>
      </c>
      <c r="I343" s="9">
        <v>1</v>
      </c>
      <c r="J343" s="9">
        <v>0.588235294117647</v>
      </c>
      <c r="K343" s="9">
        <v>0.740740740740741</v>
      </c>
      <c r="L343" s="9">
        <v>0.7</v>
      </c>
      <c r="M343" s="9">
        <v>0.3</v>
      </c>
      <c r="N343" s="9">
        <v>0.65</v>
      </c>
    </row>
    <row r="344" spans="1:14">
      <c r="A344" s="8">
        <v>319</v>
      </c>
      <c r="B344" s="9">
        <v>319</v>
      </c>
      <c r="C344" s="9">
        <v>0.685276627540588</v>
      </c>
      <c r="D344" s="9">
        <v>0.0426899194717407</v>
      </c>
      <c r="E344" s="9">
        <v>8</v>
      </c>
      <c r="F344" s="9">
        <v>5</v>
      </c>
      <c r="G344" s="9">
        <v>2</v>
      </c>
      <c r="H344" s="9">
        <v>5</v>
      </c>
      <c r="I344" s="9">
        <v>0.8</v>
      </c>
      <c r="J344" s="9">
        <v>0.615384615384615</v>
      </c>
      <c r="K344" s="9">
        <v>0.695652173913043</v>
      </c>
      <c r="L344" s="9">
        <v>0.5</v>
      </c>
      <c r="M344" s="9">
        <v>0.3</v>
      </c>
      <c r="N344" s="9">
        <v>0.65</v>
      </c>
    </row>
    <row r="345" spans="1:14">
      <c r="A345" s="8">
        <v>317</v>
      </c>
      <c r="B345" s="9">
        <v>317</v>
      </c>
      <c r="C345" s="9">
        <v>0.685755729675293</v>
      </c>
      <c r="D345" s="9">
        <v>0.145111680030823</v>
      </c>
      <c r="E345" s="9">
        <v>7</v>
      </c>
      <c r="F345" s="9">
        <v>9</v>
      </c>
      <c r="G345" s="9">
        <v>3</v>
      </c>
      <c r="H345" s="9">
        <v>1</v>
      </c>
      <c r="I345" s="9">
        <v>0.7</v>
      </c>
      <c r="J345" s="9">
        <v>0.4375</v>
      </c>
      <c r="K345" s="9">
        <v>0.538461538461538</v>
      </c>
      <c r="L345" s="9">
        <v>0.9</v>
      </c>
      <c r="M345" s="9">
        <v>-0.2</v>
      </c>
      <c r="N345" s="9">
        <v>0.4</v>
      </c>
    </row>
    <row r="346" spans="1:14">
      <c r="A346" s="8">
        <v>349</v>
      </c>
      <c r="B346" s="9">
        <v>349</v>
      </c>
      <c r="C346" s="9">
        <v>0.686370372772217</v>
      </c>
      <c r="D346" s="9">
        <v>0.108142018318176</v>
      </c>
      <c r="E346" s="9">
        <v>7</v>
      </c>
      <c r="F346" s="9">
        <v>8</v>
      </c>
      <c r="G346" s="9">
        <v>3</v>
      </c>
      <c r="H346" s="9">
        <v>2</v>
      </c>
      <c r="I346" s="9">
        <v>0.7</v>
      </c>
      <c r="J346" s="9">
        <v>0.466666666666667</v>
      </c>
      <c r="K346" s="9">
        <v>0.56</v>
      </c>
      <c r="L346" s="9">
        <v>0.8</v>
      </c>
      <c r="M346" s="9">
        <v>-0.1</v>
      </c>
      <c r="N346" s="9">
        <v>0.45</v>
      </c>
    </row>
    <row r="347" spans="1:14">
      <c r="A347" s="8">
        <v>430</v>
      </c>
      <c r="B347" s="9">
        <v>430</v>
      </c>
      <c r="C347" s="9">
        <v>0.688467860221863</v>
      </c>
      <c r="D347" s="9">
        <v>0.114662289619446</v>
      </c>
      <c r="E347" s="9">
        <v>9</v>
      </c>
      <c r="F347" s="9">
        <v>8</v>
      </c>
      <c r="G347" s="9">
        <v>1</v>
      </c>
      <c r="H347" s="9">
        <v>2</v>
      </c>
      <c r="I347" s="9">
        <v>0.9</v>
      </c>
      <c r="J347" s="9">
        <v>0.529411764705882</v>
      </c>
      <c r="K347" s="9">
        <v>0.666666666666667</v>
      </c>
      <c r="L347" s="9">
        <v>0.8</v>
      </c>
      <c r="M347" s="9">
        <v>0.1</v>
      </c>
      <c r="N347" s="9">
        <v>0.55</v>
      </c>
    </row>
    <row r="348" spans="1:14">
      <c r="A348" s="8">
        <v>140</v>
      </c>
      <c r="B348" s="9">
        <v>140</v>
      </c>
      <c r="C348" s="9">
        <v>0.688493013381958</v>
      </c>
      <c r="D348" s="9">
        <v>0.146819114685059</v>
      </c>
      <c r="E348" s="9">
        <v>9</v>
      </c>
      <c r="F348" s="9">
        <v>7</v>
      </c>
      <c r="G348" s="9">
        <v>1</v>
      </c>
      <c r="H348" s="9">
        <v>3</v>
      </c>
      <c r="I348" s="9">
        <v>0.9</v>
      </c>
      <c r="J348" s="9">
        <v>0.5625</v>
      </c>
      <c r="K348" s="9">
        <v>0.692307692307692</v>
      </c>
      <c r="L348" s="9">
        <v>0.7</v>
      </c>
      <c r="M348" s="9">
        <v>0.2</v>
      </c>
      <c r="N348" s="9">
        <v>0.6</v>
      </c>
    </row>
    <row r="349" spans="1:14">
      <c r="A349" s="8">
        <v>45</v>
      </c>
      <c r="B349" s="9">
        <v>45</v>
      </c>
      <c r="C349" s="9">
        <v>0.688808560371399</v>
      </c>
      <c r="D349" s="9">
        <v>0.0715937614440918</v>
      </c>
      <c r="E349" s="9">
        <v>9</v>
      </c>
      <c r="F349" s="9">
        <v>7</v>
      </c>
      <c r="G349" s="9">
        <v>1</v>
      </c>
      <c r="H349" s="9">
        <v>3</v>
      </c>
      <c r="I349" s="9">
        <v>0.9</v>
      </c>
      <c r="J349" s="9">
        <v>0.5625</v>
      </c>
      <c r="K349" s="9">
        <v>0.692307692307692</v>
      </c>
      <c r="L349" s="9">
        <v>0.7</v>
      </c>
      <c r="M349" s="9">
        <v>0.2</v>
      </c>
      <c r="N349" s="9">
        <v>0.6</v>
      </c>
    </row>
    <row r="350" spans="1:14">
      <c r="A350" s="8">
        <v>139</v>
      </c>
      <c r="B350" s="9">
        <v>139</v>
      </c>
      <c r="C350" s="9">
        <v>0.688897848129272</v>
      </c>
      <c r="D350" s="9">
        <v>0.0485998392105102</v>
      </c>
      <c r="E350" s="9">
        <v>10</v>
      </c>
      <c r="F350" s="9">
        <v>6</v>
      </c>
      <c r="G350" s="9">
        <v>0</v>
      </c>
      <c r="H350" s="9">
        <v>4</v>
      </c>
      <c r="I350" s="9">
        <v>1</v>
      </c>
      <c r="J350" s="9">
        <v>0.625</v>
      </c>
      <c r="K350" s="9">
        <v>0.769230769230769</v>
      </c>
      <c r="L350" s="9">
        <v>0.6</v>
      </c>
      <c r="M350" s="9">
        <v>0.4</v>
      </c>
      <c r="N350" s="9">
        <v>0.7</v>
      </c>
    </row>
    <row r="351" spans="1:14">
      <c r="A351" s="8">
        <v>350</v>
      </c>
      <c r="B351" s="9">
        <v>350</v>
      </c>
      <c r="C351" s="9">
        <v>0.689123868942261</v>
      </c>
      <c r="D351" s="9">
        <v>0.0156382322311401</v>
      </c>
      <c r="E351" s="9">
        <v>10</v>
      </c>
      <c r="F351" s="9">
        <v>8</v>
      </c>
      <c r="G351" s="9">
        <v>0</v>
      </c>
      <c r="H351" s="9">
        <v>2</v>
      </c>
      <c r="I351" s="9">
        <v>1</v>
      </c>
      <c r="J351" s="9">
        <v>0.555555555555556</v>
      </c>
      <c r="K351" s="9">
        <v>0.714285714285714</v>
      </c>
      <c r="L351" s="9">
        <v>0.8</v>
      </c>
      <c r="M351" s="9">
        <v>0.2</v>
      </c>
      <c r="N351" s="9">
        <v>0.6</v>
      </c>
    </row>
    <row r="352" spans="1:14">
      <c r="A352" s="8">
        <v>247</v>
      </c>
      <c r="B352" s="9">
        <v>247</v>
      </c>
      <c r="C352" s="9">
        <v>0.690057992935181</v>
      </c>
      <c r="D352" s="9">
        <v>0.091547966003418</v>
      </c>
      <c r="E352" s="9">
        <v>9</v>
      </c>
      <c r="F352" s="9">
        <v>7</v>
      </c>
      <c r="G352" s="9">
        <v>1</v>
      </c>
      <c r="H352" s="9">
        <v>3</v>
      </c>
      <c r="I352" s="9">
        <v>0.9</v>
      </c>
      <c r="J352" s="9">
        <v>0.5625</v>
      </c>
      <c r="K352" s="9">
        <v>0.692307692307692</v>
      </c>
      <c r="L352" s="9">
        <v>0.7</v>
      </c>
      <c r="M352" s="9">
        <v>0.2</v>
      </c>
      <c r="N352" s="9">
        <v>0.6</v>
      </c>
    </row>
    <row r="353" spans="1:14">
      <c r="A353" s="8">
        <v>106</v>
      </c>
      <c r="B353" s="9">
        <v>106</v>
      </c>
      <c r="C353" s="9">
        <v>0.690101981163025</v>
      </c>
      <c r="D353" s="9">
        <v>0.0384869575500488</v>
      </c>
      <c r="E353" s="9">
        <v>9</v>
      </c>
      <c r="F353" s="9">
        <v>5</v>
      </c>
      <c r="G353" s="9">
        <v>1</v>
      </c>
      <c r="H353" s="9">
        <v>5</v>
      </c>
      <c r="I353" s="9">
        <v>0.9</v>
      </c>
      <c r="J353" s="9">
        <v>0.642857142857143</v>
      </c>
      <c r="K353" s="9">
        <v>0.75</v>
      </c>
      <c r="L353" s="9">
        <v>0.5</v>
      </c>
      <c r="M353" s="9">
        <v>0.4</v>
      </c>
      <c r="N353" s="9">
        <v>0.7</v>
      </c>
    </row>
    <row r="354" spans="1:14">
      <c r="A354" s="8">
        <v>376</v>
      </c>
      <c r="B354" s="9">
        <v>376</v>
      </c>
      <c r="C354" s="9">
        <v>0.690605521202087</v>
      </c>
      <c r="D354" s="9">
        <v>0.0205518007278442</v>
      </c>
      <c r="E354" s="9">
        <v>9</v>
      </c>
      <c r="F354" s="9">
        <v>5</v>
      </c>
      <c r="G354" s="9">
        <v>1</v>
      </c>
      <c r="H354" s="9">
        <v>5</v>
      </c>
      <c r="I354" s="9">
        <v>0.9</v>
      </c>
      <c r="J354" s="9">
        <v>0.642857142857143</v>
      </c>
      <c r="K354" s="9">
        <v>0.75</v>
      </c>
      <c r="L354" s="9">
        <v>0.5</v>
      </c>
      <c r="M354" s="9">
        <v>0.4</v>
      </c>
      <c r="N354" s="9">
        <v>0.7</v>
      </c>
    </row>
    <row r="355" spans="1:14">
      <c r="A355" s="8">
        <v>260</v>
      </c>
      <c r="B355" s="9">
        <v>260</v>
      </c>
      <c r="C355" s="9">
        <v>0.69218921661377</v>
      </c>
      <c r="D355" s="9">
        <v>0.0328303575515747</v>
      </c>
      <c r="E355" s="9">
        <v>9</v>
      </c>
      <c r="F355" s="9">
        <v>8</v>
      </c>
      <c r="G355" s="9">
        <v>1</v>
      </c>
      <c r="H355" s="9">
        <v>2</v>
      </c>
      <c r="I355" s="9">
        <v>0.9</v>
      </c>
      <c r="J355" s="9">
        <v>0.529411764705882</v>
      </c>
      <c r="K355" s="9">
        <v>0.666666666666667</v>
      </c>
      <c r="L355" s="9">
        <v>0.8</v>
      </c>
      <c r="M355" s="9">
        <v>0.1</v>
      </c>
      <c r="N355" s="9">
        <v>0.55</v>
      </c>
    </row>
    <row r="356" spans="1:14">
      <c r="A356" s="8">
        <v>429</v>
      </c>
      <c r="B356" s="9">
        <v>429</v>
      </c>
      <c r="C356" s="9">
        <v>0.692468404769897</v>
      </c>
      <c r="D356" s="9">
        <v>0.0729058980941772</v>
      </c>
      <c r="E356" s="9">
        <v>9</v>
      </c>
      <c r="F356" s="9">
        <v>5</v>
      </c>
      <c r="G356" s="9">
        <v>1</v>
      </c>
      <c r="H356" s="9">
        <v>5</v>
      </c>
      <c r="I356" s="9">
        <v>0.9</v>
      </c>
      <c r="J356" s="9">
        <v>0.642857142857143</v>
      </c>
      <c r="K356" s="9">
        <v>0.75</v>
      </c>
      <c r="L356" s="9">
        <v>0.5</v>
      </c>
      <c r="M356" s="9">
        <v>0.4</v>
      </c>
      <c r="N356" s="9">
        <v>0.7</v>
      </c>
    </row>
    <row r="357" spans="1:14">
      <c r="A357" s="8">
        <v>377</v>
      </c>
      <c r="B357" s="9">
        <v>377</v>
      </c>
      <c r="C357" s="9">
        <v>0.693771600723267</v>
      </c>
      <c r="D357" s="9">
        <v>0.126768827438354</v>
      </c>
      <c r="E357" s="9">
        <v>9</v>
      </c>
      <c r="F357" s="9">
        <v>8</v>
      </c>
      <c r="G357" s="9">
        <v>1</v>
      </c>
      <c r="H357" s="9">
        <v>2</v>
      </c>
      <c r="I357" s="9">
        <v>0.9</v>
      </c>
      <c r="J357" s="9">
        <v>0.529411764705882</v>
      </c>
      <c r="K357" s="9">
        <v>0.666666666666667</v>
      </c>
      <c r="L357" s="9">
        <v>0.8</v>
      </c>
      <c r="M357" s="9">
        <v>0.1</v>
      </c>
      <c r="N357" s="9">
        <v>0.55</v>
      </c>
    </row>
    <row r="358" spans="1:14">
      <c r="A358" s="8">
        <v>90</v>
      </c>
      <c r="B358" s="9">
        <v>90</v>
      </c>
      <c r="C358" s="9">
        <v>0.69391131401062</v>
      </c>
      <c r="D358" s="9">
        <v>0.0361627340316773</v>
      </c>
      <c r="E358" s="9">
        <v>9</v>
      </c>
      <c r="F358" s="9">
        <v>5</v>
      </c>
      <c r="G358" s="9">
        <v>1</v>
      </c>
      <c r="H358" s="9">
        <v>5</v>
      </c>
      <c r="I358" s="9">
        <v>0.9</v>
      </c>
      <c r="J358" s="9">
        <v>0.642857142857143</v>
      </c>
      <c r="K358" s="9">
        <v>0.75</v>
      </c>
      <c r="L358" s="9">
        <v>0.5</v>
      </c>
      <c r="M358" s="9">
        <v>0.4</v>
      </c>
      <c r="N358" s="9">
        <v>0.7</v>
      </c>
    </row>
    <row r="359" spans="1:14">
      <c r="A359" s="8">
        <v>118</v>
      </c>
      <c r="B359" s="9">
        <v>118</v>
      </c>
      <c r="C359" s="9">
        <v>0.695274114608765</v>
      </c>
      <c r="D359" s="9">
        <v>0.156257748603821</v>
      </c>
      <c r="E359" s="9">
        <v>10</v>
      </c>
      <c r="F359" s="9">
        <v>6</v>
      </c>
      <c r="G359" s="9">
        <v>0</v>
      </c>
      <c r="H359" s="9">
        <v>4</v>
      </c>
      <c r="I359" s="9">
        <v>1</v>
      </c>
      <c r="J359" s="9">
        <v>0.625</v>
      </c>
      <c r="K359" s="9">
        <v>0.769230769230769</v>
      </c>
      <c r="L359" s="9">
        <v>0.6</v>
      </c>
      <c r="M359" s="9">
        <v>0.4</v>
      </c>
      <c r="N359" s="9">
        <v>0.7</v>
      </c>
    </row>
    <row r="360" spans="1:14">
      <c r="A360" s="8">
        <v>0</v>
      </c>
      <c r="B360" s="9">
        <v>0</v>
      </c>
      <c r="C360" s="9">
        <v>0.695299029350281</v>
      </c>
      <c r="D360" s="9">
        <v>0.062158465385437</v>
      </c>
      <c r="E360" s="9">
        <v>8</v>
      </c>
      <c r="F360" s="9">
        <v>7</v>
      </c>
      <c r="G360" s="9">
        <v>2</v>
      </c>
      <c r="H360" s="9">
        <v>3</v>
      </c>
      <c r="I360" s="9">
        <v>0.8</v>
      </c>
      <c r="J360" s="9">
        <v>0.533333333333333</v>
      </c>
      <c r="K360" s="9">
        <v>0.64</v>
      </c>
      <c r="L360" s="9">
        <v>0.7</v>
      </c>
      <c r="M360" s="9">
        <v>0.1</v>
      </c>
      <c r="N360" s="9">
        <v>0.55</v>
      </c>
    </row>
    <row r="361" spans="1:14">
      <c r="A361" s="8">
        <v>26</v>
      </c>
      <c r="B361" s="9">
        <v>26</v>
      </c>
      <c r="C361" s="9">
        <v>0.696692824363708</v>
      </c>
      <c r="D361" s="9">
        <v>0.0210152864456177</v>
      </c>
      <c r="E361" s="9">
        <v>10</v>
      </c>
      <c r="F361" s="9">
        <v>7</v>
      </c>
      <c r="G361" s="9">
        <v>0</v>
      </c>
      <c r="H361" s="9">
        <v>3</v>
      </c>
      <c r="I361" s="9">
        <v>1</v>
      </c>
      <c r="J361" s="9">
        <v>0.588235294117647</v>
      </c>
      <c r="K361" s="9">
        <v>0.740740740740741</v>
      </c>
      <c r="L361" s="9">
        <v>0.7</v>
      </c>
      <c r="M361" s="9">
        <v>0.3</v>
      </c>
      <c r="N361" s="9">
        <v>0.65</v>
      </c>
    </row>
    <row r="362" spans="1:14">
      <c r="A362" s="8">
        <v>450</v>
      </c>
      <c r="B362" s="9">
        <v>450</v>
      </c>
      <c r="C362" s="9">
        <v>0.69716477394104</v>
      </c>
      <c r="D362" s="9">
        <v>0.0751497745513916</v>
      </c>
      <c r="E362" s="9">
        <v>8</v>
      </c>
      <c r="F362" s="9">
        <v>8</v>
      </c>
      <c r="G362" s="9">
        <v>2</v>
      </c>
      <c r="H362" s="9">
        <v>2</v>
      </c>
      <c r="I362" s="9">
        <v>0.8</v>
      </c>
      <c r="J362" s="9">
        <v>0.5</v>
      </c>
      <c r="K362" s="9">
        <v>0.615384615384615</v>
      </c>
      <c r="L362" s="9">
        <v>0.8</v>
      </c>
      <c r="M362" s="9">
        <v>0</v>
      </c>
      <c r="N362" s="9">
        <v>0.5</v>
      </c>
    </row>
    <row r="363" spans="1:14">
      <c r="A363" s="8">
        <v>451</v>
      </c>
      <c r="B363" s="9">
        <v>451</v>
      </c>
      <c r="C363" s="9">
        <v>0.697910308837891</v>
      </c>
      <c r="D363" s="9">
        <v>0.165763139724731</v>
      </c>
      <c r="E363" s="9">
        <v>10</v>
      </c>
      <c r="F363" s="9">
        <v>8</v>
      </c>
      <c r="G363" s="9">
        <v>0</v>
      </c>
      <c r="H363" s="9">
        <v>2</v>
      </c>
      <c r="I363" s="9">
        <v>1</v>
      </c>
      <c r="J363" s="9">
        <v>0.555555555555556</v>
      </c>
      <c r="K363" s="9">
        <v>0.714285714285714</v>
      </c>
      <c r="L363" s="9">
        <v>0.8</v>
      </c>
      <c r="M363" s="9">
        <v>0.2</v>
      </c>
      <c r="N363" s="9">
        <v>0.6</v>
      </c>
    </row>
    <row r="364" spans="1:14">
      <c r="A364" s="8">
        <v>404</v>
      </c>
      <c r="B364" s="9">
        <v>404</v>
      </c>
      <c r="C364" s="9">
        <v>0.698211073875427</v>
      </c>
      <c r="D364" s="9">
        <v>0.0659331083297729</v>
      </c>
      <c r="E364" s="9">
        <v>10</v>
      </c>
      <c r="F364" s="9">
        <v>6</v>
      </c>
      <c r="G364" s="9">
        <v>0</v>
      </c>
      <c r="H364" s="9">
        <v>4</v>
      </c>
      <c r="I364" s="9">
        <v>1</v>
      </c>
      <c r="J364" s="9">
        <v>0.625</v>
      </c>
      <c r="K364" s="9">
        <v>0.769230769230769</v>
      </c>
      <c r="L364" s="9">
        <v>0.6</v>
      </c>
      <c r="M364" s="9">
        <v>0.4</v>
      </c>
      <c r="N364" s="9">
        <v>0.7</v>
      </c>
    </row>
    <row r="365" spans="1:14">
      <c r="A365" s="8">
        <v>415</v>
      </c>
      <c r="B365" s="9">
        <v>415</v>
      </c>
      <c r="C365" s="9">
        <v>0.698853492736816</v>
      </c>
      <c r="D365" s="9">
        <v>0.0456039905548096</v>
      </c>
      <c r="E365" s="9">
        <v>9</v>
      </c>
      <c r="F365" s="9">
        <v>6</v>
      </c>
      <c r="G365" s="9">
        <v>1</v>
      </c>
      <c r="H365" s="9">
        <v>4</v>
      </c>
      <c r="I365" s="9">
        <v>0.9</v>
      </c>
      <c r="J365" s="9">
        <v>0.6</v>
      </c>
      <c r="K365" s="9">
        <v>0.72</v>
      </c>
      <c r="L365" s="9">
        <v>0.6</v>
      </c>
      <c r="M365" s="9">
        <v>0.3</v>
      </c>
      <c r="N365" s="9">
        <v>0.65</v>
      </c>
    </row>
    <row r="366" spans="1:14">
      <c r="A366" s="8">
        <v>235</v>
      </c>
      <c r="B366" s="9">
        <v>235</v>
      </c>
      <c r="C366" s="9">
        <v>0.699081659317017</v>
      </c>
      <c r="D366" s="9">
        <v>0.0745850801467896</v>
      </c>
      <c r="E366" s="9">
        <v>10</v>
      </c>
      <c r="F366" s="9">
        <v>7</v>
      </c>
      <c r="G366" s="9">
        <v>0</v>
      </c>
      <c r="H366" s="9">
        <v>3</v>
      </c>
      <c r="I366" s="9">
        <v>1</v>
      </c>
      <c r="J366" s="9">
        <v>0.588235294117647</v>
      </c>
      <c r="K366" s="9">
        <v>0.740740740740741</v>
      </c>
      <c r="L366" s="9">
        <v>0.7</v>
      </c>
      <c r="M366" s="9">
        <v>0.3</v>
      </c>
      <c r="N366" s="9">
        <v>0.65</v>
      </c>
    </row>
    <row r="367" spans="1:14">
      <c r="A367" s="8">
        <v>18</v>
      </c>
      <c r="B367" s="9">
        <v>18</v>
      </c>
      <c r="C367" s="9">
        <v>0.69927442073822</v>
      </c>
      <c r="D367" s="9">
        <v>0.0535966157913208</v>
      </c>
      <c r="E367" s="9">
        <v>8</v>
      </c>
      <c r="F367" s="9">
        <v>6</v>
      </c>
      <c r="G367" s="9">
        <v>2</v>
      </c>
      <c r="H367" s="9">
        <v>4</v>
      </c>
      <c r="I367" s="9">
        <v>0.8</v>
      </c>
      <c r="J367" s="9">
        <v>0.571428571428572</v>
      </c>
      <c r="K367" s="9">
        <v>0.666666666666667</v>
      </c>
      <c r="L367" s="9">
        <v>0.6</v>
      </c>
      <c r="M367" s="9">
        <v>0.2</v>
      </c>
      <c r="N367" s="9">
        <v>0.6</v>
      </c>
    </row>
    <row r="368" spans="1:14">
      <c r="A368" s="8">
        <v>108</v>
      </c>
      <c r="B368" s="9">
        <v>108</v>
      </c>
      <c r="C368" s="9">
        <v>0.699525833129883</v>
      </c>
      <c r="D368" s="9">
        <v>0.117718815803528</v>
      </c>
      <c r="E368" s="9">
        <v>9</v>
      </c>
      <c r="F368" s="9">
        <v>9</v>
      </c>
      <c r="G368" s="9">
        <v>1</v>
      </c>
      <c r="H368" s="9">
        <v>1</v>
      </c>
      <c r="I368" s="9">
        <v>0.9</v>
      </c>
      <c r="J368" s="9">
        <v>0.5</v>
      </c>
      <c r="K368" s="9">
        <v>0.642857142857143</v>
      </c>
      <c r="L368" s="9">
        <v>0.9</v>
      </c>
      <c r="M368" s="9">
        <v>0</v>
      </c>
      <c r="N368" s="9">
        <v>0.5</v>
      </c>
    </row>
    <row r="369" spans="1:14">
      <c r="A369" s="8">
        <v>370</v>
      </c>
      <c r="B369" s="9">
        <v>370</v>
      </c>
      <c r="C369" s="9">
        <v>0.701611161231995</v>
      </c>
      <c r="D369" s="9">
        <v>0.154161810874939</v>
      </c>
      <c r="E369" s="9">
        <v>9</v>
      </c>
      <c r="F369" s="9">
        <v>7</v>
      </c>
      <c r="G369" s="9">
        <v>1</v>
      </c>
      <c r="H369" s="9">
        <v>3</v>
      </c>
      <c r="I369" s="9">
        <v>0.9</v>
      </c>
      <c r="J369" s="9">
        <v>0.5625</v>
      </c>
      <c r="K369" s="9">
        <v>0.692307692307692</v>
      </c>
      <c r="L369" s="9">
        <v>0.7</v>
      </c>
      <c r="M369" s="9">
        <v>0.2</v>
      </c>
      <c r="N369" s="9">
        <v>0.6</v>
      </c>
    </row>
    <row r="370" spans="1:14">
      <c r="A370" s="8">
        <v>292</v>
      </c>
      <c r="B370" s="9">
        <v>292</v>
      </c>
      <c r="C370" s="9">
        <v>0.702115416526794</v>
      </c>
      <c r="D370" s="9">
        <v>0.165565848350525</v>
      </c>
      <c r="E370" s="9">
        <v>8</v>
      </c>
      <c r="F370" s="9">
        <v>5</v>
      </c>
      <c r="G370" s="9">
        <v>2</v>
      </c>
      <c r="H370" s="9">
        <v>5</v>
      </c>
      <c r="I370" s="9">
        <v>0.8</v>
      </c>
      <c r="J370" s="9">
        <v>0.615384615384615</v>
      </c>
      <c r="K370" s="9">
        <v>0.695652173913043</v>
      </c>
      <c r="L370" s="9">
        <v>0.5</v>
      </c>
      <c r="M370" s="9">
        <v>0.3</v>
      </c>
      <c r="N370" s="9">
        <v>0.65</v>
      </c>
    </row>
    <row r="371" spans="1:14">
      <c r="A371" s="8">
        <v>238</v>
      </c>
      <c r="B371" s="9">
        <v>238</v>
      </c>
      <c r="C371" s="9">
        <v>0.702123165130615</v>
      </c>
      <c r="D371" s="9">
        <v>0.0990356206893921</v>
      </c>
      <c r="E371" s="9">
        <v>9</v>
      </c>
      <c r="F371" s="9">
        <v>6</v>
      </c>
      <c r="G371" s="9">
        <v>1</v>
      </c>
      <c r="H371" s="9">
        <v>4</v>
      </c>
      <c r="I371" s="9">
        <v>0.9</v>
      </c>
      <c r="J371" s="9">
        <v>0.6</v>
      </c>
      <c r="K371" s="9">
        <v>0.72</v>
      </c>
      <c r="L371" s="9">
        <v>0.6</v>
      </c>
      <c r="M371" s="9">
        <v>0.3</v>
      </c>
      <c r="N371" s="9">
        <v>0.65</v>
      </c>
    </row>
    <row r="372" spans="1:14">
      <c r="A372" s="8">
        <v>40</v>
      </c>
      <c r="B372" s="9">
        <v>40</v>
      </c>
      <c r="C372" s="9">
        <v>0.702210426330566</v>
      </c>
      <c r="D372" s="9">
        <v>0.0116062164306641</v>
      </c>
      <c r="E372" s="9">
        <v>10</v>
      </c>
      <c r="F372" s="9">
        <v>7</v>
      </c>
      <c r="G372" s="9">
        <v>0</v>
      </c>
      <c r="H372" s="9">
        <v>3</v>
      </c>
      <c r="I372" s="9">
        <v>1</v>
      </c>
      <c r="J372" s="9">
        <v>0.588235294117647</v>
      </c>
      <c r="K372" s="9">
        <v>0.740740740740741</v>
      </c>
      <c r="L372" s="9">
        <v>0.7</v>
      </c>
      <c r="M372" s="9">
        <v>0.3</v>
      </c>
      <c r="N372" s="9">
        <v>0.65</v>
      </c>
    </row>
    <row r="373" spans="1:14">
      <c r="A373" s="8">
        <v>265</v>
      </c>
      <c r="B373" s="9">
        <v>265</v>
      </c>
      <c r="C373" s="9">
        <v>0.70265793800354</v>
      </c>
      <c r="D373" s="9">
        <v>0.0941702127456665</v>
      </c>
      <c r="E373" s="9">
        <v>8</v>
      </c>
      <c r="F373" s="9">
        <v>9</v>
      </c>
      <c r="G373" s="9">
        <v>2</v>
      </c>
      <c r="H373" s="9">
        <v>1</v>
      </c>
      <c r="I373" s="9">
        <v>0.8</v>
      </c>
      <c r="J373" s="9">
        <v>0.470588235294118</v>
      </c>
      <c r="K373" s="9">
        <v>0.592592592592593</v>
      </c>
      <c r="L373" s="9">
        <v>0.9</v>
      </c>
      <c r="M373" s="9">
        <v>-0.1</v>
      </c>
      <c r="N373" s="9">
        <v>0.45</v>
      </c>
    </row>
    <row r="374" spans="1:14">
      <c r="A374" s="8">
        <v>459</v>
      </c>
      <c r="B374" s="9">
        <v>459</v>
      </c>
      <c r="C374" s="9">
        <v>0.703859448432922</v>
      </c>
      <c r="D374" s="9">
        <v>0.0196352005004883</v>
      </c>
      <c r="E374" s="9">
        <v>10</v>
      </c>
      <c r="F374" s="9">
        <v>7</v>
      </c>
      <c r="G374" s="9">
        <v>0</v>
      </c>
      <c r="H374" s="9">
        <v>3</v>
      </c>
      <c r="I374" s="9">
        <v>1</v>
      </c>
      <c r="J374" s="9">
        <v>0.588235294117647</v>
      </c>
      <c r="K374" s="9">
        <v>0.740740740740741</v>
      </c>
      <c r="L374" s="9">
        <v>0.7</v>
      </c>
      <c r="M374" s="9">
        <v>0.3</v>
      </c>
      <c r="N374" s="9">
        <v>0.65</v>
      </c>
    </row>
    <row r="375" spans="1:14">
      <c r="A375" s="8">
        <v>158</v>
      </c>
      <c r="B375" s="9">
        <v>158</v>
      </c>
      <c r="C375" s="9">
        <v>0.704049229621887</v>
      </c>
      <c r="D375" s="9">
        <v>0.0694003105163574</v>
      </c>
      <c r="E375" s="9">
        <v>8</v>
      </c>
      <c r="F375" s="9">
        <v>6</v>
      </c>
      <c r="G375" s="9">
        <v>2</v>
      </c>
      <c r="H375" s="9">
        <v>4</v>
      </c>
      <c r="I375" s="9">
        <v>0.8</v>
      </c>
      <c r="J375" s="9">
        <v>0.571428571428572</v>
      </c>
      <c r="K375" s="9">
        <v>0.666666666666667</v>
      </c>
      <c r="L375" s="9">
        <v>0.6</v>
      </c>
      <c r="M375" s="9">
        <v>0.2</v>
      </c>
      <c r="N375" s="9">
        <v>0.6</v>
      </c>
    </row>
    <row r="376" spans="1:14">
      <c r="A376" s="8">
        <v>184</v>
      </c>
      <c r="B376" s="9">
        <v>184</v>
      </c>
      <c r="C376" s="9">
        <v>0.704670667648315</v>
      </c>
      <c r="D376" s="9">
        <v>0.0256813764572144</v>
      </c>
      <c r="E376" s="9">
        <v>8</v>
      </c>
      <c r="F376" s="9">
        <v>8</v>
      </c>
      <c r="G376" s="9">
        <v>2</v>
      </c>
      <c r="H376" s="9">
        <v>2</v>
      </c>
      <c r="I376" s="9">
        <v>0.8</v>
      </c>
      <c r="J376" s="9">
        <v>0.5</v>
      </c>
      <c r="K376" s="9">
        <v>0.615384615384615</v>
      </c>
      <c r="L376" s="9">
        <v>0.8</v>
      </c>
      <c r="M376" s="9">
        <v>0</v>
      </c>
      <c r="N376" s="9">
        <v>0.5</v>
      </c>
    </row>
    <row r="377" spans="1:14">
      <c r="A377" s="8">
        <v>76</v>
      </c>
      <c r="B377" s="9">
        <v>76</v>
      </c>
      <c r="C377" s="9">
        <v>0.70630407333374</v>
      </c>
      <c r="D377" s="9">
        <v>0.148064017295837</v>
      </c>
      <c r="E377" s="9">
        <v>8</v>
      </c>
      <c r="F377" s="9">
        <v>9</v>
      </c>
      <c r="G377" s="9">
        <v>2</v>
      </c>
      <c r="H377" s="9">
        <v>1</v>
      </c>
      <c r="I377" s="9">
        <v>0.8</v>
      </c>
      <c r="J377" s="9">
        <v>0.470588235294118</v>
      </c>
      <c r="K377" s="9">
        <v>0.592592592592593</v>
      </c>
      <c r="L377" s="9">
        <v>0.9</v>
      </c>
      <c r="M377" s="9">
        <v>-0.1</v>
      </c>
      <c r="N377" s="9">
        <v>0.45</v>
      </c>
    </row>
    <row r="378" spans="1:14">
      <c r="A378" s="8">
        <v>405</v>
      </c>
      <c r="B378" s="9">
        <v>405</v>
      </c>
      <c r="C378" s="9">
        <v>0.706742882728577</v>
      </c>
      <c r="D378" s="9">
        <v>0.148184299468994</v>
      </c>
      <c r="E378" s="9">
        <v>9</v>
      </c>
      <c r="F378" s="9">
        <v>6</v>
      </c>
      <c r="G378" s="9">
        <v>1</v>
      </c>
      <c r="H378" s="9">
        <v>4</v>
      </c>
      <c r="I378" s="9">
        <v>0.9</v>
      </c>
      <c r="J378" s="9">
        <v>0.6</v>
      </c>
      <c r="K378" s="9">
        <v>0.72</v>
      </c>
      <c r="L378" s="9">
        <v>0.6</v>
      </c>
      <c r="M378" s="9">
        <v>0.3</v>
      </c>
      <c r="N378" s="9">
        <v>0.65</v>
      </c>
    </row>
    <row r="379" spans="1:14">
      <c r="A379" s="8">
        <v>191</v>
      </c>
      <c r="B379" s="9">
        <v>191</v>
      </c>
      <c r="C379" s="9">
        <v>0.707692980766296</v>
      </c>
      <c r="D379" s="9">
        <v>0.081139087677002</v>
      </c>
      <c r="E379" s="9">
        <v>10</v>
      </c>
      <c r="F379" s="9">
        <v>8</v>
      </c>
      <c r="G379" s="9">
        <v>0</v>
      </c>
      <c r="H379" s="9">
        <v>2</v>
      </c>
      <c r="I379" s="9">
        <v>1</v>
      </c>
      <c r="J379" s="9">
        <v>0.555555555555556</v>
      </c>
      <c r="K379" s="9">
        <v>0.714285714285714</v>
      </c>
      <c r="L379" s="9">
        <v>0.8</v>
      </c>
      <c r="M379" s="9">
        <v>0.2</v>
      </c>
      <c r="N379" s="9">
        <v>0.6</v>
      </c>
    </row>
    <row r="380" spans="1:14">
      <c r="A380" s="8">
        <v>410</v>
      </c>
      <c r="B380" s="9">
        <v>410</v>
      </c>
      <c r="C380" s="9">
        <v>0.70784068107605</v>
      </c>
      <c r="D380" s="9">
        <v>0.100501298904419</v>
      </c>
      <c r="E380" s="9">
        <v>10</v>
      </c>
      <c r="F380" s="9">
        <v>5</v>
      </c>
      <c r="G380" s="9">
        <v>0</v>
      </c>
      <c r="H380" s="9">
        <v>5</v>
      </c>
      <c r="I380" s="9">
        <v>1</v>
      </c>
      <c r="J380" s="9">
        <v>0.666666666666667</v>
      </c>
      <c r="K380" s="9">
        <v>0.8</v>
      </c>
      <c r="L380" s="9">
        <v>0.5</v>
      </c>
      <c r="M380" s="9">
        <v>0.5</v>
      </c>
      <c r="N380" s="9">
        <v>0.75</v>
      </c>
    </row>
    <row r="381" spans="1:14">
      <c r="A381" s="8">
        <v>476</v>
      </c>
      <c r="B381" s="9">
        <v>476</v>
      </c>
      <c r="C381" s="9">
        <v>0.708812236785889</v>
      </c>
      <c r="D381" s="9">
        <v>0.00474917888641357</v>
      </c>
      <c r="E381" s="9">
        <v>9</v>
      </c>
      <c r="F381" s="9">
        <v>7</v>
      </c>
      <c r="G381" s="9">
        <v>1</v>
      </c>
      <c r="H381" s="9">
        <v>3</v>
      </c>
      <c r="I381" s="9">
        <v>0.9</v>
      </c>
      <c r="J381" s="9">
        <v>0.5625</v>
      </c>
      <c r="K381" s="9">
        <v>0.692307692307692</v>
      </c>
      <c r="L381" s="9">
        <v>0.7</v>
      </c>
      <c r="M381" s="9">
        <v>0.2</v>
      </c>
      <c r="N381" s="9">
        <v>0.6</v>
      </c>
    </row>
    <row r="382" spans="1:14">
      <c r="A382" s="8">
        <v>148</v>
      </c>
      <c r="B382" s="9">
        <v>148</v>
      </c>
      <c r="C382" s="9">
        <v>0.709036827087402</v>
      </c>
      <c r="D382" s="9">
        <v>0.0437332391738892</v>
      </c>
      <c r="E382" s="9">
        <v>9</v>
      </c>
      <c r="F382" s="9">
        <v>7</v>
      </c>
      <c r="G382" s="9">
        <v>1</v>
      </c>
      <c r="H382" s="9">
        <v>3</v>
      </c>
      <c r="I382" s="9">
        <v>0.9</v>
      </c>
      <c r="J382" s="9">
        <v>0.5625</v>
      </c>
      <c r="K382" s="9">
        <v>0.692307692307692</v>
      </c>
      <c r="L382" s="9">
        <v>0.7</v>
      </c>
      <c r="M382" s="9">
        <v>0.2</v>
      </c>
      <c r="N382" s="9">
        <v>0.6</v>
      </c>
    </row>
    <row r="383" spans="1:14">
      <c r="A383" s="8">
        <v>398</v>
      </c>
      <c r="B383" s="9">
        <v>398</v>
      </c>
      <c r="C383" s="9">
        <v>0.710042953491211</v>
      </c>
      <c r="D383" s="9">
        <v>0.132445573806763</v>
      </c>
      <c r="E383" s="9">
        <v>8</v>
      </c>
      <c r="F383" s="9">
        <v>3</v>
      </c>
      <c r="G383" s="9">
        <v>2</v>
      </c>
      <c r="H383" s="9">
        <v>7</v>
      </c>
      <c r="I383" s="9">
        <v>0.8</v>
      </c>
      <c r="J383" s="9">
        <v>0.727272727272727</v>
      </c>
      <c r="K383" s="9">
        <v>0.761904761904762</v>
      </c>
      <c r="L383" s="9">
        <v>0.3</v>
      </c>
      <c r="M383" s="9">
        <v>0.5</v>
      </c>
      <c r="N383" s="9">
        <v>0.75</v>
      </c>
    </row>
    <row r="384" spans="1:14">
      <c r="A384" s="8">
        <v>335</v>
      </c>
      <c r="B384" s="9">
        <v>335</v>
      </c>
      <c r="C384" s="9">
        <v>0.711186051368713</v>
      </c>
      <c r="D384" s="9">
        <v>0.061373233795166</v>
      </c>
      <c r="E384" s="9">
        <v>8</v>
      </c>
      <c r="F384" s="9">
        <v>7</v>
      </c>
      <c r="G384" s="9">
        <v>2</v>
      </c>
      <c r="H384" s="9">
        <v>3</v>
      </c>
      <c r="I384" s="9">
        <v>0.8</v>
      </c>
      <c r="J384" s="9">
        <v>0.533333333333333</v>
      </c>
      <c r="K384" s="9">
        <v>0.64</v>
      </c>
      <c r="L384" s="9">
        <v>0.7</v>
      </c>
      <c r="M384" s="9">
        <v>0.1</v>
      </c>
      <c r="N384" s="9">
        <v>0.55</v>
      </c>
    </row>
    <row r="385" spans="1:14">
      <c r="A385" s="8">
        <v>29</v>
      </c>
      <c r="B385" s="9">
        <v>29</v>
      </c>
      <c r="C385" s="9">
        <v>0.712644577026367</v>
      </c>
      <c r="D385" s="9">
        <v>0.111910700798035</v>
      </c>
      <c r="E385" s="9">
        <v>9</v>
      </c>
      <c r="F385" s="9">
        <v>8</v>
      </c>
      <c r="G385" s="9">
        <v>1</v>
      </c>
      <c r="H385" s="9">
        <v>2</v>
      </c>
      <c r="I385" s="9">
        <v>0.9</v>
      </c>
      <c r="J385" s="9">
        <v>0.529411764705882</v>
      </c>
      <c r="K385" s="9">
        <v>0.666666666666667</v>
      </c>
      <c r="L385" s="9">
        <v>0.8</v>
      </c>
      <c r="M385" s="9">
        <v>0.1</v>
      </c>
      <c r="N385" s="9">
        <v>0.55</v>
      </c>
    </row>
    <row r="386" spans="1:14">
      <c r="A386" s="8">
        <v>416</v>
      </c>
      <c r="B386" s="9">
        <v>416</v>
      </c>
      <c r="C386" s="9">
        <v>0.713237643241882</v>
      </c>
      <c r="D386" s="9">
        <v>0.146124362945557</v>
      </c>
      <c r="E386" s="9">
        <v>10</v>
      </c>
      <c r="F386" s="9">
        <v>3</v>
      </c>
      <c r="G386" s="9">
        <v>0</v>
      </c>
      <c r="H386" s="9">
        <v>7</v>
      </c>
      <c r="I386" s="9">
        <v>1</v>
      </c>
      <c r="J386" s="9">
        <v>0.769230769230769</v>
      </c>
      <c r="K386" s="9">
        <v>0.869565217391304</v>
      </c>
      <c r="L386" s="9">
        <v>0.3</v>
      </c>
      <c r="M386" s="9">
        <v>0.7</v>
      </c>
      <c r="N386" s="9">
        <v>0.85</v>
      </c>
    </row>
    <row r="387" spans="1:14">
      <c r="A387" s="8">
        <v>425</v>
      </c>
      <c r="B387" s="9">
        <v>425</v>
      </c>
      <c r="C387" s="9">
        <v>0.714130759239197</v>
      </c>
      <c r="D387" s="9">
        <v>0.108007192611694</v>
      </c>
      <c r="E387" s="9">
        <v>8</v>
      </c>
      <c r="F387" s="9">
        <v>8</v>
      </c>
      <c r="G387" s="9">
        <v>2</v>
      </c>
      <c r="H387" s="9">
        <v>2</v>
      </c>
      <c r="I387" s="9">
        <v>0.8</v>
      </c>
      <c r="J387" s="9">
        <v>0.5</v>
      </c>
      <c r="K387" s="9">
        <v>0.615384615384615</v>
      </c>
      <c r="L387" s="9">
        <v>0.8</v>
      </c>
      <c r="M387" s="9">
        <v>0</v>
      </c>
      <c r="N387" s="9">
        <v>0.5</v>
      </c>
    </row>
    <row r="388" spans="1:14">
      <c r="A388" s="8">
        <v>379</v>
      </c>
      <c r="B388" s="9">
        <v>379</v>
      </c>
      <c r="C388" s="9">
        <v>0.714186191558838</v>
      </c>
      <c r="D388" s="9">
        <v>0.063402533531189</v>
      </c>
      <c r="E388" s="9">
        <v>8</v>
      </c>
      <c r="F388" s="9">
        <v>7</v>
      </c>
      <c r="G388" s="9">
        <v>2</v>
      </c>
      <c r="H388" s="9">
        <v>3</v>
      </c>
      <c r="I388" s="9">
        <v>0.8</v>
      </c>
      <c r="J388" s="9">
        <v>0.533333333333333</v>
      </c>
      <c r="K388" s="9">
        <v>0.64</v>
      </c>
      <c r="L388" s="9">
        <v>0.7</v>
      </c>
      <c r="M388" s="9">
        <v>0.1</v>
      </c>
      <c r="N388" s="9">
        <v>0.55</v>
      </c>
    </row>
    <row r="389" spans="1:14">
      <c r="A389" s="8">
        <v>275</v>
      </c>
      <c r="B389" s="9">
        <v>275</v>
      </c>
      <c r="C389" s="9">
        <v>0.714213848114014</v>
      </c>
      <c r="D389" s="9">
        <v>0.0160645246505737</v>
      </c>
      <c r="E389" s="9">
        <v>7</v>
      </c>
      <c r="F389" s="9">
        <v>7</v>
      </c>
      <c r="G389" s="9">
        <v>3</v>
      </c>
      <c r="H389" s="9">
        <v>3</v>
      </c>
      <c r="I389" s="9">
        <v>0.7</v>
      </c>
      <c r="J389" s="9">
        <v>0.5</v>
      </c>
      <c r="K389" s="9">
        <v>0.583333333333333</v>
      </c>
      <c r="L389" s="9">
        <v>0.7</v>
      </c>
      <c r="M389" s="9">
        <v>0</v>
      </c>
      <c r="N389" s="9">
        <v>0.5</v>
      </c>
    </row>
    <row r="390" spans="1:14">
      <c r="A390" s="8">
        <v>38</v>
      </c>
      <c r="B390" s="9">
        <v>38</v>
      </c>
      <c r="C390" s="9">
        <v>0.714796662330627</v>
      </c>
      <c r="D390" s="9">
        <v>0.0990233421325684</v>
      </c>
      <c r="E390" s="9">
        <v>9</v>
      </c>
      <c r="F390" s="9">
        <v>6</v>
      </c>
      <c r="G390" s="9">
        <v>1</v>
      </c>
      <c r="H390" s="9">
        <v>4</v>
      </c>
      <c r="I390" s="9">
        <v>0.9</v>
      </c>
      <c r="J390" s="9">
        <v>0.6</v>
      </c>
      <c r="K390" s="9">
        <v>0.72</v>
      </c>
      <c r="L390" s="9">
        <v>0.6</v>
      </c>
      <c r="M390" s="9">
        <v>0.3</v>
      </c>
      <c r="N390" s="9">
        <v>0.65</v>
      </c>
    </row>
    <row r="391" spans="1:14">
      <c r="A391" s="8">
        <v>156</v>
      </c>
      <c r="B391" s="9">
        <v>156</v>
      </c>
      <c r="C391" s="9">
        <v>0.717787384986877</v>
      </c>
      <c r="D391" s="9">
        <v>0.186887502670288</v>
      </c>
      <c r="E391" s="9">
        <v>8</v>
      </c>
      <c r="F391" s="9">
        <v>6</v>
      </c>
      <c r="G391" s="9">
        <v>2</v>
      </c>
      <c r="H391" s="9">
        <v>4</v>
      </c>
      <c r="I391" s="9">
        <v>0.8</v>
      </c>
      <c r="J391" s="9">
        <v>0.571428571428572</v>
      </c>
      <c r="K391" s="9">
        <v>0.666666666666667</v>
      </c>
      <c r="L391" s="9">
        <v>0.6</v>
      </c>
      <c r="M391" s="9">
        <v>0.2</v>
      </c>
      <c r="N391" s="9">
        <v>0.6</v>
      </c>
    </row>
    <row r="392" spans="1:14">
      <c r="A392" s="8">
        <v>95</v>
      </c>
      <c r="B392" s="9">
        <v>95</v>
      </c>
      <c r="C392" s="9">
        <v>0.718604207038879</v>
      </c>
      <c r="D392" s="9">
        <v>0.000424385070800781</v>
      </c>
      <c r="E392" s="9">
        <v>8</v>
      </c>
      <c r="F392" s="9">
        <v>7</v>
      </c>
      <c r="G392" s="9">
        <v>2</v>
      </c>
      <c r="H392" s="9">
        <v>3</v>
      </c>
      <c r="I392" s="9">
        <v>0.8</v>
      </c>
      <c r="J392" s="9">
        <v>0.533333333333333</v>
      </c>
      <c r="K392" s="9">
        <v>0.64</v>
      </c>
      <c r="L392" s="9">
        <v>0.7</v>
      </c>
      <c r="M392" s="9">
        <v>0.1</v>
      </c>
      <c r="N392" s="9">
        <v>0.55</v>
      </c>
    </row>
    <row r="393" spans="1:14">
      <c r="A393" s="8">
        <v>240</v>
      </c>
      <c r="B393" s="9">
        <v>240</v>
      </c>
      <c r="C393" s="9">
        <v>0.720616340637207</v>
      </c>
      <c r="D393" s="9">
        <v>0.0177127122879028</v>
      </c>
      <c r="E393" s="9">
        <v>10</v>
      </c>
      <c r="F393" s="9">
        <v>7</v>
      </c>
      <c r="G393" s="9">
        <v>0</v>
      </c>
      <c r="H393" s="9">
        <v>3</v>
      </c>
      <c r="I393" s="9">
        <v>1</v>
      </c>
      <c r="J393" s="9">
        <v>0.588235294117647</v>
      </c>
      <c r="K393" s="9">
        <v>0.740740740740741</v>
      </c>
      <c r="L393" s="9">
        <v>0.7</v>
      </c>
      <c r="M393" s="9">
        <v>0.3</v>
      </c>
      <c r="N393" s="9">
        <v>0.65</v>
      </c>
    </row>
    <row r="394" spans="1:14">
      <c r="A394" s="8">
        <v>345</v>
      </c>
      <c r="B394" s="9">
        <v>345</v>
      </c>
      <c r="C394" s="9">
        <v>0.72076141834259</v>
      </c>
      <c r="D394" s="9">
        <v>0.153447031974793</v>
      </c>
      <c r="E394" s="9">
        <v>8</v>
      </c>
      <c r="F394" s="9">
        <v>7</v>
      </c>
      <c r="G394" s="9">
        <v>2</v>
      </c>
      <c r="H394" s="9">
        <v>3</v>
      </c>
      <c r="I394" s="9">
        <v>0.8</v>
      </c>
      <c r="J394" s="9">
        <v>0.533333333333333</v>
      </c>
      <c r="K394" s="9">
        <v>0.64</v>
      </c>
      <c r="L394" s="9">
        <v>0.7</v>
      </c>
      <c r="M394" s="9">
        <v>0.1</v>
      </c>
      <c r="N394" s="9">
        <v>0.55</v>
      </c>
    </row>
    <row r="395" spans="1:14">
      <c r="A395" s="8">
        <v>230</v>
      </c>
      <c r="B395" s="9">
        <v>230</v>
      </c>
      <c r="C395" s="9">
        <v>0.720847606658936</v>
      </c>
      <c r="D395" s="9">
        <v>0.0570018291473389</v>
      </c>
      <c r="E395" s="9">
        <v>9</v>
      </c>
      <c r="F395" s="9">
        <v>8</v>
      </c>
      <c r="G395" s="9">
        <v>1</v>
      </c>
      <c r="H395" s="9">
        <v>2</v>
      </c>
      <c r="I395" s="9">
        <v>0.9</v>
      </c>
      <c r="J395" s="9">
        <v>0.529411764705882</v>
      </c>
      <c r="K395" s="9">
        <v>0.666666666666667</v>
      </c>
      <c r="L395" s="9">
        <v>0.8</v>
      </c>
      <c r="M395" s="9">
        <v>0.1</v>
      </c>
      <c r="N395" s="9">
        <v>0.55</v>
      </c>
    </row>
    <row r="396" spans="1:14">
      <c r="A396" s="8">
        <v>463</v>
      </c>
      <c r="B396" s="9">
        <v>463</v>
      </c>
      <c r="C396" s="9">
        <v>0.722189426422119</v>
      </c>
      <c r="D396" s="9">
        <v>0.00653374195098877</v>
      </c>
      <c r="E396" s="9">
        <v>9</v>
      </c>
      <c r="F396" s="9">
        <v>9</v>
      </c>
      <c r="G396" s="9">
        <v>1</v>
      </c>
      <c r="H396" s="9">
        <v>1</v>
      </c>
      <c r="I396" s="9">
        <v>0.9</v>
      </c>
      <c r="J396" s="9">
        <v>0.5</v>
      </c>
      <c r="K396" s="9">
        <v>0.642857142857143</v>
      </c>
      <c r="L396" s="9">
        <v>0.9</v>
      </c>
      <c r="M396" s="9">
        <v>0</v>
      </c>
      <c r="N396" s="9">
        <v>0.5</v>
      </c>
    </row>
    <row r="397" spans="1:14">
      <c r="A397" s="8">
        <v>212</v>
      </c>
      <c r="B397" s="9">
        <v>212</v>
      </c>
      <c r="C397" s="9">
        <v>0.722451210021973</v>
      </c>
      <c r="D397" s="9">
        <v>0.0722798109054565</v>
      </c>
      <c r="E397" s="9">
        <v>9</v>
      </c>
      <c r="F397" s="9">
        <v>6</v>
      </c>
      <c r="G397" s="9">
        <v>1</v>
      </c>
      <c r="H397" s="9">
        <v>4</v>
      </c>
      <c r="I397" s="9">
        <v>0.9</v>
      </c>
      <c r="J397" s="9">
        <v>0.6</v>
      </c>
      <c r="K397" s="9">
        <v>0.72</v>
      </c>
      <c r="L397" s="9">
        <v>0.6</v>
      </c>
      <c r="M397" s="9">
        <v>0.3</v>
      </c>
      <c r="N397" s="9">
        <v>0.65</v>
      </c>
    </row>
    <row r="398" spans="1:14">
      <c r="A398" s="8">
        <v>485</v>
      </c>
      <c r="B398" s="9">
        <v>485</v>
      </c>
      <c r="C398" s="9">
        <v>0.723328471183777</v>
      </c>
      <c r="D398" s="9">
        <v>0.0456907749176025</v>
      </c>
      <c r="E398" s="9">
        <v>7</v>
      </c>
      <c r="F398" s="9">
        <v>8</v>
      </c>
      <c r="G398" s="9">
        <v>3</v>
      </c>
      <c r="H398" s="9">
        <v>2</v>
      </c>
      <c r="I398" s="9">
        <v>0.7</v>
      </c>
      <c r="J398" s="9">
        <v>0.466666666666667</v>
      </c>
      <c r="K398" s="9">
        <v>0.56</v>
      </c>
      <c r="L398" s="9">
        <v>0.8</v>
      </c>
      <c r="M398" s="9">
        <v>-0.1</v>
      </c>
      <c r="N398" s="9">
        <v>0.45</v>
      </c>
    </row>
    <row r="399" spans="1:14">
      <c r="A399" s="8">
        <v>1</v>
      </c>
      <c r="B399" s="9">
        <v>1</v>
      </c>
      <c r="C399" s="9">
        <v>0.724003314971924</v>
      </c>
      <c r="D399" s="9">
        <v>0.0609499216079712</v>
      </c>
      <c r="E399" s="9">
        <v>7</v>
      </c>
      <c r="F399" s="9">
        <v>8</v>
      </c>
      <c r="G399" s="9">
        <v>3</v>
      </c>
      <c r="H399" s="9">
        <v>2</v>
      </c>
      <c r="I399" s="9">
        <v>0.7</v>
      </c>
      <c r="J399" s="9">
        <v>0.466666666666667</v>
      </c>
      <c r="K399" s="9">
        <v>0.56</v>
      </c>
      <c r="L399" s="9">
        <v>0.8</v>
      </c>
      <c r="M399" s="9">
        <v>-0.1</v>
      </c>
      <c r="N399" s="9">
        <v>0.45</v>
      </c>
    </row>
    <row r="400" spans="1:14">
      <c r="A400" s="8">
        <v>195</v>
      </c>
      <c r="B400" s="9">
        <v>195</v>
      </c>
      <c r="C400" s="9">
        <v>0.72566294670105</v>
      </c>
      <c r="D400" s="9">
        <v>0.111283540725708</v>
      </c>
      <c r="E400" s="9">
        <v>8</v>
      </c>
      <c r="F400" s="9">
        <v>9</v>
      </c>
      <c r="G400" s="9">
        <v>2</v>
      </c>
      <c r="H400" s="9">
        <v>1</v>
      </c>
      <c r="I400" s="9">
        <v>0.8</v>
      </c>
      <c r="J400" s="9">
        <v>0.470588235294118</v>
      </c>
      <c r="K400" s="9">
        <v>0.592592592592593</v>
      </c>
      <c r="L400" s="9">
        <v>0.9</v>
      </c>
      <c r="M400" s="9">
        <v>-0.1</v>
      </c>
      <c r="N400" s="9">
        <v>0.45</v>
      </c>
    </row>
    <row r="401" spans="1:14">
      <c r="A401" s="8">
        <v>440</v>
      </c>
      <c r="B401" s="9">
        <v>440</v>
      </c>
      <c r="C401" s="9">
        <v>0.726106524467468</v>
      </c>
      <c r="D401" s="9">
        <v>0.214366316795349</v>
      </c>
      <c r="E401" s="9">
        <v>9</v>
      </c>
      <c r="F401" s="9">
        <v>7</v>
      </c>
      <c r="G401" s="9">
        <v>1</v>
      </c>
      <c r="H401" s="9">
        <v>3</v>
      </c>
      <c r="I401" s="9">
        <v>0.9</v>
      </c>
      <c r="J401" s="9">
        <v>0.5625</v>
      </c>
      <c r="K401" s="9">
        <v>0.692307692307692</v>
      </c>
      <c r="L401" s="9">
        <v>0.7</v>
      </c>
      <c r="M401" s="9">
        <v>0.2</v>
      </c>
      <c r="N401" s="9">
        <v>0.6</v>
      </c>
    </row>
    <row r="402" spans="1:14">
      <c r="A402" s="8">
        <v>340</v>
      </c>
      <c r="B402" s="9">
        <v>340</v>
      </c>
      <c r="C402" s="9">
        <v>0.726742148399353</v>
      </c>
      <c r="D402" s="9">
        <v>0.163003444671631</v>
      </c>
      <c r="E402" s="9">
        <v>9</v>
      </c>
      <c r="F402" s="9">
        <v>5</v>
      </c>
      <c r="G402" s="9">
        <v>1</v>
      </c>
      <c r="H402" s="9">
        <v>5</v>
      </c>
      <c r="I402" s="9">
        <v>0.9</v>
      </c>
      <c r="J402" s="9">
        <v>0.642857142857143</v>
      </c>
      <c r="K402" s="9">
        <v>0.75</v>
      </c>
      <c r="L402" s="9">
        <v>0.5</v>
      </c>
      <c r="M402" s="9">
        <v>0.4</v>
      </c>
      <c r="N402" s="9">
        <v>0.7</v>
      </c>
    </row>
    <row r="403" spans="1:14">
      <c r="A403" s="8">
        <v>135</v>
      </c>
      <c r="B403" s="9">
        <v>135</v>
      </c>
      <c r="C403" s="9">
        <v>0.727081894874573</v>
      </c>
      <c r="D403" s="9">
        <v>0.148623704910278</v>
      </c>
      <c r="E403" s="9">
        <v>9</v>
      </c>
      <c r="F403" s="9">
        <v>8</v>
      </c>
      <c r="G403" s="9">
        <v>1</v>
      </c>
      <c r="H403" s="9">
        <v>2</v>
      </c>
      <c r="I403" s="9">
        <v>0.9</v>
      </c>
      <c r="J403" s="9">
        <v>0.529411764705882</v>
      </c>
      <c r="K403" s="9">
        <v>0.666666666666667</v>
      </c>
      <c r="L403" s="9">
        <v>0.8</v>
      </c>
      <c r="M403" s="9">
        <v>0.1</v>
      </c>
      <c r="N403" s="9">
        <v>0.55</v>
      </c>
    </row>
    <row r="404" spans="1:14">
      <c r="A404" s="8">
        <v>326</v>
      </c>
      <c r="B404" s="9">
        <v>326</v>
      </c>
      <c r="C404" s="9">
        <v>0.728153347969055</v>
      </c>
      <c r="D404" s="9">
        <v>0.205908179283142</v>
      </c>
      <c r="E404" s="9">
        <v>10</v>
      </c>
      <c r="F404" s="9">
        <v>7</v>
      </c>
      <c r="G404" s="9">
        <v>0</v>
      </c>
      <c r="H404" s="9">
        <v>3</v>
      </c>
      <c r="I404" s="9">
        <v>1</v>
      </c>
      <c r="J404" s="9">
        <v>0.588235294117647</v>
      </c>
      <c r="K404" s="9">
        <v>0.740740740740741</v>
      </c>
      <c r="L404" s="9">
        <v>0.7</v>
      </c>
      <c r="M404" s="9">
        <v>0.3</v>
      </c>
      <c r="N404" s="9">
        <v>0.65</v>
      </c>
    </row>
    <row r="405" spans="1:14">
      <c r="A405" s="8">
        <v>193</v>
      </c>
      <c r="B405" s="9">
        <v>193</v>
      </c>
      <c r="C405" s="9">
        <v>0.72842538356781</v>
      </c>
      <c r="D405" s="9">
        <v>0.0178406238555908</v>
      </c>
      <c r="E405" s="9">
        <v>10</v>
      </c>
      <c r="F405" s="9">
        <v>8</v>
      </c>
      <c r="G405" s="9">
        <v>0</v>
      </c>
      <c r="H405" s="9">
        <v>2</v>
      </c>
      <c r="I405" s="9">
        <v>1</v>
      </c>
      <c r="J405" s="9">
        <v>0.555555555555556</v>
      </c>
      <c r="K405" s="9">
        <v>0.714285714285714</v>
      </c>
      <c r="L405" s="9">
        <v>0.8</v>
      </c>
      <c r="M405" s="9">
        <v>0.2</v>
      </c>
      <c r="N405" s="9">
        <v>0.6</v>
      </c>
    </row>
    <row r="406" spans="1:14">
      <c r="A406" s="8">
        <v>198</v>
      </c>
      <c r="B406" s="9">
        <v>198</v>
      </c>
      <c r="C406" s="9">
        <v>0.729091763496399</v>
      </c>
      <c r="D406" s="9">
        <v>0.0614309310913086</v>
      </c>
      <c r="E406" s="9">
        <v>10</v>
      </c>
      <c r="F406" s="9">
        <v>9</v>
      </c>
      <c r="G406" s="9">
        <v>0</v>
      </c>
      <c r="H406" s="9">
        <v>1</v>
      </c>
      <c r="I406" s="9">
        <v>1</v>
      </c>
      <c r="J406" s="9">
        <v>0.526315789473684</v>
      </c>
      <c r="K406" s="9">
        <v>0.689655172413793</v>
      </c>
      <c r="L406" s="9">
        <v>0.9</v>
      </c>
      <c r="M406" s="9">
        <v>0.1</v>
      </c>
      <c r="N406" s="9">
        <v>0.55</v>
      </c>
    </row>
    <row r="407" spans="1:14">
      <c r="A407" s="8">
        <v>334</v>
      </c>
      <c r="B407" s="9">
        <v>334</v>
      </c>
      <c r="C407" s="9">
        <v>0.729298710823059</v>
      </c>
      <c r="D407" s="9">
        <v>0.047121524810791</v>
      </c>
      <c r="E407" s="9">
        <v>8</v>
      </c>
      <c r="F407" s="9">
        <v>7</v>
      </c>
      <c r="G407" s="9">
        <v>2</v>
      </c>
      <c r="H407" s="9">
        <v>3</v>
      </c>
      <c r="I407" s="9">
        <v>0.8</v>
      </c>
      <c r="J407" s="9">
        <v>0.533333333333333</v>
      </c>
      <c r="K407" s="9">
        <v>0.64</v>
      </c>
      <c r="L407" s="9">
        <v>0.7</v>
      </c>
      <c r="M407" s="9">
        <v>0.1</v>
      </c>
      <c r="N407" s="9">
        <v>0.55</v>
      </c>
    </row>
    <row r="408" spans="1:14">
      <c r="A408" s="8">
        <v>83</v>
      </c>
      <c r="B408" s="9">
        <v>83</v>
      </c>
      <c r="C408" s="9">
        <v>0.729466319084167</v>
      </c>
      <c r="D408" s="9">
        <v>0.119478106498718</v>
      </c>
      <c r="E408" s="9">
        <v>9</v>
      </c>
      <c r="F408" s="9">
        <v>7</v>
      </c>
      <c r="G408" s="9">
        <v>1</v>
      </c>
      <c r="H408" s="9">
        <v>3</v>
      </c>
      <c r="I408" s="9">
        <v>0.9</v>
      </c>
      <c r="J408" s="9">
        <v>0.5625</v>
      </c>
      <c r="K408" s="9">
        <v>0.692307692307692</v>
      </c>
      <c r="L408" s="9">
        <v>0.7</v>
      </c>
      <c r="M408" s="9">
        <v>0.2</v>
      </c>
      <c r="N408" s="9">
        <v>0.6</v>
      </c>
    </row>
    <row r="409" spans="1:14">
      <c r="A409" s="8">
        <v>56</v>
      </c>
      <c r="B409" s="9">
        <v>56</v>
      </c>
      <c r="C409" s="9">
        <v>0.729743480682373</v>
      </c>
      <c r="D409" s="9">
        <v>0.087149977684021</v>
      </c>
      <c r="E409" s="9">
        <v>10</v>
      </c>
      <c r="F409" s="9">
        <v>9</v>
      </c>
      <c r="G409" s="9">
        <v>0</v>
      </c>
      <c r="H409" s="9">
        <v>1</v>
      </c>
      <c r="I409" s="9">
        <v>1</v>
      </c>
      <c r="J409" s="9">
        <v>0.526315789473684</v>
      </c>
      <c r="K409" s="9">
        <v>0.689655172413793</v>
      </c>
      <c r="L409" s="9">
        <v>0.9</v>
      </c>
      <c r="M409" s="9">
        <v>0.1</v>
      </c>
      <c r="N409" s="9">
        <v>0.55</v>
      </c>
    </row>
    <row r="410" spans="1:14">
      <c r="A410" s="8">
        <v>293</v>
      </c>
      <c r="B410" s="9">
        <v>293</v>
      </c>
      <c r="C410" s="9">
        <v>0.730805635452271</v>
      </c>
      <c r="D410" s="9">
        <v>0.0538330078125</v>
      </c>
      <c r="E410" s="9">
        <v>10</v>
      </c>
      <c r="F410" s="9">
        <v>7</v>
      </c>
      <c r="G410" s="9">
        <v>0</v>
      </c>
      <c r="H410" s="9">
        <v>3</v>
      </c>
      <c r="I410" s="9">
        <v>1</v>
      </c>
      <c r="J410" s="9">
        <v>0.588235294117647</v>
      </c>
      <c r="K410" s="9">
        <v>0.740740740740741</v>
      </c>
      <c r="L410" s="9">
        <v>0.7</v>
      </c>
      <c r="M410" s="9">
        <v>0.3</v>
      </c>
      <c r="N410" s="9">
        <v>0.65</v>
      </c>
    </row>
    <row r="411" spans="1:14">
      <c r="A411" s="8">
        <v>214</v>
      </c>
      <c r="B411" s="9">
        <v>214</v>
      </c>
      <c r="C411" s="9">
        <v>0.73091459274292</v>
      </c>
      <c r="D411" s="9">
        <v>0.0810564756393433</v>
      </c>
      <c r="E411" s="9">
        <v>10</v>
      </c>
      <c r="F411" s="9">
        <v>7</v>
      </c>
      <c r="G411" s="9">
        <v>0</v>
      </c>
      <c r="H411" s="9">
        <v>3</v>
      </c>
      <c r="I411" s="9">
        <v>1</v>
      </c>
      <c r="J411" s="9">
        <v>0.588235294117647</v>
      </c>
      <c r="K411" s="9">
        <v>0.740740740740741</v>
      </c>
      <c r="L411" s="9">
        <v>0.7</v>
      </c>
      <c r="M411" s="9">
        <v>0.3</v>
      </c>
      <c r="N411" s="9">
        <v>0.65</v>
      </c>
    </row>
    <row r="412" spans="1:14">
      <c r="A412" s="8">
        <v>11</v>
      </c>
      <c r="B412" s="9">
        <v>11</v>
      </c>
      <c r="C412" s="9">
        <v>0.731852769851685</v>
      </c>
      <c r="D412" s="9">
        <v>0.0606273412704468</v>
      </c>
      <c r="E412" s="9">
        <v>9</v>
      </c>
      <c r="F412" s="9">
        <v>5</v>
      </c>
      <c r="G412" s="9">
        <v>1</v>
      </c>
      <c r="H412" s="9">
        <v>5</v>
      </c>
      <c r="I412" s="9">
        <v>0.9</v>
      </c>
      <c r="J412" s="9">
        <v>0.642857142857143</v>
      </c>
      <c r="K412" s="9">
        <v>0.75</v>
      </c>
      <c r="L412" s="9">
        <v>0.5</v>
      </c>
      <c r="M412" s="9">
        <v>0.4</v>
      </c>
      <c r="N412" s="9">
        <v>0.7</v>
      </c>
    </row>
    <row r="413" spans="1:14">
      <c r="A413" s="8">
        <v>182</v>
      </c>
      <c r="B413" s="9">
        <v>182</v>
      </c>
      <c r="C413" s="9">
        <v>0.732479095458984</v>
      </c>
      <c r="D413" s="9">
        <v>0.0985790491104126</v>
      </c>
      <c r="E413" s="9">
        <v>9</v>
      </c>
      <c r="F413" s="9">
        <v>6</v>
      </c>
      <c r="G413" s="9">
        <v>1</v>
      </c>
      <c r="H413" s="9">
        <v>4</v>
      </c>
      <c r="I413" s="9">
        <v>0.9</v>
      </c>
      <c r="J413" s="9">
        <v>0.6</v>
      </c>
      <c r="K413" s="9">
        <v>0.72</v>
      </c>
      <c r="L413" s="9">
        <v>0.6</v>
      </c>
      <c r="M413" s="9">
        <v>0.3</v>
      </c>
      <c r="N413" s="9">
        <v>0.65</v>
      </c>
    </row>
    <row r="414" spans="1:14">
      <c r="A414" s="8">
        <v>48</v>
      </c>
      <c r="B414" s="9">
        <v>48</v>
      </c>
      <c r="C414" s="9">
        <v>0.735119223594666</v>
      </c>
      <c r="D414" s="9">
        <v>0.0424820184707642</v>
      </c>
      <c r="E414" s="9">
        <v>9</v>
      </c>
      <c r="F414" s="9">
        <v>9</v>
      </c>
      <c r="G414" s="9">
        <v>1</v>
      </c>
      <c r="H414" s="9">
        <v>1</v>
      </c>
      <c r="I414" s="9">
        <v>0.9</v>
      </c>
      <c r="J414" s="9">
        <v>0.5</v>
      </c>
      <c r="K414" s="9">
        <v>0.642857142857143</v>
      </c>
      <c r="L414" s="9">
        <v>0.9</v>
      </c>
      <c r="M414" s="9">
        <v>0</v>
      </c>
      <c r="N414" s="9">
        <v>0.5</v>
      </c>
    </row>
    <row r="415" spans="1:14">
      <c r="A415" s="8">
        <v>344</v>
      </c>
      <c r="B415" s="9">
        <v>344</v>
      </c>
      <c r="C415" s="9">
        <v>0.735213398933411</v>
      </c>
      <c r="D415" s="9">
        <v>0.0976202487945557</v>
      </c>
      <c r="E415" s="9">
        <v>8</v>
      </c>
      <c r="F415" s="9">
        <v>9</v>
      </c>
      <c r="G415" s="9">
        <v>2</v>
      </c>
      <c r="H415" s="9">
        <v>1</v>
      </c>
      <c r="I415" s="9">
        <v>0.8</v>
      </c>
      <c r="J415" s="9">
        <v>0.470588235294118</v>
      </c>
      <c r="K415" s="9">
        <v>0.592592592592593</v>
      </c>
      <c r="L415" s="9">
        <v>0.9</v>
      </c>
      <c r="M415" s="9">
        <v>-0.1</v>
      </c>
      <c r="N415" s="9">
        <v>0.45</v>
      </c>
    </row>
    <row r="416" spans="1:14">
      <c r="A416" s="8">
        <v>478</v>
      </c>
      <c r="B416" s="9">
        <v>478</v>
      </c>
      <c r="C416" s="9">
        <v>0.736080169677734</v>
      </c>
      <c r="D416" s="9">
        <v>0.0970965623855591</v>
      </c>
      <c r="E416" s="9">
        <v>8</v>
      </c>
      <c r="F416" s="9">
        <v>6</v>
      </c>
      <c r="G416" s="9">
        <v>2</v>
      </c>
      <c r="H416" s="9">
        <v>4</v>
      </c>
      <c r="I416" s="9">
        <v>0.8</v>
      </c>
      <c r="J416" s="9">
        <v>0.571428571428572</v>
      </c>
      <c r="K416" s="9">
        <v>0.666666666666667</v>
      </c>
      <c r="L416" s="9">
        <v>0.6</v>
      </c>
      <c r="M416" s="9">
        <v>0.2</v>
      </c>
      <c r="N416" s="9">
        <v>0.6</v>
      </c>
    </row>
    <row r="417" spans="1:14">
      <c r="A417" s="8">
        <v>357</v>
      </c>
      <c r="B417" s="9">
        <v>357</v>
      </c>
      <c r="C417" s="9">
        <v>0.736613154411316</v>
      </c>
      <c r="D417" s="9">
        <v>0.0743128061294556</v>
      </c>
      <c r="E417" s="9">
        <v>8</v>
      </c>
      <c r="F417" s="9">
        <v>9</v>
      </c>
      <c r="G417" s="9">
        <v>2</v>
      </c>
      <c r="H417" s="9">
        <v>1</v>
      </c>
      <c r="I417" s="9">
        <v>0.8</v>
      </c>
      <c r="J417" s="9">
        <v>0.470588235294118</v>
      </c>
      <c r="K417" s="9">
        <v>0.592592592592593</v>
      </c>
      <c r="L417" s="9">
        <v>0.9</v>
      </c>
      <c r="M417" s="9">
        <v>-0.1</v>
      </c>
      <c r="N417" s="9">
        <v>0.45</v>
      </c>
    </row>
    <row r="418" spans="1:14">
      <c r="A418" s="8">
        <v>178</v>
      </c>
      <c r="B418" s="9">
        <v>178</v>
      </c>
      <c r="C418" s="9">
        <v>0.736749768257141</v>
      </c>
      <c r="D418" s="9">
        <v>0.15205705165863</v>
      </c>
      <c r="E418" s="9">
        <v>9</v>
      </c>
      <c r="F418" s="9">
        <v>7</v>
      </c>
      <c r="G418" s="9">
        <v>1</v>
      </c>
      <c r="H418" s="9">
        <v>3</v>
      </c>
      <c r="I418" s="9">
        <v>0.9</v>
      </c>
      <c r="J418" s="9">
        <v>0.5625</v>
      </c>
      <c r="K418" s="9">
        <v>0.692307692307692</v>
      </c>
      <c r="L418" s="9">
        <v>0.7</v>
      </c>
      <c r="M418" s="9">
        <v>0.2</v>
      </c>
      <c r="N418" s="9">
        <v>0.6</v>
      </c>
    </row>
    <row r="419" spans="1:14">
      <c r="A419" s="8">
        <v>13</v>
      </c>
      <c r="B419" s="9">
        <v>13</v>
      </c>
      <c r="C419" s="9">
        <v>0.737797617912292</v>
      </c>
      <c r="D419" s="9">
        <v>0.0830581188201904</v>
      </c>
      <c r="E419" s="9">
        <v>9</v>
      </c>
      <c r="F419" s="9">
        <v>7</v>
      </c>
      <c r="G419" s="9">
        <v>1</v>
      </c>
      <c r="H419" s="9">
        <v>3</v>
      </c>
      <c r="I419" s="9">
        <v>0.9</v>
      </c>
      <c r="J419" s="9">
        <v>0.5625</v>
      </c>
      <c r="K419" s="9">
        <v>0.692307692307692</v>
      </c>
      <c r="L419" s="9">
        <v>0.7</v>
      </c>
      <c r="M419" s="9">
        <v>0.2</v>
      </c>
      <c r="N419" s="9">
        <v>0.6</v>
      </c>
    </row>
    <row r="420" spans="1:14">
      <c r="A420" s="8">
        <v>14</v>
      </c>
      <c r="B420" s="9">
        <v>14</v>
      </c>
      <c r="C420" s="9">
        <v>0.73849093914032</v>
      </c>
      <c r="D420" s="9">
        <v>0.159450173377991</v>
      </c>
      <c r="E420" s="9">
        <v>10</v>
      </c>
      <c r="F420" s="9">
        <v>9</v>
      </c>
      <c r="G420" s="9">
        <v>0</v>
      </c>
      <c r="H420" s="9">
        <v>1</v>
      </c>
      <c r="I420" s="9">
        <v>1</v>
      </c>
      <c r="J420" s="9">
        <v>0.526315789473684</v>
      </c>
      <c r="K420" s="9">
        <v>0.689655172413793</v>
      </c>
      <c r="L420" s="9">
        <v>0.9</v>
      </c>
      <c r="M420" s="9">
        <v>0.1</v>
      </c>
      <c r="N420" s="9">
        <v>0.55</v>
      </c>
    </row>
    <row r="421" spans="1:14">
      <c r="A421" s="8">
        <v>487</v>
      </c>
      <c r="B421" s="9">
        <v>487</v>
      </c>
      <c r="C421" s="9">
        <v>0.73888897895813</v>
      </c>
      <c r="D421" s="9">
        <v>0.0405522584915161</v>
      </c>
      <c r="E421" s="9">
        <v>8</v>
      </c>
      <c r="F421" s="9">
        <v>8</v>
      </c>
      <c r="G421" s="9">
        <v>2</v>
      </c>
      <c r="H421" s="9">
        <v>2</v>
      </c>
      <c r="I421" s="9">
        <v>0.8</v>
      </c>
      <c r="J421" s="9">
        <v>0.5</v>
      </c>
      <c r="K421" s="9">
        <v>0.615384615384615</v>
      </c>
      <c r="L421" s="9">
        <v>0.8</v>
      </c>
      <c r="M421" s="9">
        <v>0</v>
      </c>
      <c r="N421" s="9">
        <v>0.5</v>
      </c>
    </row>
    <row r="422" spans="1:14">
      <c r="A422" s="8">
        <v>112</v>
      </c>
      <c r="B422" s="9">
        <v>112</v>
      </c>
      <c r="C422" s="9">
        <v>0.741947174072266</v>
      </c>
      <c r="D422" s="9">
        <v>0.073692798614502</v>
      </c>
      <c r="E422" s="9">
        <v>9</v>
      </c>
      <c r="F422" s="9">
        <v>6</v>
      </c>
      <c r="G422" s="9">
        <v>1</v>
      </c>
      <c r="H422" s="9">
        <v>4</v>
      </c>
      <c r="I422" s="9">
        <v>0.9</v>
      </c>
      <c r="J422" s="9">
        <v>0.6</v>
      </c>
      <c r="K422" s="9">
        <v>0.72</v>
      </c>
      <c r="L422" s="9">
        <v>0.6</v>
      </c>
      <c r="M422" s="9">
        <v>0.3</v>
      </c>
      <c r="N422" s="9">
        <v>0.65</v>
      </c>
    </row>
    <row r="423" spans="1:14">
      <c r="A423" s="8">
        <v>288</v>
      </c>
      <c r="B423" s="9">
        <v>288</v>
      </c>
      <c r="C423" s="9">
        <v>0.749306917190552</v>
      </c>
      <c r="D423" s="9">
        <v>0.170211672782898</v>
      </c>
      <c r="E423" s="9">
        <v>8</v>
      </c>
      <c r="F423" s="9">
        <v>9</v>
      </c>
      <c r="G423" s="9">
        <v>2</v>
      </c>
      <c r="H423" s="9">
        <v>1</v>
      </c>
      <c r="I423" s="9">
        <v>0.8</v>
      </c>
      <c r="J423" s="9">
        <v>0.470588235294118</v>
      </c>
      <c r="K423" s="9">
        <v>0.592592592592593</v>
      </c>
      <c r="L423" s="9">
        <v>0.9</v>
      </c>
      <c r="M423" s="9">
        <v>-0.1</v>
      </c>
      <c r="N423" s="9">
        <v>0.45</v>
      </c>
    </row>
    <row r="424" spans="1:14">
      <c r="A424" s="8">
        <v>190</v>
      </c>
      <c r="B424" s="9">
        <v>190</v>
      </c>
      <c r="C424" s="9">
        <v>0.749874949455261</v>
      </c>
      <c r="D424" s="9">
        <v>0.0491503477096558</v>
      </c>
      <c r="E424" s="9">
        <v>9</v>
      </c>
      <c r="F424" s="9">
        <v>7</v>
      </c>
      <c r="G424" s="9">
        <v>1</v>
      </c>
      <c r="H424" s="9">
        <v>3</v>
      </c>
      <c r="I424" s="9">
        <v>0.9</v>
      </c>
      <c r="J424" s="9">
        <v>0.5625</v>
      </c>
      <c r="K424" s="9">
        <v>0.692307692307692</v>
      </c>
      <c r="L424" s="9">
        <v>0.7</v>
      </c>
      <c r="M424" s="9">
        <v>0.2</v>
      </c>
      <c r="N424" s="9">
        <v>0.6</v>
      </c>
    </row>
    <row r="425" spans="1:14">
      <c r="A425" s="8">
        <v>47</v>
      </c>
      <c r="B425" s="9">
        <v>47</v>
      </c>
      <c r="C425" s="9">
        <v>0.751170635223389</v>
      </c>
      <c r="D425" s="9">
        <v>0.082000732421875</v>
      </c>
      <c r="E425" s="9">
        <v>8</v>
      </c>
      <c r="F425" s="9">
        <v>7</v>
      </c>
      <c r="G425" s="9">
        <v>2</v>
      </c>
      <c r="H425" s="9">
        <v>3</v>
      </c>
      <c r="I425" s="9">
        <v>0.8</v>
      </c>
      <c r="J425" s="9">
        <v>0.533333333333333</v>
      </c>
      <c r="K425" s="9">
        <v>0.64</v>
      </c>
      <c r="L425" s="9">
        <v>0.7</v>
      </c>
      <c r="M425" s="9">
        <v>0.1</v>
      </c>
      <c r="N425" s="9">
        <v>0.55</v>
      </c>
    </row>
    <row r="426" spans="1:14">
      <c r="A426" s="8">
        <v>417</v>
      </c>
      <c r="B426" s="9">
        <v>417</v>
      </c>
      <c r="C426" s="9">
        <v>0.75132942199707</v>
      </c>
      <c r="D426" s="9">
        <v>0.150615930557251</v>
      </c>
      <c r="E426" s="9">
        <v>9</v>
      </c>
      <c r="F426" s="9">
        <v>7</v>
      </c>
      <c r="G426" s="9">
        <v>1</v>
      </c>
      <c r="H426" s="9">
        <v>3</v>
      </c>
      <c r="I426" s="9">
        <v>0.9</v>
      </c>
      <c r="J426" s="9">
        <v>0.5625</v>
      </c>
      <c r="K426" s="9">
        <v>0.692307692307692</v>
      </c>
      <c r="L426" s="9">
        <v>0.7</v>
      </c>
      <c r="M426" s="9">
        <v>0.2</v>
      </c>
      <c r="N426" s="9">
        <v>0.6</v>
      </c>
    </row>
    <row r="427" spans="1:14">
      <c r="A427" s="8">
        <v>329</v>
      </c>
      <c r="B427" s="9">
        <v>329</v>
      </c>
      <c r="C427" s="9">
        <v>0.753454089164734</v>
      </c>
      <c r="D427" s="9">
        <v>0.0653548240661621</v>
      </c>
      <c r="E427" s="9">
        <v>9</v>
      </c>
      <c r="F427" s="9">
        <v>8</v>
      </c>
      <c r="G427" s="9">
        <v>1</v>
      </c>
      <c r="H427" s="9">
        <v>2</v>
      </c>
      <c r="I427" s="9">
        <v>0.9</v>
      </c>
      <c r="J427" s="9">
        <v>0.529411764705882</v>
      </c>
      <c r="K427" s="9">
        <v>0.666666666666667</v>
      </c>
      <c r="L427" s="9">
        <v>0.8</v>
      </c>
      <c r="M427" s="9">
        <v>0.1</v>
      </c>
      <c r="N427" s="9">
        <v>0.55</v>
      </c>
    </row>
    <row r="428" spans="1:14">
      <c r="A428" s="8">
        <v>330</v>
      </c>
      <c r="B428" s="9">
        <v>330</v>
      </c>
      <c r="C428" s="9">
        <v>0.75474226474762</v>
      </c>
      <c r="D428" s="9">
        <v>0.11339282989502</v>
      </c>
      <c r="E428" s="9">
        <v>8</v>
      </c>
      <c r="F428" s="9">
        <v>8</v>
      </c>
      <c r="G428" s="9">
        <v>2</v>
      </c>
      <c r="H428" s="9">
        <v>2</v>
      </c>
      <c r="I428" s="9">
        <v>0.8</v>
      </c>
      <c r="J428" s="9">
        <v>0.5</v>
      </c>
      <c r="K428" s="9">
        <v>0.615384615384615</v>
      </c>
      <c r="L428" s="9">
        <v>0.8</v>
      </c>
      <c r="M428" s="9">
        <v>0</v>
      </c>
      <c r="N428" s="9">
        <v>0.5</v>
      </c>
    </row>
    <row r="429" spans="1:14">
      <c r="A429" s="8">
        <v>436</v>
      </c>
      <c r="B429" s="9">
        <v>436</v>
      </c>
      <c r="C429" s="9">
        <v>0.755163788795471</v>
      </c>
      <c r="D429" s="9">
        <v>0.0380722284317017</v>
      </c>
      <c r="E429" s="9">
        <v>10</v>
      </c>
      <c r="F429" s="9">
        <v>6</v>
      </c>
      <c r="G429" s="9">
        <v>0</v>
      </c>
      <c r="H429" s="9">
        <v>4</v>
      </c>
      <c r="I429" s="9">
        <v>1</v>
      </c>
      <c r="J429" s="9">
        <v>0.625</v>
      </c>
      <c r="K429" s="9">
        <v>0.769230769230769</v>
      </c>
      <c r="L429" s="9">
        <v>0.6</v>
      </c>
      <c r="M429" s="9">
        <v>0.4</v>
      </c>
      <c r="N429" s="9">
        <v>0.7</v>
      </c>
    </row>
    <row r="430" spans="1:14">
      <c r="A430" s="8">
        <v>387</v>
      </c>
      <c r="B430" s="9">
        <v>387</v>
      </c>
      <c r="C430" s="9">
        <v>0.757044076919556</v>
      </c>
      <c r="D430" s="9">
        <v>0.0741622447967529</v>
      </c>
      <c r="E430" s="9">
        <v>9</v>
      </c>
      <c r="F430" s="9">
        <v>9</v>
      </c>
      <c r="G430" s="9">
        <v>1</v>
      </c>
      <c r="H430" s="9">
        <v>1</v>
      </c>
      <c r="I430" s="9">
        <v>0.9</v>
      </c>
      <c r="J430" s="9">
        <v>0.5</v>
      </c>
      <c r="K430" s="9">
        <v>0.642857142857143</v>
      </c>
      <c r="L430" s="9">
        <v>0.9</v>
      </c>
      <c r="M430" s="9">
        <v>0</v>
      </c>
      <c r="N430" s="9">
        <v>0.5</v>
      </c>
    </row>
    <row r="431" spans="1:14">
      <c r="A431" s="8">
        <v>489</v>
      </c>
      <c r="B431" s="9">
        <v>489</v>
      </c>
      <c r="C431" s="9">
        <v>0.758960366249084</v>
      </c>
      <c r="D431" s="9">
        <v>0.0620526075363159</v>
      </c>
      <c r="E431" s="9">
        <v>9</v>
      </c>
      <c r="F431" s="9">
        <v>4</v>
      </c>
      <c r="G431" s="9">
        <v>1</v>
      </c>
      <c r="H431" s="9">
        <v>6</v>
      </c>
      <c r="I431" s="9">
        <v>0.9</v>
      </c>
      <c r="J431" s="9">
        <v>0.692307692307692</v>
      </c>
      <c r="K431" s="9">
        <v>0.782608695652174</v>
      </c>
      <c r="L431" s="9">
        <v>0.4</v>
      </c>
      <c r="M431" s="9">
        <v>0.5</v>
      </c>
      <c r="N431" s="9">
        <v>0.75</v>
      </c>
    </row>
    <row r="432" spans="1:14">
      <c r="A432" s="8">
        <v>422</v>
      </c>
      <c r="B432" s="9">
        <v>422</v>
      </c>
      <c r="C432" s="9">
        <v>0.761177539825439</v>
      </c>
      <c r="D432" s="9">
        <v>0.145860910415649</v>
      </c>
      <c r="E432" s="9">
        <v>7</v>
      </c>
      <c r="F432" s="9">
        <v>9</v>
      </c>
      <c r="G432" s="9">
        <v>3</v>
      </c>
      <c r="H432" s="9">
        <v>1</v>
      </c>
      <c r="I432" s="9">
        <v>0.7</v>
      </c>
      <c r="J432" s="9">
        <v>0.4375</v>
      </c>
      <c r="K432" s="9">
        <v>0.538461538461538</v>
      </c>
      <c r="L432" s="9">
        <v>0.9</v>
      </c>
      <c r="M432" s="9">
        <v>-0.2</v>
      </c>
      <c r="N432" s="9">
        <v>0.4</v>
      </c>
    </row>
    <row r="433" spans="1:14">
      <c r="A433" s="8">
        <v>150</v>
      </c>
      <c r="B433" s="9">
        <v>150</v>
      </c>
      <c r="C433" s="9">
        <v>0.76350724697113</v>
      </c>
      <c r="D433" s="9">
        <v>0.0893278121948242</v>
      </c>
      <c r="E433" s="9">
        <v>10</v>
      </c>
      <c r="F433" s="9">
        <v>9</v>
      </c>
      <c r="G433" s="9">
        <v>0</v>
      </c>
      <c r="H433" s="9">
        <v>1</v>
      </c>
      <c r="I433" s="9">
        <v>1</v>
      </c>
      <c r="J433" s="9">
        <v>0.526315789473684</v>
      </c>
      <c r="K433" s="9">
        <v>0.689655172413793</v>
      </c>
      <c r="L433" s="9">
        <v>0.9</v>
      </c>
      <c r="M433" s="9">
        <v>0.1</v>
      </c>
      <c r="N433" s="9">
        <v>0.55</v>
      </c>
    </row>
    <row r="434" spans="1:14">
      <c r="A434" s="8">
        <v>322</v>
      </c>
      <c r="B434" s="9">
        <v>322</v>
      </c>
      <c r="C434" s="9">
        <v>0.766848087310791</v>
      </c>
      <c r="D434" s="9">
        <v>0.210089325904846</v>
      </c>
      <c r="E434" s="9">
        <v>9</v>
      </c>
      <c r="F434" s="9">
        <v>7</v>
      </c>
      <c r="G434" s="9">
        <v>1</v>
      </c>
      <c r="H434" s="9">
        <v>3</v>
      </c>
      <c r="I434" s="9">
        <v>0.9</v>
      </c>
      <c r="J434" s="9">
        <v>0.5625</v>
      </c>
      <c r="K434" s="9">
        <v>0.692307692307692</v>
      </c>
      <c r="L434" s="9">
        <v>0.7</v>
      </c>
      <c r="M434" s="9">
        <v>0.2</v>
      </c>
      <c r="N434" s="9">
        <v>0.6</v>
      </c>
    </row>
    <row r="435" spans="1:14">
      <c r="A435" s="8">
        <v>79</v>
      </c>
      <c r="B435" s="9">
        <v>79</v>
      </c>
      <c r="C435" s="9">
        <v>0.769178748130798</v>
      </c>
      <c r="D435" s="9">
        <v>0.114864349365234</v>
      </c>
      <c r="E435" s="9">
        <v>9</v>
      </c>
      <c r="F435" s="9">
        <v>8</v>
      </c>
      <c r="G435" s="9">
        <v>1</v>
      </c>
      <c r="H435" s="9">
        <v>2</v>
      </c>
      <c r="I435" s="9">
        <v>0.9</v>
      </c>
      <c r="J435" s="9">
        <v>0.529411764705882</v>
      </c>
      <c r="K435" s="9">
        <v>0.666666666666667</v>
      </c>
      <c r="L435" s="9">
        <v>0.8</v>
      </c>
      <c r="M435" s="9">
        <v>0.1</v>
      </c>
      <c r="N435" s="9">
        <v>0.55</v>
      </c>
    </row>
    <row r="436" spans="1:14">
      <c r="A436" s="8">
        <v>75</v>
      </c>
      <c r="B436" s="9">
        <v>75</v>
      </c>
      <c r="C436" s="9">
        <v>0.770099759101868</v>
      </c>
      <c r="D436" s="9">
        <v>0.0259023904800415</v>
      </c>
      <c r="E436" s="9">
        <v>10</v>
      </c>
      <c r="F436" s="9">
        <v>8</v>
      </c>
      <c r="G436" s="9">
        <v>0</v>
      </c>
      <c r="H436" s="9">
        <v>2</v>
      </c>
      <c r="I436" s="9">
        <v>1</v>
      </c>
      <c r="J436" s="9">
        <v>0.555555555555556</v>
      </c>
      <c r="K436" s="9">
        <v>0.714285714285714</v>
      </c>
      <c r="L436" s="9">
        <v>0.8</v>
      </c>
      <c r="M436" s="9">
        <v>0.2</v>
      </c>
      <c r="N436" s="9">
        <v>0.6</v>
      </c>
    </row>
    <row r="437" spans="1:14">
      <c r="A437" s="8">
        <v>65</v>
      </c>
      <c r="B437" s="9">
        <v>65</v>
      </c>
      <c r="C437" s="9">
        <v>0.770633220672607</v>
      </c>
      <c r="D437" s="9">
        <v>0.0158760547637939</v>
      </c>
      <c r="E437" s="9">
        <v>10</v>
      </c>
      <c r="F437" s="9">
        <v>6</v>
      </c>
      <c r="G437" s="9">
        <v>0</v>
      </c>
      <c r="H437" s="9">
        <v>4</v>
      </c>
      <c r="I437" s="9">
        <v>1</v>
      </c>
      <c r="J437" s="9">
        <v>0.625</v>
      </c>
      <c r="K437" s="9">
        <v>0.769230769230769</v>
      </c>
      <c r="L437" s="9">
        <v>0.6</v>
      </c>
      <c r="M437" s="9">
        <v>0.4</v>
      </c>
      <c r="N437" s="9">
        <v>0.7</v>
      </c>
    </row>
    <row r="438" spans="1:14">
      <c r="A438" s="8">
        <v>475</v>
      </c>
      <c r="B438" s="9">
        <v>475</v>
      </c>
      <c r="C438" s="9">
        <v>0.772042036056519</v>
      </c>
      <c r="D438" s="9">
        <v>0.0372321605682373</v>
      </c>
      <c r="E438" s="9">
        <v>9</v>
      </c>
      <c r="F438" s="9">
        <v>7</v>
      </c>
      <c r="G438" s="9">
        <v>1</v>
      </c>
      <c r="H438" s="9">
        <v>3</v>
      </c>
      <c r="I438" s="9">
        <v>0.9</v>
      </c>
      <c r="J438" s="9">
        <v>0.5625</v>
      </c>
      <c r="K438" s="9">
        <v>0.692307692307692</v>
      </c>
      <c r="L438" s="9">
        <v>0.7</v>
      </c>
      <c r="M438" s="9">
        <v>0.2</v>
      </c>
      <c r="N438" s="9">
        <v>0.6</v>
      </c>
    </row>
    <row r="439" spans="1:14">
      <c r="A439" s="8">
        <v>35</v>
      </c>
      <c r="B439" s="9">
        <v>35</v>
      </c>
      <c r="C439" s="9">
        <v>0.772181630134583</v>
      </c>
      <c r="D439" s="9">
        <v>0.0937321186065674</v>
      </c>
      <c r="E439" s="9">
        <v>9</v>
      </c>
      <c r="F439" s="9">
        <v>7</v>
      </c>
      <c r="G439" s="9">
        <v>1</v>
      </c>
      <c r="H439" s="9">
        <v>3</v>
      </c>
      <c r="I439" s="9">
        <v>0.9</v>
      </c>
      <c r="J439" s="9">
        <v>0.5625</v>
      </c>
      <c r="K439" s="9">
        <v>0.692307692307692</v>
      </c>
      <c r="L439" s="9">
        <v>0.7</v>
      </c>
      <c r="M439" s="9">
        <v>0.2</v>
      </c>
      <c r="N439" s="9">
        <v>0.6</v>
      </c>
    </row>
    <row r="440" spans="1:14">
      <c r="A440" s="8">
        <v>223</v>
      </c>
      <c r="B440" s="9">
        <v>223</v>
      </c>
      <c r="C440" s="9">
        <v>0.77288019657135</v>
      </c>
      <c r="D440" s="9">
        <v>0.0924553871154785</v>
      </c>
      <c r="E440" s="9">
        <v>8</v>
      </c>
      <c r="F440" s="9">
        <v>8</v>
      </c>
      <c r="G440" s="9">
        <v>2</v>
      </c>
      <c r="H440" s="9">
        <v>2</v>
      </c>
      <c r="I440" s="9">
        <v>0.8</v>
      </c>
      <c r="J440" s="9">
        <v>0.5</v>
      </c>
      <c r="K440" s="9">
        <v>0.615384615384615</v>
      </c>
      <c r="L440" s="9">
        <v>0.8</v>
      </c>
      <c r="M440" s="9">
        <v>0</v>
      </c>
      <c r="N440" s="9">
        <v>0.5</v>
      </c>
    </row>
    <row r="441" spans="1:14">
      <c r="A441" s="8">
        <v>52</v>
      </c>
      <c r="B441" s="9">
        <v>52</v>
      </c>
      <c r="C441" s="9">
        <v>0.777238965034485</v>
      </c>
      <c r="D441" s="9">
        <v>0.115252614021301</v>
      </c>
      <c r="E441" s="9">
        <v>8</v>
      </c>
      <c r="F441" s="9">
        <v>5</v>
      </c>
      <c r="G441" s="9">
        <v>2</v>
      </c>
      <c r="H441" s="9">
        <v>5</v>
      </c>
      <c r="I441" s="9">
        <v>0.8</v>
      </c>
      <c r="J441" s="9">
        <v>0.615384615384615</v>
      </c>
      <c r="K441" s="9">
        <v>0.695652173913043</v>
      </c>
      <c r="L441" s="9">
        <v>0.5</v>
      </c>
      <c r="M441" s="9">
        <v>0.3</v>
      </c>
      <c r="N441" s="9">
        <v>0.65</v>
      </c>
    </row>
    <row r="442" spans="1:14">
      <c r="A442" s="8">
        <v>166</v>
      </c>
      <c r="B442" s="9">
        <v>166</v>
      </c>
      <c r="C442" s="9">
        <v>0.779670238494873</v>
      </c>
      <c r="D442" s="9">
        <v>0.0862889289855957</v>
      </c>
      <c r="E442" s="9">
        <v>9</v>
      </c>
      <c r="F442" s="9">
        <v>6</v>
      </c>
      <c r="G442" s="9">
        <v>1</v>
      </c>
      <c r="H442" s="9">
        <v>4</v>
      </c>
      <c r="I442" s="9">
        <v>0.9</v>
      </c>
      <c r="J442" s="9">
        <v>0.6</v>
      </c>
      <c r="K442" s="9">
        <v>0.72</v>
      </c>
      <c r="L442" s="9">
        <v>0.6</v>
      </c>
      <c r="M442" s="9">
        <v>0.3</v>
      </c>
      <c r="N442" s="9">
        <v>0.65</v>
      </c>
    </row>
    <row r="443" spans="1:14">
      <c r="A443" s="8">
        <v>123</v>
      </c>
      <c r="B443" s="9">
        <v>123</v>
      </c>
      <c r="C443" s="9">
        <v>0.781936645507812</v>
      </c>
      <c r="D443" s="9">
        <v>0.049551248550415</v>
      </c>
      <c r="E443" s="9">
        <v>9</v>
      </c>
      <c r="F443" s="9">
        <v>8</v>
      </c>
      <c r="G443" s="9">
        <v>1</v>
      </c>
      <c r="H443" s="9">
        <v>2</v>
      </c>
      <c r="I443" s="9">
        <v>0.9</v>
      </c>
      <c r="J443" s="9">
        <v>0.529411764705882</v>
      </c>
      <c r="K443" s="9">
        <v>0.666666666666667</v>
      </c>
      <c r="L443" s="9">
        <v>0.8</v>
      </c>
      <c r="M443" s="9">
        <v>0.1</v>
      </c>
      <c r="N443" s="9">
        <v>0.55</v>
      </c>
    </row>
    <row r="444" spans="1:14">
      <c r="A444" s="8">
        <v>179</v>
      </c>
      <c r="B444" s="9">
        <v>179</v>
      </c>
      <c r="C444" s="9">
        <v>0.785847425460815</v>
      </c>
      <c r="D444" s="9">
        <v>0.249114394187927</v>
      </c>
      <c r="E444" s="9">
        <v>7</v>
      </c>
      <c r="F444" s="9">
        <v>7</v>
      </c>
      <c r="G444" s="9">
        <v>3</v>
      </c>
      <c r="H444" s="9">
        <v>3</v>
      </c>
      <c r="I444" s="9">
        <v>0.7</v>
      </c>
      <c r="J444" s="9">
        <v>0.5</v>
      </c>
      <c r="K444" s="9">
        <v>0.583333333333333</v>
      </c>
      <c r="L444" s="9">
        <v>0.7</v>
      </c>
      <c r="M444" s="9">
        <v>0</v>
      </c>
      <c r="N444" s="9">
        <v>0.5</v>
      </c>
    </row>
    <row r="445" spans="1:14">
      <c r="A445" s="8">
        <v>375</v>
      </c>
      <c r="B445" s="9">
        <v>375</v>
      </c>
      <c r="C445" s="9">
        <v>0.788620829582214</v>
      </c>
      <c r="D445" s="9">
        <v>0.0119588375091553</v>
      </c>
      <c r="E445" s="9">
        <v>8</v>
      </c>
      <c r="F445" s="9">
        <v>7</v>
      </c>
      <c r="G445" s="9">
        <v>2</v>
      </c>
      <c r="H445" s="9">
        <v>3</v>
      </c>
      <c r="I445" s="9">
        <v>0.8</v>
      </c>
      <c r="J445" s="9">
        <v>0.533333333333333</v>
      </c>
      <c r="K445" s="9">
        <v>0.64</v>
      </c>
      <c r="L445" s="9">
        <v>0.7</v>
      </c>
      <c r="M445" s="9">
        <v>0.1</v>
      </c>
      <c r="N445" s="9">
        <v>0.55</v>
      </c>
    </row>
    <row r="446" spans="1:14">
      <c r="A446" s="8">
        <v>82</v>
      </c>
      <c r="B446" s="9">
        <v>82</v>
      </c>
      <c r="C446" s="9">
        <v>0.789119720458984</v>
      </c>
      <c r="D446" s="9">
        <v>0.221872568130493</v>
      </c>
      <c r="E446" s="9">
        <v>8</v>
      </c>
      <c r="F446" s="9">
        <v>8</v>
      </c>
      <c r="G446" s="9">
        <v>2</v>
      </c>
      <c r="H446" s="9">
        <v>2</v>
      </c>
      <c r="I446" s="9">
        <v>0.8</v>
      </c>
      <c r="J446" s="9">
        <v>0.5</v>
      </c>
      <c r="K446" s="9">
        <v>0.615384615384615</v>
      </c>
      <c r="L446" s="9">
        <v>0.8</v>
      </c>
      <c r="M446" s="9">
        <v>0</v>
      </c>
      <c r="N446" s="9">
        <v>0.5</v>
      </c>
    </row>
    <row r="447" spans="1:14">
      <c r="A447" s="8">
        <v>358</v>
      </c>
      <c r="B447" s="9">
        <v>358</v>
      </c>
      <c r="C447" s="9">
        <v>0.789153099060059</v>
      </c>
      <c r="D447" s="9">
        <v>0.069909930229187</v>
      </c>
      <c r="E447" s="9">
        <v>9</v>
      </c>
      <c r="F447" s="9">
        <v>6</v>
      </c>
      <c r="G447" s="9">
        <v>1</v>
      </c>
      <c r="H447" s="9">
        <v>4</v>
      </c>
      <c r="I447" s="9">
        <v>0.9</v>
      </c>
      <c r="J447" s="9">
        <v>0.6</v>
      </c>
      <c r="K447" s="9">
        <v>0.72</v>
      </c>
      <c r="L447" s="9">
        <v>0.6</v>
      </c>
      <c r="M447" s="9">
        <v>0.3</v>
      </c>
      <c r="N447" s="9">
        <v>0.65</v>
      </c>
    </row>
    <row r="448" spans="1:14">
      <c r="A448" s="8">
        <v>24</v>
      </c>
      <c r="B448" s="9">
        <v>24</v>
      </c>
      <c r="C448" s="9">
        <v>0.790312647819519</v>
      </c>
      <c r="D448" s="9">
        <v>0.0681979656219482</v>
      </c>
      <c r="E448" s="9">
        <v>8</v>
      </c>
      <c r="F448" s="9">
        <v>7</v>
      </c>
      <c r="G448" s="9">
        <v>2</v>
      </c>
      <c r="H448" s="9">
        <v>3</v>
      </c>
      <c r="I448" s="9">
        <v>0.8</v>
      </c>
      <c r="J448" s="9">
        <v>0.533333333333333</v>
      </c>
      <c r="K448" s="9">
        <v>0.64</v>
      </c>
      <c r="L448" s="9">
        <v>0.7</v>
      </c>
      <c r="M448" s="9">
        <v>0.1</v>
      </c>
      <c r="N448" s="9">
        <v>0.55</v>
      </c>
    </row>
    <row r="449" spans="1:14">
      <c r="A449" s="8">
        <v>153</v>
      </c>
      <c r="B449" s="9">
        <v>153</v>
      </c>
      <c r="C449" s="9">
        <v>0.790530443191528</v>
      </c>
      <c r="D449" s="9">
        <v>0.117846488952637</v>
      </c>
      <c r="E449" s="9">
        <v>10</v>
      </c>
      <c r="F449" s="9">
        <v>6</v>
      </c>
      <c r="G449" s="9">
        <v>0</v>
      </c>
      <c r="H449" s="9">
        <v>4</v>
      </c>
      <c r="I449" s="9">
        <v>1</v>
      </c>
      <c r="J449" s="9">
        <v>0.625</v>
      </c>
      <c r="K449" s="9">
        <v>0.769230769230769</v>
      </c>
      <c r="L449" s="9">
        <v>0.6</v>
      </c>
      <c r="M449" s="9">
        <v>0.4</v>
      </c>
      <c r="N449" s="9">
        <v>0.7</v>
      </c>
    </row>
    <row r="450" spans="1:14">
      <c r="A450" s="8">
        <v>8</v>
      </c>
      <c r="B450" s="9">
        <v>8</v>
      </c>
      <c r="C450" s="9">
        <v>0.792236685752869</v>
      </c>
      <c r="D450" s="9">
        <v>0.000946521759033203</v>
      </c>
      <c r="E450" s="9">
        <v>7</v>
      </c>
      <c r="F450" s="9">
        <v>8</v>
      </c>
      <c r="G450" s="9">
        <v>3</v>
      </c>
      <c r="H450" s="9">
        <v>2</v>
      </c>
      <c r="I450" s="9">
        <v>0.7</v>
      </c>
      <c r="J450" s="9">
        <v>0.466666666666667</v>
      </c>
      <c r="K450" s="9">
        <v>0.56</v>
      </c>
      <c r="L450" s="9">
        <v>0.8</v>
      </c>
      <c r="M450" s="9">
        <v>-0.1</v>
      </c>
      <c r="N450" s="9">
        <v>0.45</v>
      </c>
    </row>
    <row r="451" spans="1:14">
      <c r="A451" s="8">
        <v>22</v>
      </c>
      <c r="B451" s="9">
        <v>22</v>
      </c>
      <c r="C451" s="9">
        <v>0.792670369148254</v>
      </c>
      <c r="D451" s="9">
        <v>0.00942361354827881</v>
      </c>
      <c r="E451" s="9">
        <v>9</v>
      </c>
      <c r="F451" s="9">
        <v>8</v>
      </c>
      <c r="G451" s="9">
        <v>1</v>
      </c>
      <c r="H451" s="9">
        <v>2</v>
      </c>
      <c r="I451" s="9">
        <v>0.9</v>
      </c>
      <c r="J451" s="9">
        <v>0.529411764705882</v>
      </c>
      <c r="K451" s="9">
        <v>0.666666666666667</v>
      </c>
      <c r="L451" s="9">
        <v>0.8</v>
      </c>
      <c r="M451" s="9">
        <v>0.1</v>
      </c>
      <c r="N451" s="9">
        <v>0.55</v>
      </c>
    </row>
    <row r="452" spans="1:14">
      <c r="A452" s="8">
        <v>446</v>
      </c>
      <c r="B452" s="9">
        <v>446</v>
      </c>
      <c r="C452" s="9">
        <v>0.799922227859497</v>
      </c>
      <c r="D452" s="9">
        <v>0.0219073295593262</v>
      </c>
      <c r="E452" s="9">
        <v>8</v>
      </c>
      <c r="F452" s="9">
        <v>6</v>
      </c>
      <c r="G452" s="9">
        <v>2</v>
      </c>
      <c r="H452" s="9">
        <v>4</v>
      </c>
      <c r="I452" s="9">
        <v>0.8</v>
      </c>
      <c r="J452" s="9">
        <v>0.571428571428572</v>
      </c>
      <c r="K452" s="9">
        <v>0.666666666666667</v>
      </c>
      <c r="L452" s="9">
        <v>0.6</v>
      </c>
      <c r="M452" s="9">
        <v>0.2</v>
      </c>
      <c r="N452" s="9">
        <v>0.6</v>
      </c>
    </row>
    <row r="453" spans="1:14">
      <c r="A453" s="8">
        <v>130</v>
      </c>
      <c r="B453" s="9">
        <v>130</v>
      </c>
      <c r="C453" s="9">
        <v>0.804839730262756</v>
      </c>
      <c r="D453" s="9">
        <v>0.0534467697143555</v>
      </c>
      <c r="E453" s="9">
        <v>9</v>
      </c>
      <c r="F453" s="9">
        <v>9</v>
      </c>
      <c r="G453" s="9">
        <v>1</v>
      </c>
      <c r="H453" s="9">
        <v>1</v>
      </c>
      <c r="I453" s="9">
        <v>0.9</v>
      </c>
      <c r="J453" s="9">
        <v>0.5</v>
      </c>
      <c r="K453" s="9">
        <v>0.642857142857143</v>
      </c>
      <c r="L453" s="9">
        <v>0.9</v>
      </c>
      <c r="M453" s="9">
        <v>0</v>
      </c>
      <c r="N453" s="9">
        <v>0.5</v>
      </c>
    </row>
    <row r="454" spans="1:14">
      <c r="A454" s="8">
        <v>189</v>
      </c>
      <c r="B454" s="9">
        <v>189</v>
      </c>
      <c r="C454" s="9">
        <v>0.811143755912781</v>
      </c>
      <c r="D454" s="9">
        <v>0.090301513671875</v>
      </c>
      <c r="E454" s="9">
        <v>8</v>
      </c>
      <c r="F454" s="9">
        <v>7</v>
      </c>
      <c r="G454" s="9">
        <v>2</v>
      </c>
      <c r="H454" s="9">
        <v>3</v>
      </c>
      <c r="I454" s="9">
        <v>0.8</v>
      </c>
      <c r="J454" s="9">
        <v>0.533333333333333</v>
      </c>
      <c r="K454" s="9">
        <v>0.64</v>
      </c>
      <c r="L454" s="9">
        <v>0.7</v>
      </c>
      <c r="M454" s="9">
        <v>0.1</v>
      </c>
      <c r="N454" s="9">
        <v>0.55</v>
      </c>
    </row>
    <row r="455" spans="1:14">
      <c r="A455" s="8">
        <v>309</v>
      </c>
      <c r="B455" s="9">
        <v>309</v>
      </c>
      <c r="C455" s="9">
        <v>0.81212055683136</v>
      </c>
      <c r="D455" s="9">
        <v>0.156541228294373</v>
      </c>
      <c r="E455" s="9">
        <v>6</v>
      </c>
      <c r="F455" s="9">
        <v>7</v>
      </c>
      <c r="G455" s="9">
        <v>4</v>
      </c>
      <c r="H455" s="9">
        <v>3</v>
      </c>
      <c r="I455" s="9">
        <v>0.6</v>
      </c>
      <c r="J455" s="9">
        <v>0.461538461538462</v>
      </c>
      <c r="K455" s="9">
        <v>0.521739130434783</v>
      </c>
      <c r="L455" s="9">
        <v>0.7</v>
      </c>
      <c r="M455" s="9">
        <v>-0.1</v>
      </c>
      <c r="N455" s="9">
        <v>0.45</v>
      </c>
    </row>
    <row r="456" spans="1:14">
      <c r="A456" s="8">
        <v>352</v>
      </c>
      <c r="B456" s="9">
        <v>352</v>
      </c>
      <c r="C456" s="9">
        <v>0.813812732696533</v>
      </c>
      <c r="D456" s="9">
        <v>0.140802979469299</v>
      </c>
      <c r="E456" s="9">
        <v>8</v>
      </c>
      <c r="F456" s="9">
        <v>4</v>
      </c>
      <c r="G456" s="9">
        <v>2</v>
      </c>
      <c r="H456" s="9">
        <v>6</v>
      </c>
      <c r="I456" s="9">
        <v>0.8</v>
      </c>
      <c r="J456" s="9">
        <v>0.666666666666667</v>
      </c>
      <c r="K456" s="9">
        <v>0.727272727272727</v>
      </c>
      <c r="L456" s="9">
        <v>0.4</v>
      </c>
      <c r="M456" s="9">
        <v>0.4</v>
      </c>
      <c r="N456" s="9">
        <v>0.7</v>
      </c>
    </row>
    <row r="457" spans="1:14">
      <c r="A457" s="8">
        <v>211</v>
      </c>
      <c r="B457" s="9">
        <v>211</v>
      </c>
      <c r="C457" s="9">
        <v>0.815291881561279</v>
      </c>
      <c r="D457" s="9">
        <v>0.173565149307251</v>
      </c>
      <c r="E457" s="9">
        <v>8</v>
      </c>
      <c r="F457" s="9">
        <v>8</v>
      </c>
      <c r="G457" s="9">
        <v>2</v>
      </c>
      <c r="H457" s="9">
        <v>2</v>
      </c>
      <c r="I457" s="9">
        <v>0.8</v>
      </c>
      <c r="J457" s="9">
        <v>0.5</v>
      </c>
      <c r="K457" s="9">
        <v>0.615384615384615</v>
      </c>
      <c r="L457" s="9">
        <v>0.8</v>
      </c>
      <c r="M457" s="9">
        <v>0</v>
      </c>
      <c r="N457" s="9">
        <v>0.5</v>
      </c>
    </row>
    <row r="458" spans="1:14">
      <c r="A458" s="8">
        <v>167</v>
      </c>
      <c r="B458" s="9">
        <v>167</v>
      </c>
      <c r="C458" s="9">
        <v>0.815348744392395</v>
      </c>
      <c r="D458" s="9">
        <v>0.00903403759002686</v>
      </c>
      <c r="E458" s="9">
        <v>9</v>
      </c>
      <c r="F458" s="9">
        <v>7</v>
      </c>
      <c r="G458" s="9">
        <v>1</v>
      </c>
      <c r="H458" s="9">
        <v>3</v>
      </c>
      <c r="I458" s="9">
        <v>0.9</v>
      </c>
      <c r="J458" s="9">
        <v>0.5625</v>
      </c>
      <c r="K458" s="9">
        <v>0.692307692307692</v>
      </c>
      <c r="L458" s="9">
        <v>0.7</v>
      </c>
      <c r="M458" s="9">
        <v>0.2</v>
      </c>
      <c r="N458" s="9">
        <v>0.6</v>
      </c>
    </row>
    <row r="459" spans="1:14">
      <c r="A459" s="8">
        <v>424</v>
      </c>
      <c r="B459" s="9">
        <v>424</v>
      </c>
      <c r="C459" s="9">
        <v>0.815646529197693</v>
      </c>
      <c r="D459" s="9">
        <v>0.0948091745376587</v>
      </c>
      <c r="E459" s="9">
        <v>9</v>
      </c>
      <c r="F459" s="9">
        <v>4</v>
      </c>
      <c r="G459" s="9">
        <v>1</v>
      </c>
      <c r="H459" s="9">
        <v>6</v>
      </c>
      <c r="I459" s="9">
        <v>0.9</v>
      </c>
      <c r="J459" s="9">
        <v>0.692307692307692</v>
      </c>
      <c r="K459" s="9">
        <v>0.782608695652174</v>
      </c>
      <c r="L459" s="9">
        <v>0.4</v>
      </c>
      <c r="M459" s="9">
        <v>0.5</v>
      </c>
      <c r="N459" s="9">
        <v>0.75</v>
      </c>
    </row>
    <row r="460" spans="1:14">
      <c r="A460" s="8">
        <v>298</v>
      </c>
      <c r="B460" s="9">
        <v>298</v>
      </c>
      <c r="C460" s="9">
        <v>0.816716432571411</v>
      </c>
      <c r="D460" s="9">
        <v>0.16333019733429</v>
      </c>
      <c r="E460" s="9">
        <v>9</v>
      </c>
      <c r="F460" s="9">
        <v>7</v>
      </c>
      <c r="G460" s="9">
        <v>1</v>
      </c>
      <c r="H460" s="9">
        <v>3</v>
      </c>
      <c r="I460" s="9">
        <v>0.9</v>
      </c>
      <c r="J460" s="9">
        <v>0.5625</v>
      </c>
      <c r="K460" s="9">
        <v>0.692307692307692</v>
      </c>
      <c r="L460" s="9">
        <v>0.7</v>
      </c>
      <c r="M460" s="9">
        <v>0.2</v>
      </c>
      <c r="N460" s="9">
        <v>0.6</v>
      </c>
    </row>
    <row r="461" spans="1:14">
      <c r="A461" s="8">
        <v>281</v>
      </c>
      <c r="B461" s="9">
        <v>281</v>
      </c>
      <c r="C461" s="9">
        <v>0.818611860275269</v>
      </c>
      <c r="D461" s="9">
        <v>0.00951147079467773</v>
      </c>
      <c r="E461" s="9">
        <v>10</v>
      </c>
      <c r="F461" s="9">
        <v>10</v>
      </c>
      <c r="G461" s="9">
        <v>0</v>
      </c>
      <c r="H461" s="9">
        <v>0</v>
      </c>
      <c r="I461" s="9">
        <v>1</v>
      </c>
      <c r="J461" s="9">
        <v>0.5</v>
      </c>
      <c r="K461" s="9">
        <v>0.666666666666667</v>
      </c>
      <c r="L461" s="9">
        <v>1</v>
      </c>
      <c r="M461" s="9">
        <v>0</v>
      </c>
      <c r="N461" s="9">
        <v>0.5</v>
      </c>
    </row>
    <row r="462" spans="1:14">
      <c r="A462" s="8">
        <v>464</v>
      </c>
      <c r="B462" s="9">
        <v>464</v>
      </c>
      <c r="C462" s="9">
        <v>0.819258093833923</v>
      </c>
      <c r="D462" s="9">
        <v>0.0910781621932983</v>
      </c>
      <c r="E462" s="9">
        <v>9</v>
      </c>
      <c r="F462" s="9">
        <v>9</v>
      </c>
      <c r="G462" s="9">
        <v>1</v>
      </c>
      <c r="H462" s="9">
        <v>1</v>
      </c>
      <c r="I462" s="9">
        <v>0.9</v>
      </c>
      <c r="J462" s="9">
        <v>0.5</v>
      </c>
      <c r="K462" s="9">
        <v>0.642857142857143</v>
      </c>
      <c r="L462" s="9">
        <v>0.9</v>
      </c>
      <c r="M462" s="9">
        <v>0</v>
      </c>
      <c r="N462" s="9">
        <v>0.5</v>
      </c>
    </row>
    <row r="463" spans="1:14">
      <c r="A463" s="8">
        <v>86</v>
      </c>
      <c r="B463" s="9">
        <v>86</v>
      </c>
      <c r="C463" s="9">
        <v>0.8199782371521</v>
      </c>
      <c r="D463" s="9">
        <v>0.0331791639328003</v>
      </c>
      <c r="E463" s="9">
        <v>9</v>
      </c>
      <c r="F463" s="9">
        <v>8</v>
      </c>
      <c r="G463" s="9">
        <v>1</v>
      </c>
      <c r="H463" s="9">
        <v>2</v>
      </c>
      <c r="I463" s="9">
        <v>0.9</v>
      </c>
      <c r="J463" s="9">
        <v>0.529411764705882</v>
      </c>
      <c r="K463" s="9">
        <v>0.666666666666667</v>
      </c>
      <c r="L463" s="9">
        <v>0.8</v>
      </c>
      <c r="M463" s="9">
        <v>0.1</v>
      </c>
      <c r="N463" s="9">
        <v>0.55</v>
      </c>
    </row>
    <row r="464" spans="1:14">
      <c r="A464" s="8">
        <v>203</v>
      </c>
      <c r="B464" s="9">
        <v>203</v>
      </c>
      <c r="C464" s="9">
        <v>0.82262909412384</v>
      </c>
      <c r="D464" s="9">
        <v>0.0605645179748535</v>
      </c>
      <c r="E464" s="9">
        <v>10</v>
      </c>
      <c r="F464" s="9">
        <v>6</v>
      </c>
      <c r="G464" s="9">
        <v>0</v>
      </c>
      <c r="H464" s="9">
        <v>4</v>
      </c>
      <c r="I464" s="9">
        <v>1</v>
      </c>
      <c r="J464" s="9">
        <v>0.625</v>
      </c>
      <c r="K464" s="9">
        <v>0.769230769230769</v>
      </c>
      <c r="L464" s="9">
        <v>0.6</v>
      </c>
      <c r="M464" s="9">
        <v>0.4</v>
      </c>
      <c r="N464" s="9">
        <v>0.7</v>
      </c>
    </row>
    <row r="465" spans="1:14">
      <c r="A465" s="8">
        <v>187</v>
      </c>
      <c r="B465" s="9">
        <v>187</v>
      </c>
      <c r="C465" s="9">
        <v>0.822651863098145</v>
      </c>
      <c r="D465" s="9">
        <v>0.15688693523407</v>
      </c>
      <c r="E465" s="9">
        <v>10</v>
      </c>
      <c r="F465" s="9">
        <v>7</v>
      </c>
      <c r="G465" s="9">
        <v>0</v>
      </c>
      <c r="H465" s="9">
        <v>3</v>
      </c>
      <c r="I465" s="9">
        <v>1</v>
      </c>
      <c r="J465" s="9">
        <v>0.588235294117647</v>
      </c>
      <c r="K465" s="9">
        <v>0.740740740740741</v>
      </c>
      <c r="L465" s="9">
        <v>0.7</v>
      </c>
      <c r="M465" s="9">
        <v>0.3</v>
      </c>
      <c r="N465" s="9">
        <v>0.65</v>
      </c>
    </row>
    <row r="466" spans="1:14">
      <c r="A466" s="8">
        <v>134</v>
      </c>
      <c r="B466" s="9">
        <v>134</v>
      </c>
      <c r="C466" s="9">
        <v>0.822918891906738</v>
      </c>
      <c r="D466" s="9">
        <v>0.0971198081970215</v>
      </c>
      <c r="E466" s="9">
        <v>10</v>
      </c>
      <c r="F466" s="9">
        <v>7</v>
      </c>
      <c r="G466" s="9">
        <v>0</v>
      </c>
      <c r="H466" s="9">
        <v>3</v>
      </c>
      <c r="I466" s="9">
        <v>1</v>
      </c>
      <c r="J466" s="9">
        <v>0.588235294117647</v>
      </c>
      <c r="K466" s="9">
        <v>0.740740740740741</v>
      </c>
      <c r="L466" s="9">
        <v>0.7</v>
      </c>
      <c r="M466" s="9">
        <v>0.3</v>
      </c>
      <c r="N466" s="9">
        <v>0.65</v>
      </c>
    </row>
    <row r="467" spans="1:14">
      <c r="A467" s="8">
        <v>428</v>
      </c>
      <c r="B467" s="9">
        <v>428</v>
      </c>
      <c r="C467" s="9">
        <v>0.825892806053162</v>
      </c>
      <c r="D467" s="9">
        <v>0.0750623941421509</v>
      </c>
      <c r="E467" s="9">
        <v>9</v>
      </c>
      <c r="F467" s="9">
        <v>5</v>
      </c>
      <c r="G467" s="9">
        <v>1</v>
      </c>
      <c r="H467" s="9">
        <v>5</v>
      </c>
      <c r="I467" s="9">
        <v>0.9</v>
      </c>
      <c r="J467" s="9">
        <v>0.642857142857143</v>
      </c>
      <c r="K467" s="9">
        <v>0.75</v>
      </c>
      <c r="L467" s="9">
        <v>0.5</v>
      </c>
      <c r="M467" s="9">
        <v>0.4</v>
      </c>
      <c r="N467" s="9">
        <v>0.7</v>
      </c>
    </row>
    <row r="468" spans="1:14">
      <c r="A468" s="8">
        <v>159</v>
      </c>
      <c r="B468" s="9">
        <v>159</v>
      </c>
      <c r="C468" s="9">
        <v>0.829185247421265</v>
      </c>
      <c r="D468" s="9">
        <v>0.101831912994385</v>
      </c>
      <c r="E468" s="9">
        <v>8</v>
      </c>
      <c r="F468" s="9">
        <v>8</v>
      </c>
      <c r="G468" s="9">
        <v>2</v>
      </c>
      <c r="H468" s="9">
        <v>2</v>
      </c>
      <c r="I468" s="9">
        <v>0.8</v>
      </c>
      <c r="J468" s="9">
        <v>0.5</v>
      </c>
      <c r="K468" s="9">
        <v>0.615384615384615</v>
      </c>
      <c r="L468" s="9">
        <v>0.8</v>
      </c>
      <c r="M468" s="9">
        <v>0</v>
      </c>
      <c r="N468" s="9">
        <v>0.5</v>
      </c>
    </row>
    <row r="469" spans="1:14">
      <c r="A469" s="8">
        <v>355</v>
      </c>
      <c r="B469" s="9">
        <v>355</v>
      </c>
      <c r="C469" s="9">
        <v>0.832358241081238</v>
      </c>
      <c r="D469" s="9">
        <v>0.11742889881134</v>
      </c>
      <c r="E469" s="9">
        <v>9</v>
      </c>
      <c r="F469" s="9">
        <v>7</v>
      </c>
      <c r="G469" s="9">
        <v>1</v>
      </c>
      <c r="H469" s="9">
        <v>3</v>
      </c>
      <c r="I469" s="9">
        <v>0.9</v>
      </c>
      <c r="J469" s="9">
        <v>0.5625</v>
      </c>
      <c r="K469" s="9">
        <v>0.692307692307692</v>
      </c>
      <c r="L469" s="9">
        <v>0.7</v>
      </c>
      <c r="M469" s="9">
        <v>0.2</v>
      </c>
      <c r="N469" s="9">
        <v>0.6</v>
      </c>
    </row>
    <row r="470" spans="1:14">
      <c r="A470" s="8">
        <v>395</v>
      </c>
      <c r="B470" s="9">
        <v>395</v>
      </c>
      <c r="C470" s="9">
        <v>0.835938572883606</v>
      </c>
      <c r="D470" s="9">
        <v>0.0859125852584839</v>
      </c>
      <c r="E470" s="9">
        <v>9</v>
      </c>
      <c r="F470" s="9">
        <v>7</v>
      </c>
      <c r="G470" s="9">
        <v>1</v>
      </c>
      <c r="H470" s="9">
        <v>3</v>
      </c>
      <c r="I470" s="9">
        <v>0.9</v>
      </c>
      <c r="J470" s="9">
        <v>0.5625</v>
      </c>
      <c r="K470" s="9">
        <v>0.692307692307692</v>
      </c>
      <c r="L470" s="9">
        <v>0.7</v>
      </c>
      <c r="M470" s="9">
        <v>0.2</v>
      </c>
      <c r="N470" s="9">
        <v>0.6</v>
      </c>
    </row>
    <row r="471" spans="1:14">
      <c r="A471" s="8">
        <v>457</v>
      </c>
      <c r="B471" s="9">
        <v>457</v>
      </c>
      <c r="C471" s="9">
        <v>0.839494109153748</v>
      </c>
      <c r="D471" s="9">
        <v>0.00750446319580078</v>
      </c>
      <c r="E471" s="9">
        <v>9</v>
      </c>
      <c r="F471" s="9">
        <v>9</v>
      </c>
      <c r="G471" s="9">
        <v>1</v>
      </c>
      <c r="H471" s="9">
        <v>1</v>
      </c>
      <c r="I471" s="9">
        <v>0.9</v>
      </c>
      <c r="J471" s="9">
        <v>0.5</v>
      </c>
      <c r="K471" s="9">
        <v>0.642857142857143</v>
      </c>
      <c r="L471" s="9">
        <v>0.9</v>
      </c>
      <c r="M471" s="9">
        <v>0</v>
      </c>
      <c r="N471" s="9">
        <v>0.5</v>
      </c>
    </row>
    <row r="472" spans="1:14">
      <c r="A472" s="8">
        <v>310</v>
      </c>
      <c r="B472" s="9">
        <v>310</v>
      </c>
      <c r="C472" s="9">
        <v>0.840501666069031</v>
      </c>
      <c r="D472" s="9">
        <v>0.195119500160217</v>
      </c>
      <c r="E472" s="9">
        <v>10</v>
      </c>
      <c r="F472" s="9">
        <v>9</v>
      </c>
      <c r="G472" s="9">
        <v>0</v>
      </c>
      <c r="H472" s="9">
        <v>1</v>
      </c>
      <c r="I472" s="9">
        <v>1</v>
      </c>
      <c r="J472" s="9">
        <v>0.526315789473684</v>
      </c>
      <c r="K472" s="9">
        <v>0.689655172413793</v>
      </c>
      <c r="L472" s="9">
        <v>0.9</v>
      </c>
      <c r="M472" s="9">
        <v>0.1</v>
      </c>
      <c r="N472" s="9">
        <v>0.55</v>
      </c>
    </row>
    <row r="473" spans="1:14">
      <c r="A473" s="8">
        <v>73</v>
      </c>
      <c r="B473" s="9">
        <v>73</v>
      </c>
      <c r="C473" s="9">
        <v>0.841520309448242</v>
      </c>
      <c r="D473" s="9">
        <v>0.0993181467056274</v>
      </c>
      <c r="E473" s="9">
        <v>10</v>
      </c>
      <c r="F473" s="9">
        <v>9</v>
      </c>
      <c r="G473" s="9">
        <v>0</v>
      </c>
      <c r="H473" s="9">
        <v>1</v>
      </c>
      <c r="I473" s="9">
        <v>1</v>
      </c>
      <c r="J473" s="9">
        <v>0.526315789473684</v>
      </c>
      <c r="K473" s="9">
        <v>0.689655172413793</v>
      </c>
      <c r="L473" s="9">
        <v>0.9</v>
      </c>
      <c r="M473" s="9">
        <v>0.1</v>
      </c>
      <c r="N473" s="9">
        <v>0.55</v>
      </c>
    </row>
    <row r="474" spans="1:14">
      <c r="A474" s="8">
        <v>318</v>
      </c>
      <c r="B474" s="9">
        <v>318</v>
      </c>
      <c r="C474" s="9">
        <v>0.842553019523621</v>
      </c>
      <c r="D474" s="9">
        <v>0.0404520034790039</v>
      </c>
      <c r="E474" s="9">
        <v>10</v>
      </c>
      <c r="F474" s="9">
        <v>8</v>
      </c>
      <c r="G474" s="9">
        <v>0</v>
      </c>
      <c r="H474" s="9">
        <v>2</v>
      </c>
      <c r="I474" s="9">
        <v>1</v>
      </c>
      <c r="J474" s="9">
        <v>0.555555555555556</v>
      </c>
      <c r="K474" s="9">
        <v>0.714285714285714</v>
      </c>
      <c r="L474" s="9">
        <v>0.8</v>
      </c>
      <c r="M474" s="9">
        <v>0.2</v>
      </c>
      <c r="N474" s="9">
        <v>0.6</v>
      </c>
    </row>
    <row r="475" spans="1:14">
      <c r="A475" s="8">
        <v>421</v>
      </c>
      <c r="B475" s="9">
        <v>421</v>
      </c>
      <c r="C475" s="9">
        <v>0.842834234237671</v>
      </c>
      <c r="D475" s="9">
        <v>0.189815521240234</v>
      </c>
      <c r="E475" s="9">
        <v>9</v>
      </c>
      <c r="F475" s="9">
        <v>6</v>
      </c>
      <c r="G475" s="9">
        <v>1</v>
      </c>
      <c r="H475" s="9">
        <v>4</v>
      </c>
      <c r="I475" s="9">
        <v>0.9</v>
      </c>
      <c r="J475" s="9">
        <v>0.6</v>
      </c>
      <c r="K475" s="9">
        <v>0.72</v>
      </c>
      <c r="L475" s="9">
        <v>0.6</v>
      </c>
      <c r="M475" s="9">
        <v>0.3</v>
      </c>
      <c r="N475" s="9">
        <v>0.65</v>
      </c>
    </row>
    <row r="476" spans="1:14">
      <c r="A476" s="8">
        <v>96</v>
      </c>
      <c r="B476" s="9">
        <v>96</v>
      </c>
      <c r="C476" s="9">
        <v>0.843329429626465</v>
      </c>
      <c r="D476" s="9">
        <v>0.269051551818848</v>
      </c>
      <c r="E476" s="9">
        <v>9</v>
      </c>
      <c r="F476" s="9">
        <v>3</v>
      </c>
      <c r="G476" s="9">
        <v>1</v>
      </c>
      <c r="H476" s="9">
        <v>7</v>
      </c>
      <c r="I476" s="9">
        <v>0.9</v>
      </c>
      <c r="J476" s="9">
        <v>0.75</v>
      </c>
      <c r="K476" s="9">
        <v>0.818181818181818</v>
      </c>
      <c r="L476" s="9">
        <v>0.3</v>
      </c>
      <c r="M476" s="9">
        <v>0.6</v>
      </c>
      <c r="N476" s="9">
        <v>0.8</v>
      </c>
    </row>
    <row r="477" spans="1:14">
      <c r="A477" s="8">
        <v>366</v>
      </c>
      <c r="B477" s="9">
        <v>366</v>
      </c>
      <c r="C477" s="9">
        <v>0.844253778457642</v>
      </c>
      <c r="D477" s="9">
        <v>0.0926085710525513</v>
      </c>
      <c r="E477" s="9">
        <v>10</v>
      </c>
      <c r="F477" s="9">
        <v>8</v>
      </c>
      <c r="G477" s="9">
        <v>0</v>
      </c>
      <c r="H477" s="9">
        <v>2</v>
      </c>
      <c r="I477" s="9">
        <v>1</v>
      </c>
      <c r="J477" s="9">
        <v>0.555555555555556</v>
      </c>
      <c r="K477" s="9">
        <v>0.714285714285714</v>
      </c>
      <c r="L477" s="9">
        <v>0.8</v>
      </c>
      <c r="M477" s="9">
        <v>0.2</v>
      </c>
      <c r="N477" s="9">
        <v>0.6</v>
      </c>
    </row>
    <row r="478" spans="1:14">
      <c r="A478" s="8">
        <v>456</v>
      </c>
      <c r="B478" s="9">
        <v>456</v>
      </c>
      <c r="C478" s="9">
        <v>0.846237897872925</v>
      </c>
      <c r="D478" s="9">
        <v>0.175909638404846</v>
      </c>
      <c r="E478" s="9">
        <v>10</v>
      </c>
      <c r="F478" s="9">
        <v>6</v>
      </c>
      <c r="G478" s="9">
        <v>0</v>
      </c>
      <c r="H478" s="9">
        <v>4</v>
      </c>
      <c r="I478" s="9">
        <v>1</v>
      </c>
      <c r="J478" s="9">
        <v>0.625</v>
      </c>
      <c r="K478" s="9">
        <v>0.769230769230769</v>
      </c>
      <c r="L478" s="9">
        <v>0.6</v>
      </c>
      <c r="M478" s="9">
        <v>0.4</v>
      </c>
      <c r="N478" s="9">
        <v>0.7</v>
      </c>
    </row>
    <row r="479" spans="1:14">
      <c r="A479" s="8">
        <v>305</v>
      </c>
      <c r="B479" s="9">
        <v>305</v>
      </c>
      <c r="C479" s="9">
        <v>0.855350017547607</v>
      </c>
      <c r="D479" s="9">
        <v>0.0944843292236328</v>
      </c>
      <c r="E479" s="9">
        <v>10</v>
      </c>
      <c r="F479" s="9">
        <v>6</v>
      </c>
      <c r="G479" s="9">
        <v>0</v>
      </c>
      <c r="H479" s="9">
        <v>4</v>
      </c>
      <c r="I479" s="9">
        <v>1</v>
      </c>
      <c r="J479" s="9">
        <v>0.625</v>
      </c>
      <c r="K479" s="9">
        <v>0.769230769230769</v>
      </c>
      <c r="L479" s="9">
        <v>0.6</v>
      </c>
      <c r="M479" s="9">
        <v>0.4</v>
      </c>
      <c r="N479" s="9">
        <v>0.7</v>
      </c>
    </row>
    <row r="480" spans="1:14">
      <c r="A480" s="8">
        <v>30</v>
      </c>
      <c r="B480" s="9">
        <v>30</v>
      </c>
      <c r="C480" s="9">
        <v>0.861119389533997</v>
      </c>
      <c r="D480" s="9">
        <v>0.250669717788696</v>
      </c>
      <c r="E480" s="9">
        <v>8</v>
      </c>
      <c r="F480" s="9">
        <v>7</v>
      </c>
      <c r="G480" s="9">
        <v>2</v>
      </c>
      <c r="H480" s="9">
        <v>3</v>
      </c>
      <c r="I480" s="9">
        <v>0.8</v>
      </c>
      <c r="J480" s="9">
        <v>0.533333333333333</v>
      </c>
      <c r="K480" s="9">
        <v>0.64</v>
      </c>
      <c r="L480" s="9">
        <v>0.7</v>
      </c>
      <c r="M480" s="9">
        <v>0.1</v>
      </c>
      <c r="N480" s="9">
        <v>0.55</v>
      </c>
    </row>
    <row r="481" spans="1:14">
      <c r="A481" s="8">
        <v>64</v>
      </c>
      <c r="B481" s="9">
        <v>64</v>
      </c>
      <c r="C481" s="9">
        <v>0.862770557403564</v>
      </c>
      <c r="D481" s="9">
        <v>0.0667507648468018</v>
      </c>
      <c r="E481" s="9">
        <v>9</v>
      </c>
      <c r="F481" s="9">
        <v>8</v>
      </c>
      <c r="G481" s="9">
        <v>1</v>
      </c>
      <c r="H481" s="9">
        <v>2</v>
      </c>
      <c r="I481" s="9">
        <v>0.9</v>
      </c>
      <c r="J481" s="9">
        <v>0.529411764705882</v>
      </c>
      <c r="K481" s="9">
        <v>0.666666666666667</v>
      </c>
      <c r="L481" s="9">
        <v>0.8</v>
      </c>
      <c r="M481" s="9">
        <v>0.1</v>
      </c>
      <c r="N481" s="9">
        <v>0.55</v>
      </c>
    </row>
    <row r="482" spans="1:14">
      <c r="A482" s="8">
        <v>479</v>
      </c>
      <c r="B482" s="9">
        <v>479</v>
      </c>
      <c r="C482" s="9">
        <v>0.870608329772949</v>
      </c>
      <c r="D482" s="9">
        <v>0.253975987434387</v>
      </c>
      <c r="E482" s="9">
        <v>10</v>
      </c>
      <c r="F482" s="9">
        <v>5</v>
      </c>
      <c r="G482" s="9">
        <v>0</v>
      </c>
      <c r="H482" s="9">
        <v>5</v>
      </c>
      <c r="I482" s="9">
        <v>1</v>
      </c>
      <c r="J482" s="9">
        <v>0.666666666666667</v>
      </c>
      <c r="K482" s="9">
        <v>0.8</v>
      </c>
      <c r="L482" s="9">
        <v>0.5</v>
      </c>
      <c r="M482" s="9">
        <v>0.5</v>
      </c>
      <c r="N482" s="9">
        <v>0.75</v>
      </c>
    </row>
    <row r="483" spans="1:14">
      <c r="A483" s="8">
        <v>196</v>
      </c>
      <c r="B483" s="9">
        <v>196</v>
      </c>
      <c r="C483" s="9">
        <v>0.874240398406982</v>
      </c>
      <c r="D483" s="9">
        <v>0.196797728538513</v>
      </c>
      <c r="E483" s="9">
        <v>9</v>
      </c>
      <c r="F483" s="9">
        <v>6</v>
      </c>
      <c r="G483" s="9">
        <v>1</v>
      </c>
      <c r="H483" s="9">
        <v>4</v>
      </c>
      <c r="I483" s="9">
        <v>0.9</v>
      </c>
      <c r="J483" s="9">
        <v>0.6</v>
      </c>
      <c r="K483" s="9">
        <v>0.72</v>
      </c>
      <c r="L483" s="9">
        <v>0.6</v>
      </c>
      <c r="M483" s="9">
        <v>0.3</v>
      </c>
      <c r="N483" s="9">
        <v>0.65</v>
      </c>
    </row>
    <row r="484" spans="1:14">
      <c r="A484" s="8">
        <v>110</v>
      </c>
      <c r="B484" s="9">
        <v>110</v>
      </c>
      <c r="C484" s="9">
        <v>0.882378220558167</v>
      </c>
      <c r="D484" s="9">
        <v>0.014157772064209</v>
      </c>
      <c r="E484" s="9">
        <v>10</v>
      </c>
      <c r="F484" s="9">
        <v>10</v>
      </c>
      <c r="G484" s="9">
        <v>0</v>
      </c>
      <c r="H484" s="9">
        <v>0</v>
      </c>
      <c r="I484" s="9">
        <v>1</v>
      </c>
      <c r="J484" s="9">
        <v>0.5</v>
      </c>
      <c r="K484" s="9">
        <v>0.666666666666667</v>
      </c>
      <c r="L484" s="9">
        <v>1</v>
      </c>
      <c r="M484" s="9">
        <v>0</v>
      </c>
      <c r="N484" s="9">
        <v>0.5</v>
      </c>
    </row>
    <row r="485" spans="1:14">
      <c r="A485" s="8">
        <v>268</v>
      </c>
      <c r="B485" s="9">
        <v>268</v>
      </c>
      <c r="C485" s="9">
        <v>0.884103894233704</v>
      </c>
      <c r="D485" s="9">
        <v>0.151036620140076</v>
      </c>
      <c r="E485" s="9">
        <v>9</v>
      </c>
      <c r="F485" s="9">
        <v>8</v>
      </c>
      <c r="G485" s="9">
        <v>1</v>
      </c>
      <c r="H485" s="9">
        <v>2</v>
      </c>
      <c r="I485" s="9">
        <v>0.9</v>
      </c>
      <c r="J485" s="9">
        <v>0.529411764705882</v>
      </c>
      <c r="K485" s="9">
        <v>0.666666666666667</v>
      </c>
      <c r="L485" s="9">
        <v>0.8</v>
      </c>
      <c r="M485" s="9">
        <v>0.1</v>
      </c>
      <c r="N485" s="9">
        <v>0.55</v>
      </c>
    </row>
    <row r="486" spans="1:14">
      <c r="A486" s="8">
        <v>169</v>
      </c>
      <c r="B486" s="9">
        <v>169</v>
      </c>
      <c r="C486" s="9">
        <v>0.889257192611694</v>
      </c>
      <c r="D486" s="9">
        <v>0.131466746330261</v>
      </c>
      <c r="E486" s="9">
        <v>9</v>
      </c>
      <c r="F486" s="9">
        <v>8</v>
      </c>
      <c r="G486" s="9">
        <v>1</v>
      </c>
      <c r="H486" s="9">
        <v>2</v>
      </c>
      <c r="I486" s="9">
        <v>0.9</v>
      </c>
      <c r="J486" s="9">
        <v>0.529411764705882</v>
      </c>
      <c r="K486" s="9">
        <v>0.666666666666667</v>
      </c>
      <c r="L486" s="9">
        <v>0.8</v>
      </c>
      <c r="M486" s="9">
        <v>0.1</v>
      </c>
      <c r="N486" s="9">
        <v>0.55</v>
      </c>
    </row>
    <row r="487" spans="1:14">
      <c r="A487" s="8">
        <v>431</v>
      </c>
      <c r="B487" s="9">
        <v>431</v>
      </c>
      <c r="C487" s="9">
        <v>0.889394044876099</v>
      </c>
      <c r="D487" s="9">
        <v>0.154950141906738</v>
      </c>
      <c r="E487" s="9">
        <v>10</v>
      </c>
      <c r="F487" s="9">
        <v>6</v>
      </c>
      <c r="G487" s="9">
        <v>0</v>
      </c>
      <c r="H487" s="9">
        <v>4</v>
      </c>
      <c r="I487" s="9">
        <v>1</v>
      </c>
      <c r="J487" s="9">
        <v>0.625</v>
      </c>
      <c r="K487" s="9">
        <v>0.769230769230769</v>
      </c>
      <c r="L487" s="9">
        <v>0.6</v>
      </c>
      <c r="M487" s="9">
        <v>0.4</v>
      </c>
      <c r="N487" s="9">
        <v>0.7</v>
      </c>
    </row>
    <row r="488" spans="1:14">
      <c r="A488" s="8">
        <v>144</v>
      </c>
      <c r="B488" s="9">
        <v>144</v>
      </c>
      <c r="C488" s="9">
        <v>0.890385270118713</v>
      </c>
      <c r="D488" s="9">
        <v>0.292407274246216</v>
      </c>
      <c r="E488" s="9">
        <v>9</v>
      </c>
      <c r="F488" s="9">
        <v>3</v>
      </c>
      <c r="G488" s="9">
        <v>1</v>
      </c>
      <c r="H488" s="9">
        <v>7</v>
      </c>
      <c r="I488" s="9">
        <v>0.9</v>
      </c>
      <c r="J488" s="9">
        <v>0.75</v>
      </c>
      <c r="K488" s="9">
        <v>0.818181818181818</v>
      </c>
      <c r="L488" s="9">
        <v>0.3</v>
      </c>
      <c r="M488" s="9">
        <v>0.6</v>
      </c>
      <c r="N488" s="9">
        <v>0.8</v>
      </c>
    </row>
    <row r="489" spans="1:14">
      <c r="A489" s="8">
        <v>453</v>
      </c>
      <c r="B489" s="9">
        <v>453</v>
      </c>
      <c r="C489" s="9">
        <v>0.89173424243927</v>
      </c>
      <c r="D489" s="9">
        <v>0.104991436004639</v>
      </c>
      <c r="E489" s="9">
        <v>8</v>
      </c>
      <c r="F489" s="9">
        <v>3</v>
      </c>
      <c r="G489" s="9">
        <v>2</v>
      </c>
      <c r="H489" s="9">
        <v>7</v>
      </c>
      <c r="I489" s="9">
        <v>0.8</v>
      </c>
      <c r="J489" s="9">
        <v>0.727272727272727</v>
      </c>
      <c r="K489" s="9">
        <v>0.761904761904762</v>
      </c>
      <c r="L489" s="9">
        <v>0.3</v>
      </c>
      <c r="M489" s="9">
        <v>0.5</v>
      </c>
      <c r="N489" s="9">
        <v>0.75</v>
      </c>
    </row>
    <row r="490" spans="1:14">
      <c r="A490" s="8">
        <v>10</v>
      </c>
      <c r="B490" s="9">
        <v>10</v>
      </c>
      <c r="C490" s="9">
        <v>0.894938230514526</v>
      </c>
      <c r="D490" s="9">
        <v>0.0410025119781494</v>
      </c>
      <c r="E490" s="9">
        <v>9</v>
      </c>
      <c r="F490" s="9">
        <v>6</v>
      </c>
      <c r="G490" s="9">
        <v>1</v>
      </c>
      <c r="H490" s="9">
        <v>4</v>
      </c>
      <c r="I490" s="9">
        <v>0.9</v>
      </c>
      <c r="J490" s="9">
        <v>0.6</v>
      </c>
      <c r="K490" s="9">
        <v>0.72</v>
      </c>
      <c r="L490" s="9">
        <v>0.6</v>
      </c>
      <c r="M490" s="9">
        <v>0.3</v>
      </c>
      <c r="N490" s="9">
        <v>0.65</v>
      </c>
    </row>
    <row r="491" spans="1:14">
      <c r="A491" s="8">
        <v>172</v>
      </c>
      <c r="B491" s="9">
        <v>172</v>
      </c>
      <c r="C491" s="9">
        <v>0.896461248397827</v>
      </c>
      <c r="D491" s="9">
        <v>0.0336966514587402</v>
      </c>
      <c r="E491" s="9">
        <v>10</v>
      </c>
      <c r="F491" s="9">
        <v>6</v>
      </c>
      <c r="G491" s="9">
        <v>0</v>
      </c>
      <c r="H491" s="9">
        <v>4</v>
      </c>
      <c r="I491" s="9">
        <v>1</v>
      </c>
      <c r="J491" s="9">
        <v>0.625</v>
      </c>
      <c r="K491" s="9">
        <v>0.769230769230769</v>
      </c>
      <c r="L491" s="9">
        <v>0.6</v>
      </c>
      <c r="M491" s="9">
        <v>0.4</v>
      </c>
      <c r="N491" s="9">
        <v>0.7</v>
      </c>
    </row>
    <row r="492" spans="1:14">
      <c r="A492" s="8">
        <v>19</v>
      </c>
      <c r="B492" s="9">
        <v>19</v>
      </c>
      <c r="C492" s="9">
        <v>0.89960515499115</v>
      </c>
      <c r="D492" s="9">
        <v>0.166372656822205</v>
      </c>
      <c r="E492" s="9">
        <v>9</v>
      </c>
      <c r="F492" s="9">
        <v>8</v>
      </c>
      <c r="G492" s="9">
        <v>1</v>
      </c>
      <c r="H492" s="9">
        <v>2</v>
      </c>
      <c r="I492" s="9">
        <v>0.9</v>
      </c>
      <c r="J492" s="9">
        <v>0.529411764705882</v>
      </c>
      <c r="K492" s="9">
        <v>0.666666666666667</v>
      </c>
      <c r="L492" s="9">
        <v>0.8</v>
      </c>
      <c r="M492" s="9">
        <v>0.1</v>
      </c>
      <c r="N492" s="9">
        <v>0.55</v>
      </c>
    </row>
    <row r="493" spans="1:14">
      <c r="A493" s="8">
        <v>316</v>
      </c>
      <c r="B493" s="9">
        <v>316</v>
      </c>
      <c r="C493" s="9">
        <v>0.899687767028809</v>
      </c>
      <c r="D493" s="9">
        <v>0.0113396644592285</v>
      </c>
      <c r="E493" s="9">
        <v>9</v>
      </c>
      <c r="F493" s="9">
        <v>9</v>
      </c>
      <c r="G493" s="9">
        <v>1</v>
      </c>
      <c r="H493" s="9">
        <v>1</v>
      </c>
      <c r="I493" s="9">
        <v>0.9</v>
      </c>
      <c r="J493" s="9">
        <v>0.5</v>
      </c>
      <c r="K493" s="9">
        <v>0.642857142857143</v>
      </c>
      <c r="L493" s="9">
        <v>0.9</v>
      </c>
      <c r="M493" s="9">
        <v>0</v>
      </c>
      <c r="N493" s="9">
        <v>0.5</v>
      </c>
    </row>
    <row r="494" spans="1:14">
      <c r="A494" s="8">
        <v>333</v>
      </c>
      <c r="B494" s="9">
        <v>333</v>
      </c>
      <c r="C494" s="9">
        <v>0.900536417961121</v>
      </c>
      <c r="D494" s="9">
        <v>0.197224378585815</v>
      </c>
      <c r="E494" s="9">
        <v>9</v>
      </c>
      <c r="F494" s="9">
        <v>6</v>
      </c>
      <c r="G494" s="9">
        <v>1</v>
      </c>
      <c r="H494" s="9">
        <v>4</v>
      </c>
      <c r="I494" s="9">
        <v>0.9</v>
      </c>
      <c r="J494" s="9">
        <v>0.6</v>
      </c>
      <c r="K494" s="9">
        <v>0.72</v>
      </c>
      <c r="L494" s="9">
        <v>0.6</v>
      </c>
      <c r="M494" s="9">
        <v>0.3</v>
      </c>
      <c r="N494" s="9">
        <v>0.65</v>
      </c>
    </row>
    <row r="495" spans="1:14">
      <c r="A495" s="8">
        <v>87</v>
      </c>
      <c r="B495" s="9">
        <v>87</v>
      </c>
      <c r="C495" s="9">
        <v>0.905320048332214</v>
      </c>
      <c r="D495" s="9">
        <v>0.0473051071166992</v>
      </c>
      <c r="E495" s="9">
        <v>8</v>
      </c>
      <c r="F495" s="9">
        <v>9</v>
      </c>
      <c r="G495" s="9">
        <v>2</v>
      </c>
      <c r="H495" s="9">
        <v>1</v>
      </c>
      <c r="I495" s="9">
        <v>0.8</v>
      </c>
      <c r="J495" s="9">
        <v>0.470588235294118</v>
      </c>
      <c r="K495" s="9">
        <v>0.592592592592593</v>
      </c>
      <c r="L495" s="9">
        <v>0.9</v>
      </c>
      <c r="M495" s="9">
        <v>-0.1</v>
      </c>
      <c r="N495" s="9">
        <v>0.45</v>
      </c>
    </row>
    <row r="496" spans="1:14">
      <c r="A496" s="8">
        <v>280</v>
      </c>
      <c r="B496" s="9">
        <v>280</v>
      </c>
      <c r="C496" s="9">
        <v>0.907464981079102</v>
      </c>
      <c r="D496" s="9">
        <v>0.123257160186768</v>
      </c>
      <c r="E496" s="9">
        <v>8</v>
      </c>
      <c r="F496" s="9">
        <v>6</v>
      </c>
      <c r="G496" s="9">
        <v>2</v>
      </c>
      <c r="H496" s="9">
        <v>4</v>
      </c>
      <c r="I496" s="9">
        <v>0.8</v>
      </c>
      <c r="J496" s="9">
        <v>0.571428571428572</v>
      </c>
      <c r="K496" s="9">
        <v>0.666666666666667</v>
      </c>
      <c r="L496" s="9">
        <v>0.6</v>
      </c>
      <c r="M496" s="9">
        <v>0.2</v>
      </c>
      <c r="N496" s="9">
        <v>0.6</v>
      </c>
    </row>
    <row r="497" spans="1:14">
      <c r="A497" s="8">
        <v>63</v>
      </c>
      <c r="B497" s="9">
        <v>63</v>
      </c>
      <c r="C497" s="9">
        <v>0.91111147403717</v>
      </c>
      <c r="D497" s="9">
        <v>0.0442389249801636</v>
      </c>
      <c r="E497" s="9">
        <v>10</v>
      </c>
      <c r="F497" s="9">
        <v>7</v>
      </c>
      <c r="G497" s="9">
        <v>0</v>
      </c>
      <c r="H497" s="9">
        <v>3</v>
      </c>
      <c r="I497" s="9">
        <v>1</v>
      </c>
      <c r="J497" s="9">
        <v>0.588235294117647</v>
      </c>
      <c r="K497" s="9">
        <v>0.740740740740741</v>
      </c>
      <c r="L497" s="9">
        <v>0.7</v>
      </c>
      <c r="M497" s="9">
        <v>0.3</v>
      </c>
      <c r="N497" s="9">
        <v>0.65</v>
      </c>
    </row>
    <row r="498" spans="1:14">
      <c r="A498" s="8">
        <v>241</v>
      </c>
      <c r="B498" s="9">
        <v>241</v>
      </c>
      <c r="C498" s="9">
        <v>0.931020617485046</v>
      </c>
      <c r="D498" s="9">
        <v>0.065038800239563</v>
      </c>
      <c r="E498" s="9">
        <v>10</v>
      </c>
      <c r="F498" s="9">
        <v>8</v>
      </c>
      <c r="G498" s="9">
        <v>0</v>
      </c>
      <c r="H498" s="9">
        <v>2</v>
      </c>
      <c r="I498" s="9">
        <v>1</v>
      </c>
      <c r="J498" s="9">
        <v>0.555555555555556</v>
      </c>
      <c r="K498" s="9">
        <v>0.714285714285714</v>
      </c>
      <c r="L498" s="9">
        <v>0.8</v>
      </c>
      <c r="M498" s="9">
        <v>0.2</v>
      </c>
      <c r="N498" s="9">
        <v>0.6</v>
      </c>
    </row>
    <row r="499" spans="1:14">
      <c r="A499" s="8">
        <v>413</v>
      </c>
      <c r="B499" s="9">
        <v>413</v>
      </c>
      <c r="C499" s="9">
        <v>0.932106375694275</v>
      </c>
      <c r="D499" s="9">
        <v>0.126391768455505</v>
      </c>
      <c r="E499" s="9">
        <v>9</v>
      </c>
      <c r="F499" s="9">
        <v>9</v>
      </c>
      <c r="G499" s="9">
        <v>1</v>
      </c>
      <c r="H499" s="9">
        <v>1</v>
      </c>
      <c r="I499" s="9">
        <v>0.9</v>
      </c>
      <c r="J499" s="9">
        <v>0.5</v>
      </c>
      <c r="K499" s="9">
        <v>0.642857142857143</v>
      </c>
      <c r="L499" s="9">
        <v>0.9</v>
      </c>
      <c r="M499" s="9">
        <v>0</v>
      </c>
      <c r="N499" s="9">
        <v>0.5</v>
      </c>
    </row>
    <row r="500" spans="1:14">
      <c r="A500" s="8">
        <v>336</v>
      </c>
      <c r="B500" s="9">
        <v>336</v>
      </c>
      <c r="C500" s="9">
        <v>0.946617364883423</v>
      </c>
      <c r="D500" s="9">
        <v>0.184411883354187</v>
      </c>
      <c r="E500" s="9">
        <v>9</v>
      </c>
      <c r="F500" s="9">
        <v>6</v>
      </c>
      <c r="G500" s="9">
        <v>1</v>
      </c>
      <c r="H500" s="9">
        <v>4</v>
      </c>
      <c r="I500" s="9">
        <v>0.9</v>
      </c>
      <c r="J500" s="9">
        <v>0.6</v>
      </c>
      <c r="K500" s="9">
        <v>0.72</v>
      </c>
      <c r="L500" s="9">
        <v>0.6</v>
      </c>
      <c r="M500" s="9">
        <v>0.3</v>
      </c>
      <c r="N500" s="9">
        <v>0.65</v>
      </c>
    </row>
    <row r="501" spans="1:14">
      <c r="A501" s="8">
        <v>419</v>
      </c>
      <c r="B501" s="9">
        <v>419</v>
      </c>
      <c r="C501" s="9">
        <v>1.05380272865295</v>
      </c>
      <c r="D501" s="9">
        <v>0.0376929044723511</v>
      </c>
      <c r="E501" s="9">
        <v>8</v>
      </c>
      <c r="F501" s="9">
        <v>6</v>
      </c>
      <c r="G501" s="9">
        <v>2</v>
      </c>
      <c r="H501" s="9">
        <v>4</v>
      </c>
      <c r="I501" s="9">
        <v>0.8</v>
      </c>
      <c r="J501" s="9">
        <v>0.571428571428572</v>
      </c>
      <c r="K501" s="9">
        <v>0.666666666666667</v>
      </c>
      <c r="L501" s="9">
        <v>0.6</v>
      </c>
      <c r="M501" s="9">
        <v>0.2</v>
      </c>
      <c r="N501" s="9">
        <v>0.6</v>
      </c>
    </row>
    <row r="504" spans="3:4">
      <c r="C504" s="18" t="s">
        <v>13</v>
      </c>
      <c r="D504" s="7" t="s">
        <v>14</v>
      </c>
    </row>
    <row r="505" spans="3:4">
      <c r="C505" s="7" t="s">
        <v>15</v>
      </c>
      <c r="D505" s="7">
        <f>COUNTIF(C2:C501,"&lt;0.343")-COUNTIF(C2:C501,"&lt;0.311")</f>
        <v>1</v>
      </c>
    </row>
    <row r="506" spans="3:4">
      <c r="C506" s="7" t="s">
        <v>16</v>
      </c>
      <c r="D506" s="7">
        <f>COUNTIF(C2:C501,"&lt;0.375")-COUNTIF(C2:C501,"&lt;0.343")</f>
        <v>0</v>
      </c>
    </row>
    <row r="507" spans="3:4">
      <c r="C507" s="7" t="s">
        <v>17</v>
      </c>
      <c r="D507" s="7">
        <f>COUNTIF(C2:C501,"&lt;0.407")-COUNTIF(C2:C501,"&lt;0.375")</f>
        <v>4</v>
      </c>
    </row>
    <row r="508" spans="3:4">
      <c r="C508" s="7" t="s">
        <v>18</v>
      </c>
      <c r="D508" s="7">
        <f>COUNTIF(C2:C501,"&lt;0.439")-COUNTIF(C2:C501,"&lt;0.407")</f>
        <v>9</v>
      </c>
    </row>
    <row r="509" spans="3:4">
      <c r="C509" s="21" t="s">
        <v>19</v>
      </c>
      <c r="D509" s="21">
        <f>COUNTIF(C2:C501,"&lt;0.471")-COUNTIF(C2:C501,"&lt;0.439")</f>
        <v>13</v>
      </c>
    </row>
    <row r="510" spans="3:4">
      <c r="C510" s="7" t="s">
        <v>20</v>
      </c>
      <c r="D510" s="7">
        <f>COUNTIF(C2:C501,"&lt;0.503")-COUNTIF(C2:C501,"&lt;0.471")</f>
        <v>18</v>
      </c>
    </row>
    <row r="511" spans="3:4">
      <c r="C511" s="22" t="s">
        <v>21</v>
      </c>
      <c r="D511" s="22">
        <f>COUNTIF(C2:C501,"&lt;0.535")-COUNTIF(C2:C501,"&lt;0.503")</f>
        <v>40</v>
      </c>
    </row>
    <row r="512" spans="3:4">
      <c r="C512" s="7" t="s">
        <v>22</v>
      </c>
      <c r="D512" s="7">
        <f>COUNTIF(C2:C501,"&lt;0.567")-COUNTIF(C2:C501,"&lt;0.535")</f>
        <v>45</v>
      </c>
    </row>
    <row r="513" spans="3:4">
      <c r="C513" s="21" t="s">
        <v>23</v>
      </c>
      <c r="D513" s="21">
        <f>COUNTIF(C2:C501,"&lt;0.599")-COUNTIF(C2:C501,"&lt;0.567")</f>
        <v>64</v>
      </c>
    </row>
    <row r="514" spans="3:4">
      <c r="C514" s="7" t="s">
        <v>24</v>
      </c>
      <c r="D514" s="7">
        <f>COUNTIF(C2:C501,"&lt;0.631")-COUNTIF(C2:C501,"&lt;0.599")</f>
        <v>61</v>
      </c>
    </row>
    <row r="515" spans="3:4">
      <c r="C515" s="7" t="s">
        <v>25</v>
      </c>
      <c r="D515" s="7">
        <f>COUNTIF(C2:C501,"&lt;0.663")-COUNTIF(C2:C501,"&lt;0.631")</f>
        <v>52</v>
      </c>
    </row>
    <row r="516" spans="3:4">
      <c r="C516" s="7" t="s">
        <v>26</v>
      </c>
      <c r="D516" s="7">
        <f>COUNTIF(C2:C501,"&lt;0.695")-COUNTIF(C2:C501,"&lt;0.663")</f>
        <v>50</v>
      </c>
    </row>
    <row r="517" spans="3:4">
      <c r="C517" s="7" t="s">
        <v>27</v>
      </c>
      <c r="D517" s="7">
        <f>COUNTIF(C2:C501,"&lt;0.727")-COUNTIF(C2:C501,"&lt;0.695")</f>
        <v>44</v>
      </c>
    </row>
    <row r="518" spans="3:4">
      <c r="C518" s="7" t="s">
        <v>28</v>
      </c>
      <c r="D518" s="7">
        <f>COUNTIF(C2:C501,"&lt;0.759")-COUNTIF(C2:C501,"&lt;0.727")</f>
        <v>29</v>
      </c>
    </row>
    <row r="519" spans="3:4">
      <c r="C519" s="7" t="s">
        <v>29</v>
      </c>
      <c r="D519" s="7">
        <f>COUNTIF(C2:C501,"&lt;0.791")-COUNTIF(C2:C501,"&lt;0.759")</f>
        <v>18</v>
      </c>
    </row>
    <row r="520" spans="3:4">
      <c r="C520" s="7" t="s">
        <v>30</v>
      </c>
      <c r="D520" s="7">
        <f>COUNTIF(C2:C501,"&lt;0.823")-COUNTIF(C2:C501,"&lt;0.791")</f>
        <v>17</v>
      </c>
    </row>
    <row r="521" spans="3:4">
      <c r="C521" s="7" t="s">
        <v>31</v>
      </c>
      <c r="D521" s="7">
        <f>COUNTIF(C2:C501,"&lt;0.855")-COUNTIF(C2:C501,"&lt;0.823")</f>
        <v>12</v>
      </c>
    </row>
    <row r="522" spans="3:4">
      <c r="C522" s="7" t="s">
        <v>32</v>
      </c>
      <c r="D522" s="7">
        <f>COUNTIF(C2:C501,"&lt;0.887")-COUNTIF(C2:C501,"&lt;0.855")</f>
        <v>7</v>
      </c>
    </row>
    <row r="523" spans="3:4">
      <c r="C523" s="7" t="s">
        <v>33</v>
      </c>
      <c r="D523" s="7">
        <f>COUNTIF(C2:C501,"&lt;0.919")-COUNTIF(C2:C501,"&lt;0.887")</f>
        <v>12</v>
      </c>
    </row>
    <row r="524" spans="3:4">
      <c r="C524" s="7" t="s">
        <v>34</v>
      </c>
      <c r="D524" s="7">
        <f>COUNTIF(C2:C501,"&lt;0.951")-COUNTIF(C2:C501,"&lt;0.919")</f>
        <v>3</v>
      </c>
    </row>
    <row r="525" spans="3:4">
      <c r="C525" s="7" t="s">
        <v>35</v>
      </c>
      <c r="D525" s="7">
        <f>COUNTIF(C2:C501,"&lt;0.983")-COUNTIF(C2:C501,"&lt;0.951")</f>
        <v>0</v>
      </c>
    </row>
    <row r="526" spans="3:4">
      <c r="C526" s="7" t="s">
        <v>36</v>
      </c>
      <c r="D526" s="7">
        <f>COUNTIF(C2:C501,"&lt;1.015")-COUNTIF(C2:C501,"&lt;0.983")</f>
        <v>0</v>
      </c>
    </row>
    <row r="527" spans="3:4">
      <c r="C527" s="7" t="s">
        <v>37</v>
      </c>
      <c r="D527" s="7">
        <f>COUNTIF(C2:C501,"&lt;1.047")-COUNTIF(C2:C501,"&lt;1.015")</f>
        <v>0</v>
      </c>
    </row>
    <row r="528" spans="3:4">
      <c r="C528" s="7" t="s">
        <v>38</v>
      </c>
      <c r="D528" s="7">
        <f>COUNTIF(C2:C501,"&lt;1.079")-COUNTIF(C2:C501,"&lt;1.047")</f>
        <v>1</v>
      </c>
    </row>
  </sheetData>
  <sortState ref="A2:N501">
    <sortCondition ref="C2"/>
  </sortState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11"/>
  <sheetViews>
    <sheetView topLeftCell="A79" workbookViewId="0">
      <selection activeCell="A1" sqref="$A1:$XFD111"/>
    </sheetView>
  </sheetViews>
  <sheetFormatPr defaultColWidth="9" defaultRowHeight="13.5"/>
  <cols>
    <col min="3" max="4" width="19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143</v>
      </c>
      <c r="B4" s="17">
        <v>143</v>
      </c>
      <c r="C4" s="17">
        <v>0.534330725669861</v>
      </c>
      <c r="D4" s="17">
        <v>0.131121039390564</v>
      </c>
      <c r="E4" s="17">
        <v>7</v>
      </c>
      <c r="F4" s="17">
        <v>3</v>
      </c>
      <c r="G4" s="17">
        <v>3</v>
      </c>
      <c r="H4" s="17">
        <v>7</v>
      </c>
      <c r="I4" s="17">
        <v>0.7</v>
      </c>
      <c r="J4" s="17">
        <v>0.7</v>
      </c>
      <c r="K4" s="17">
        <v>0.7</v>
      </c>
      <c r="L4" s="17">
        <v>0.3</v>
      </c>
      <c r="M4" s="17">
        <v>0.4</v>
      </c>
      <c r="N4" s="17">
        <v>0.7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367</v>
      </c>
      <c r="B6" s="9">
        <v>367</v>
      </c>
      <c r="C6" s="9">
        <v>0.545997023582458</v>
      </c>
      <c r="D6" s="9">
        <v>0.0157420635223389</v>
      </c>
      <c r="E6" s="9">
        <v>9</v>
      </c>
      <c r="F6" s="9">
        <v>6</v>
      </c>
      <c r="G6" s="9">
        <v>1</v>
      </c>
      <c r="H6" s="9">
        <v>4</v>
      </c>
      <c r="I6" s="9">
        <v>0.9</v>
      </c>
      <c r="J6" s="9">
        <v>0.6</v>
      </c>
      <c r="K6" s="9">
        <v>0.72</v>
      </c>
      <c r="L6" s="9">
        <v>0.6</v>
      </c>
      <c r="M6" s="9">
        <v>0.3</v>
      </c>
      <c r="N6" s="9">
        <v>0.65</v>
      </c>
    </row>
    <row r="7" spans="1:14">
      <c r="A7" s="8">
        <v>102</v>
      </c>
      <c r="B7" s="7">
        <v>102</v>
      </c>
      <c r="C7" s="7">
        <v>0.550467371940613</v>
      </c>
      <c r="D7" s="7">
        <v>0.0293501615524292</v>
      </c>
      <c r="E7" s="7">
        <v>9</v>
      </c>
      <c r="F7" s="7">
        <v>8</v>
      </c>
      <c r="G7" s="7">
        <v>1</v>
      </c>
      <c r="H7" s="7">
        <v>2</v>
      </c>
      <c r="I7" s="7">
        <v>0.9</v>
      </c>
      <c r="J7" s="7">
        <v>0.529411764705882</v>
      </c>
      <c r="K7" s="7">
        <v>0.666666666666667</v>
      </c>
      <c r="L7" s="7">
        <v>0.8</v>
      </c>
      <c r="M7" s="7">
        <v>0.1</v>
      </c>
      <c r="N7" s="7">
        <v>0.55</v>
      </c>
    </row>
    <row r="8" spans="1:14">
      <c r="A8" s="8">
        <v>297</v>
      </c>
      <c r="B8" s="9">
        <v>297</v>
      </c>
      <c r="C8" s="9">
        <v>0.560098528862</v>
      </c>
      <c r="D8" s="9">
        <v>0.0110046863555908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393</v>
      </c>
      <c r="B9" s="9">
        <v>393</v>
      </c>
      <c r="C9" s="9">
        <v>0.562142014503479</v>
      </c>
      <c r="D9" s="9">
        <v>0.0169335603713989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pans="1:14">
      <c r="A10" s="8">
        <v>498</v>
      </c>
      <c r="B10" s="9">
        <v>498</v>
      </c>
      <c r="C10" s="9">
        <v>0.562498211860657</v>
      </c>
      <c r="D10" s="9">
        <v>0.018094539642334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="4" customFormat="1" spans="1:14">
      <c r="A11" s="16">
        <v>445</v>
      </c>
      <c r="B11" s="17">
        <v>445</v>
      </c>
      <c r="C11" s="17">
        <v>0.566210746765137</v>
      </c>
      <c r="D11" s="17">
        <v>0.00131916999816895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469</v>
      </c>
      <c r="B12" s="9">
        <v>469</v>
      </c>
      <c r="C12" s="9">
        <v>0.569208860397339</v>
      </c>
      <c r="D12" s="9">
        <v>0.0651026964187622</v>
      </c>
      <c r="E12" s="9">
        <v>7</v>
      </c>
      <c r="F12" s="9">
        <v>9</v>
      </c>
      <c r="G12" s="9">
        <v>3</v>
      </c>
      <c r="H12" s="9">
        <v>1</v>
      </c>
      <c r="I12" s="9">
        <v>0.7</v>
      </c>
      <c r="J12" s="9">
        <v>0.4375</v>
      </c>
      <c r="K12" s="9">
        <v>0.538461538461538</v>
      </c>
      <c r="L12" s="9">
        <v>0.9</v>
      </c>
      <c r="M12" s="9">
        <v>-0.2</v>
      </c>
      <c r="N12" s="9">
        <v>0.4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217</v>
      </c>
      <c r="B14" s="9">
        <v>217</v>
      </c>
      <c r="C14" s="9">
        <v>0.576593995094299</v>
      </c>
      <c r="D14" s="9">
        <v>0.0702860355377197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62</v>
      </c>
      <c r="B15" s="9">
        <v>62</v>
      </c>
      <c r="C15" s="9">
        <v>0.580966949462891</v>
      </c>
      <c r="D15" s="9">
        <v>0.0316213369369507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pans="1:14">
      <c r="A16" s="8">
        <v>474</v>
      </c>
      <c r="B16" s="9">
        <v>474</v>
      </c>
      <c r="C16" s="9">
        <v>0.58588969707489</v>
      </c>
      <c r="D16" s="9">
        <v>0.0183937549591064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92</v>
      </c>
      <c r="B17" s="9">
        <v>92</v>
      </c>
      <c r="C17" s="9">
        <v>0.590191960334778</v>
      </c>
      <c r="D17" s="9">
        <v>0.0902374982833862</v>
      </c>
      <c r="E17" s="9">
        <v>7</v>
      </c>
      <c r="F17" s="9">
        <v>10</v>
      </c>
      <c r="G17" s="9">
        <v>3</v>
      </c>
      <c r="H17" s="9">
        <v>0</v>
      </c>
      <c r="I17" s="9">
        <v>0.7</v>
      </c>
      <c r="J17" s="9">
        <v>0.411764705882353</v>
      </c>
      <c r="K17" s="9">
        <v>0.518518518518518</v>
      </c>
      <c r="L17" s="9">
        <v>1</v>
      </c>
      <c r="M17" s="9">
        <v>-0.3</v>
      </c>
      <c r="N17" s="9">
        <v>0.35</v>
      </c>
    </row>
    <row r="18" spans="1:14">
      <c r="A18" s="8">
        <v>220</v>
      </c>
      <c r="B18" s="9">
        <v>220</v>
      </c>
      <c r="C18" s="9">
        <v>0.591239094734192</v>
      </c>
      <c r="D18" s="9">
        <v>0.0226728916168213</v>
      </c>
      <c r="E18" s="9">
        <v>10</v>
      </c>
      <c r="F18" s="9">
        <v>6</v>
      </c>
      <c r="G18" s="9">
        <v>0</v>
      </c>
      <c r="H18" s="9">
        <v>4</v>
      </c>
      <c r="I18" s="9">
        <v>1</v>
      </c>
      <c r="J18" s="9">
        <v>0.625</v>
      </c>
      <c r="K18" s="9">
        <v>0.769230769230769</v>
      </c>
      <c r="L18" s="9">
        <v>0.6</v>
      </c>
      <c r="M18" s="9">
        <v>0.4</v>
      </c>
      <c r="N18" s="9">
        <v>0.7</v>
      </c>
    </row>
    <row r="19" spans="1:14">
      <c r="A19" s="8">
        <v>465</v>
      </c>
      <c r="B19" s="9">
        <v>465</v>
      </c>
      <c r="C19" s="9">
        <v>0.592013478279114</v>
      </c>
      <c r="D19" s="9">
        <v>0.0320600271224976</v>
      </c>
      <c r="E19" s="9">
        <v>9</v>
      </c>
      <c r="F19" s="9">
        <v>9</v>
      </c>
      <c r="G19" s="9">
        <v>1</v>
      </c>
      <c r="H19" s="9">
        <v>1</v>
      </c>
      <c r="I19" s="9">
        <v>0.9</v>
      </c>
      <c r="J19" s="9">
        <v>0.5</v>
      </c>
      <c r="K19" s="9">
        <v>0.642857142857143</v>
      </c>
      <c r="L19" s="9">
        <v>0.9</v>
      </c>
      <c r="M19" s="9">
        <v>0</v>
      </c>
      <c r="N19" s="9">
        <v>0.5</v>
      </c>
    </row>
    <row r="20" s="4" customFormat="1" spans="1:14">
      <c r="A20" s="16">
        <v>71</v>
      </c>
      <c r="B20" s="17">
        <v>71</v>
      </c>
      <c r="C20" s="17">
        <v>0.593673706054687</v>
      </c>
      <c r="D20" s="17">
        <v>0.0213378667831421</v>
      </c>
      <c r="E20" s="17">
        <v>9</v>
      </c>
      <c r="F20" s="17">
        <v>8</v>
      </c>
      <c r="G20" s="17">
        <v>1</v>
      </c>
      <c r="H20" s="17">
        <v>2</v>
      </c>
      <c r="I20" s="17">
        <v>0.9</v>
      </c>
      <c r="J20" s="17">
        <v>0.529411764705882</v>
      </c>
      <c r="K20" s="17">
        <v>0.666666666666667</v>
      </c>
      <c r="L20" s="17">
        <v>0.8</v>
      </c>
      <c r="M20" s="17">
        <v>0.1</v>
      </c>
      <c r="N20" s="17">
        <v>0.55</v>
      </c>
    </row>
    <row r="21" spans="1:14">
      <c r="A21" s="8">
        <v>314</v>
      </c>
      <c r="B21" s="9">
        <v>314</v>
      </c>
      <c r="C21" s="9">
        <v>0.599250078201294</v>
      </c>
      <c r="D21" s="9">
        <v>0.0104513168334961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53</v>
      </c>
      <c r="B22" s="9">
        <v>53</v>
      </c>
      <c r="C22" s="9">
        <v>0.600767612457275</v>
      </c>
      <c r="D22" s="9">
        <v>0.0297636985778809</v>
      </c>
      <c r="E22" s="9">
        <v>10</v>
      </c>
      <c r="F22" s="9">
        <v>8</v>
      </c>
      <c r="G22" s="9">
        <v>0</v>
      </c>
      <c r="H22" s="9">
        <v>2</v>
      </c>
      <c r="I22" s="9">
        <v>1</v>
      </c>
      <c r="J22" s="9">
        <v>0.555555555555556</v>
      </c>
      <c r="K22" s="9">
        <v>0.714285714285714</v>
      </c>
      <c r="L22" s="9">
        <v>0.8</v>
      </c>
      <c r="M22" s="9">
        <v>0.2</v>
      </c>
      <c r="N22" s="9">
        <v>0.6</v>
      </c>
    </row>
    <row r="23" spans="1:14">
      <c r="A23" s="8">
        <v>226</v>
      </c>
      <c r="B23" s="9">
        <v>226</v>
      </c>
      <c r="C23" s="9">
        <v>0.602149486541748</v>
      </c>
      <c r="D23" s="9">
        <v>0.100008964538574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249</v>
      </c>
      <c r="B24" s="9">
        <v>249</v>
      </c>
      <c r="C24" s="9">
        <v>0.602627396583557</v>
      </c>
      <c r="D24" s="9">
        <v>0.0299558639526367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388</v>
      </c>
      <c r="B25" s="9">
        <v>388</v>
      </c>
      <c r="C25" s="9">
        <v>0.602671146392822</v>
      </c>
      <c r="D25" s="9">
        <v>0.0255541801452637</v>
      </c>
      <c r="E25" s="9">
        <v>10</v>
      </c>
      <c r="F25" s="9">
        <v>7</v>
      </c>
      <c r="G25" s="9">
        <v>0</v>
      </c>
      <c r="H25" s="9">
        <v>3</v>
      </c>
      <c r="I25" s="9">
        <v>1</v>
      </c>
      <c r="J25" s="9">
        <v>0.588235294117647</v>
      </c>
      <c r="K25" s="9">
        <v>0.740740740740741</v>
      </c>
      <c r="L25" s="9">
        <v>0.7</v>
      </c>
      <c r="M25" s="9">
        <v>0.3</v>
      </c>
      <c r="N25" s="9">
        <v>0.65</v>
      </c>
    </row>
    <row r="26" s="3" customFormat="1" spans="1:14">
      <c r="A26" s="14">
        <v>236</v>
      </c>
      <c r="B26" s="15">
        <v>236</v>
      </c>
      <c r="C26" s="15">
        <v>0.60302460193634</v>
      </c>
      <c r="D26" s="15">
        <v>0.0383080244064331</v>
      </c>
      <c r="E26" s="15">
        <v>10</v>
      </c>
      <c r="F26" s="15">
        <v>7</v>
      </c>
      <c r="G26" s="15">
        <v>0</v>
      </c>
      <c r="H26" s="15">
        <v>3</v>
      </c>
      <c r="I26" s="15">
        <v>1</v>
      </c>
      <c r="J26" s="15">
        <v>0.588235294117647</v>
      </c>
      <c r="K26" s="15">
        <v>0.740740740740741</v>
      </c>
      <c r="L26" s="15">
        <v>0.7</v>
      </c>
      <c r="M26" s="15">
        <v>0.3</v>
      </c>
      <c r="N26" s="15">
        <v>0.65</v>
      </c>
    </row>
    <row r="27" spans="1:14">
      <c r="A27" s="8">
        <v>338</v>
      </c>
      <c r="B27" s="9">
        <v>338</v>
      </c>
      <c r="C27" s="9">
        <v>0.603128910064697</v>
      </c>
      <c r="D27" s="9">
        <v>0.043573260307312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37</v>
      </c>
      <c r="B28" s="9">
        <v>37</v>
      </c>
      <c r="C28" s="9">
        <v>0.604530811309814</v>
      </c>
      <c r="D28" s="9">
        <v>0.0686867237091064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100</v>
      </c>
      <c r="B29" s="9">
        <v>100</v>
      </c>
      <c r="C29" s="9">
        <v>0.604646682739258</v>
      </c>
      <c r="D29" s="9">
        <v>0.0354998111724854</v>
      </c>
      <c r="E29" s="9">
        <v>10</v>
      </c>
      <c r="F29" s="9">
        <v>8</v>
      </c>
      <c r="G29" s="9">
        <v>0</v>
      </c>
      <c r="H29" s="9">
        <v>2</v>
      </c>
      <c r="I29" s="9">
        <v>1</v>
      </c>
      <c r="J29" s="9">
        <v>0.555555555555556</v>
      </c>
      <c r="K29" s="9">
        <v>0.714285714285714</v>
      </c>
      <c r="L29" s="9">
        <v>0.8</v>
      </c>
      <c r="M29" s="9">
        <v>0.2</v>
      </c>
      <c r="N29" s="9">
        <v>0.6</v>
      </c>
    </row>
    <row r="30" spans="1:14">
      <c r="A30" s="8">
        <v>57</v>
      </c>
      <c r="B30" s="9">
        <v>57</v>
      </c>
      <c r="C30" s="9">
        <v>0.605223536491394</v>
      </c>
      <c r="D30" s="9">
        <v>0.031017541885376</v>
      </c>
      <c r="E30" s="9">
        <v>8</v>
      </c>
      <c r="F30" s="9">
        <v>8</v>
      </c>
      <c r="G30" s="9">
        <v>2</v>
      </c>
      <c r="H30" s="9">
        <v>2</v>
      </c>
      <c r="I30" s="9">
        <v>0.8</v>
      </c>
      <c r="J30" s="9">
        <v>0.5</v>
      </c>
      <c r="K30" s="9">
        <v>0.615384615384615</v>
      </c>
      <c r="L30" s="9">
        <v>0.8</v>
      </c>
      <c r="M30" s="9">
        <v>0</v>
      </c>
      <c r="N30" s="9">
        <v>0.5</v>
      </c>
    </row>
    <row r="31" spans="1:14">
      <c r="A31" s="8">
        <v>155</v>
      </c>
      <c r="B31" s="9">
        <v>155</v>
      </c>
      <c r="C31" s="9">
        <v>0.606492519378662</v>
      </c>
      <c r="D31" s="9">
        <v>0.0782451629638672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="4" customFormat="1" spans="1:14">
      <c r="A32" s="16">
        <v>239</v>
      </c>
      <c r="B32" s="17">
        <v>239</v>
      </c>
      <c r="C32" s="17">
        <v>0.606819152832031</v>
      </c>
      <c r="D32" s="17">
        <v>0.0388393402099609</v>
      </c>
      <c r="E32" s="17">
        <v>9</v>
      </c>
      <c r="F32" s="17">
        <v>3</v>
      </c>
      <c r="G32" s="17">
        <v>1</v>
      </c>
      <c r="H32" s="17">
        <v>7</v>
      </c>
      <c r="I32" s="17">
        <v>0.9</v>
      </c>
      <c r="J32" s="17">
        <v>0.75</v>
      </c>
      <c r="K32" s="17">
        <v>0.818181818181818</v>
      </c>
      <c r="L32" s="17">
        <v>0.3</v>
      </c>
      <c r="M32" s="17">
        <v>0.6</v>
      </c>
      <c r="N32" s="17">
        <v>0.8</v>
      </c>
    </row>
    <row r="33" spans="1:14">
      <c r="A33" s="8">
        <v>233</v>
      </c>
      <c r="B33" s="9">
        <v>233</v>
      </c>
      <c r="C33" s="9">
        <v>0.631724715232849</v>
      </c>
      <c r="D33" s="9">
        <v>0.0104049444198608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115</v>
      </c>
      <c r="B34" s="9">
        <v>115</v>
      </c>
      <c r="C34" s="9">
        <v>0.63276743888855</v>
      </c>
      <c r="D34" s="9">
        <v>0.101884365081787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41</v>
      </c>
      <c r="B35" s="9">
        <v>41</v>
      </c>
      <c r="C35" s="9">
        <v>0.633098483085632</v>
      </c>
      <c r="D35" s="9">
        <v>0.109957218170166</v>
      </c>
      <c r="E35" s="9">
        <v>8</v>
      </c>
      <c r="F35" s="9">
        <v>6</v>
      </c>
      <c r="G35" s="9">
        <v>2</v>
      </c>
      <c r="H35" s="9">
        <v>4</v>
      </c>
      <c r="I35" s="9">
        <v>0.8</v>
      </c>
      <c r="J35" s="9">
        <v>0.571428571428572</v>
      </c>
      <c r="K35" s="9">
        <v>0.666666666666667</v>
      </c>
      <c r="L35" s="9">
        <v>0.6</v>
      </c>
      <c r="M35" s="9">
        <v>0.2</v>
      </c>
      <c r="N35" s="9">
        <v>0.6</v>
      </c>
    </row>
    <row r="36" s="3" customFormat="1" spans="1:14">
      <c r="A36" s="14">
        <v>278</v>
      </c>
      <c r="B36" s="15">
        <v>278</v>
      </c>
      <c r="C36" s="15">
        <v>0.633606433868408</v>
      </c>
      <c r="D36" s="15">
        <v>0.0177440643310547</v>
      </c>
      <c r="E36" s="15">
        <v>9</v>
      </c>
      <c r="F36" s="15">
        <v>7</v>
      </c>
      <c r="G36" s="15">
        <v>1</v>
      </c>
      <c r="H36" s="15">
        <v>3</v>
      </c>
      <c r="I36" s="15">
        <v>0.9</v>
      </c>
      <c r="J36" s="15">
        <v>0.5625</v>
      </c>
      <c r="K36" s="15">
        <v>0.692307692307692</v>
      </c>
      <c r="L36" s="15">
        <v>0.7</v>
      </c>
      <c r="M36" s="15">
        <v>0.2</v>
      </c>
      <c r="N36" s="15">
        <v>0.6</v>
      </c>
    </row>
    <row r="37" spans="1:14">
      <c r="A37" s="8">
        <v>219</v>
      </c>
      <c r="B37" s="9">
        <v>219</v>
      </c>
      <c r="C37" s="9">
        <v>0.634008884429932</v>
      </c>
      <c r="D37" s="9">
        <v>0.0899170637130737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455</v>
      </c>
      <c r="B38" s="9">
        <v>455</v>
      </c>
      <c r="C38" s="9">
        <v>0.634031414985657</v>
      </c>
      <c r="D38" s="9">
        <v>0.0529571771621704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98</v>
      </c>
      <c r="B39" s="9">
        <v>98</v>
      </c>
      <c r="C39" s="9">
        <v>0.634501576423645</v>
      </c>
      <c r="D39" s="9">
        <v>0.0768029689788818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331</v>
      </c>
      <c r="B40" s="9">
        <v>331</v>
      </c>
      <c r="C40" s="9">
        <v>0.636010527610779</v>
      </c>
      <c r="D40" s="9">
        <v>0.0391476154327393</v>
      </c>
      <c r="E40" s="9">
        <v>9</v>
      </c>
      <c r="F40" s="9">
        <v>10</v>
      </c>
      <c r="G40" s="9">
        <v>1</v>
      </c>
      <c r="H40" s="9">
        <v>0</v>
      </c>
      <c r="I40" s="9">
        <v>0.9</v>
      </c>
      <c r="J40" s="9">
        <v>0.473684210526316</v>
      </c>
      <c r="K40" s="9">
        <v>0.620689655172414</v>
      </c>
      <c r="L40" s="9">
        <v>1</v>
      </c>
      <c r="M40" s="9">
        <v>-0.1</v>
      </c>
      <c r="N40" s="9">
        <v>0.45</v>
      </c>
    </row>
    <row r="41" spans="1:14">
      <c r="A41" s="8">
        <v>271</v>
      </c>
      <c r="B41" s="9">
        <v>271</v>
      </c>
      <c r="C41" s="9">
        <v>0.636939287185669</v>
      </c>
      <c r="D41" s="9">
        <v>0.0437867641448975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359</v>
      </c>
      <c r="B42" s="9">
        <v>359</v>
      </c>
      <c r="C42" s="9">
        <v>0.63953709602356</v>
      </c>
      <c r="D42" s="9">
        <v>0.0327277183532715</v>
      </c>
      <c r="E42" s="9">
        <v>10</v>
      </c>
      <c r="F42" s="9">
        <v>9</v>
      </c>
      <c r="G42" s="9">
        <v>0</v>
      </c>
      <c r="H42" s="9">
        <v>1</v>
      </c>
      <c r="I42" s="9">
        <v>1</v>
      </c>
      <c r="J42" s="9">
        <v>0.526315789473684</v>
      </c>
      <c r="K42" s="9">
        <v>0.689655172413793</v>
      </c>
      <c r="L42" s="9">
        <v>0.9</v>
      </c>
      <c r="M42" s="9">
        <v>0.1</v>
      </c>
      <c r="N42" s="9">
        <v>0.55</v>
      </c>
    </row>
    <row r="43" spans="1:14">
      <c r="A43" s="8">
        <v>343</v>
      </c>
      <c r="B43" s="9">
        <v>343</v>
      </c>
      <c r="C43" s="9">
        <v>0.639774203300476</v>
      </c>
      <c r="D43" s="9">
        <v>0.074286937713623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295</v>
      </c>
      <c r="B44" s="9">
        <v>295</v>
      </c>
      <c r="C44" s="9">
        <v>0.641138553619385</v>
      </c>
      <c r="D44" s="9">
        <v>0.0182781219482422</v>
      </c>
      <c r="E44" s="9">
        <v>8</v>
      </c>
      <c r="F44" s="9">
        <v>6</v>
      </c>
      <c r="G44" s="9">
        <v>2</v>
      </c>
      <c r="H44" s="9">
        <v>4</v>
      </c>
      <c r="I44" s="9">
        <v>0.8</v>
      </c>
      <c r="J44" s="9">
        <v>0.571428571428572</v>
      </c>
      <c r="K44" s="9">
        <v>0.666666666666667</v>
      </c>
      <c r="L44" s="9">
        <v>0.6</v>
      </c>
      <c r="M44" s="9">
        <v>0.2</v>
      </c>
      <c r="N44" s="9">
        <v>0.6</v>
      </c>
    </row>
    <row r="45" s="3" customFormat="1" spans="1:14">
      <c r="A45" s="14">
        <v>484</v>
      </c>
      <c r="B45" s="15">
        <v>484</v>
      </c>
      <c r="C45" s="15">
        <v>0.642148852348328</v>
      </c>
      <c r="D45" s="15">
        <v>0.0728036165237427</v>
      </c>
      <c r="E45" s="15">
        <v>10</v>
      </c>
      <c r="F45" s="15">
        <v>10</v>
      </c>
      <c r="G45" s="15">
        <v>0</v>
      </c>
      <c r="H45" s="15">
        <v>0</v>
      </c>
      <c r="I45" s="15">
        <v>1</v>
      </c>
      <c r="J45" s="15">
        <v>0.5</v>
      </c>
      <c r="K45" s="15">
        <v>0.666666666666667</v>
      </c>
      <c r="L45" s="15">
        <v>1</v>
      </c>
      <c r="M45" s="15">
        <v>0</v>
      </c>
      <c r="N45" s="15">
        <v>0.5</v>
      </c>
    </row>
    <row r="46" s="4" customFormat="1" spans="1:14">
      <c r="A46" s="16">
        <v>384</v>
      </c>
      <c r="B46" s="17">
        <v>384</v>
      </c>
      <c r="C46" s="17">
        <v>0.642540812492371</v>
      </c>
      <c r="D46" s="17">
        <v>0.0677975416183472</v>
      </c>
      <c r="E46" s="17">
        <v>9</v>
      </c>
      <c r="F46" s="17">
        <v>6</v>
      </c>
      <c r="G46" s="17">
        <v>1</v>
      </c>
      <c r="H46" s="17">
        <v>4</v>
      </c>
      <c r="I46" s="17">
        <v>0.9</v>
      </c>
      <c r="J46" s="17">
        <v>0.6</v>
      </c>
      <c r="K46" s="17">
        <v>0.72</v>
      </c>
      <c r="L46" s="17">
        <v>0.6</v>
      </c>
      <c r="M46" s="17">
        <v>0.3</v>
      </c>
      <c r="N46" s="17">
        <v>0.65</v>
      </c>
    </row>
    <row r="47" spans="1:14">
      <c r="A47" s="8">
        <v>202</v>
      </c>
      <c r="B47" s="9">
        <v>202</v>
      </c>
      <c r="C47" s="9">
        <v>0.663043260574341</v>
      </c>
      <c r="D47" s="9">
        <v>0.0454604625701904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197</v>
      </c>
      <c r="B48" s="9">
        <v>197</v>
      </c>
      <c r="C48" s="9">
        <v>0.663269877433777</v>
      </c>
      <c r="D48" s="9">
        <v>0.14519727230072</v>
      </c>
      <c r="E48" s="9">
        <v>8</v>
      </c>
      <c r="F48" s="9">
        <v>10</v>
      </c>
      <c r="G48" s="9">
        <v>2</v>
      </c>
      <c r="H48" s="9">
        <v>0</v>
      </c>
      <c r="I48" s="9">
        <v>0.8</v>
      </c>
      <c r="J48" s="9">
        <v>0.444444444444444</v>
      </c>
      <c r="K48" s="9">
        <v>0.571428571428572</v>
      </c>
      <c r="L48" s="9">
        <v>1</v>
      </c>
      <c r="M48" s="9">
        <v>-0.2</v>
      </c>
      <c r="N48" s="9">
        <v>0.4</v>
      </c>
    </row>
    <row r="49" spans="1:14">
      <c r="A49" s="8">
        <v>181</v>
      </c>
      <c r="B49" s="9">
        <v>181</v>
      </c>
      <c r="C49" s="9">
        <v>0.663648009300232</v>
      </c>
      <c r="D49" s="9">
        <v>0.0730950832366943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28</v>
      </c>
      <c r="B50" s="9">
        <v>28</v>
      </c>
      <c r="C50" s="9">
        <v>0.664024829864502</v>
      </c>
      <c r="D50" s="9">
        <v>0.176245927810669</v>
      </c>
      <c r="E50" s="9">
        <v>9</v>
      </c>
      <c r="F50" s="9">
        <v>4</v>
      </c>
      <c r="G50" s="9">
        <v>1</v>
      </c>
      <c r="H50" s="9">
        <v>6</v>
      </c>
      <c r="I50" s="9">
        <v>0.9</v>
      </c>
      <c r="J50" s="9">
        <v>0.692307692307692</v>
      </c>
      <c r="K50" s="9">
        <v>0.782608695652174</v>
      </c>
      <c r="L50" s="9">
        <v>0.4</v>
      </c>
      <c r="M50" s="9">
        <v>0.5</v>
      </c>
      <c r="N50" s="9">
        <v>0.75</v>
      </c>
    </row>
    <row r="51" spans="1:14">
      <c r="A51" s="8">
        <v>473</v>
      </c>
      <c r="B51" s="9">
        <v>473</v>
      </c>
      <c r="C51" s="9">
        <v>0.66645336151123</v>
      </c>
      <c r="D51" s="9">
        <v>0.108807682991028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244</v>
      </c>
      <c r="B52" s="9">
        <v>244</v>
      </c>
      <c r="C52" s="9">
        <v>0.666673541069031</v>
      </c>
      <c r="D52" s="9">
        <v>0.0326756238937378</v>
      </c>
      <c r="E52" s="9">
        <v>7</v>
      </c>
      <c r="F52" s="9">
        <v>5</v>
      </c>
      <c r="G52" s="9">
        <v>3</v>
      </c>
      <c r="H52" s="9">
        <v>5</v>
      </c>
      <c r="I52" s="9">
        <v>0.7</v>
      </c>
      <c r="J52" s="9">
        <v>0.583333333333333</v>
      </c>
      <c r="K52" s="9">
        <v>0.636363636363636</v>
      </c>
      <c r="L52" s="9">
        <v>0.5</v>
      </c>
      <c r="M52" s="9">
        <v>0.2</v>
      </c>
      <c r="N52" s="9">
        <v>0.6</v>
      </c>
    </row>
    <row r="53" spans="1:14">
      <c r="A53" s="8">
        <v>261</v>
      </c>
      <c r="B53" s="9">
        <v>261</v>
      </c>
      <c r="C53" s="9">
        <v>0.667340993881226</v>
      </c>
      <c r="D53" s="9">
        <v>0.130968451499939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442</v>
      </c>
      <c r="B54" s="9">
        <v>442</v>
      </c>
      <c r="C54" s="9">
        <v>0.667679786682129</v>
      </c>
      <c r="D54" s="9">
        <v>0.0160030126571655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218</v>
      </c>
      <c r="B55" s="9">
        <v>218</v>
      </c>
      <c r="C55" s="9">
        <v>0.667884349822998</v>
      </c>
      <c r="D55" s="9">
        <v>0.152703166007996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256</v>
      </c>
      <c r="B56" s="9">
        <v>256</v>
      </c>
      <c r="C56" s="9">
        <v>0.667914509773254</v>
      </c>
      <c r="D56" s="9">
        <v>0.249172568321228</v>
      </c>
      <c r="E56" s="9">
        <v>7</v>
      </c>
      <c r="F56" s="9">
        <v>6</v>
      </c>
      <c r="G56" s="9">
        <v>3</v>
      </c>
      <c r="H56" s="9">
        <v>4</v>
      </c>
      <c r="I56" s="9">
        <v>0.7</v>
      </c>
      <c r="J56" s="9">
        <v>0.538461538461539</v>
      </c>
      <c r="K56" s="9">
        <v>0.608695652173913</v>
      </c>
      <c r="L56" s="9">
        <v>0.6</v>
      </c>
      <c r="M56" s="9">
        <v>0.1</v>
      </c>
      <c r="N56" s="9">
        <v>0.55</v>
      </c>
    </row>
    <row r="57" spans="1:14">
      <c r="A57" s="8">
        <v>207</v>
      </c>
      <c r="B57" s="9">
        <v>207</v>
      </c>
      <c r="C57" s="9">
        <v>0.668673396110535</v>
      </c>
      <c r="D57" s="9">
        <v>0.00628530979156494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="4" customFormat="1" spans="1:14">
      <c r="A58" s="16">
        <v>251</v>
      </c>
      <c r="B58" s="17">
        <v>251</v>
      </c>
      <c r="C58" s="17">
        <v>0.668897747993469</v>
      </c>
      <c r="D58" s="17">
        <v>0.0253410339355469</v>
      </c>
      <c r="E58" s="17">
        <v>8</v>
      </c>
      <c r="F58" s="17">
        <v>8</v>
      </c>
      <c r="G58" s="17">
        <v>2</v>
      </c>
      <c r="H58" s="17">
        <v>2</v>
      </c>
      <c r="I58" s="17">
        <v>0.8</v>
      </c>
      <c r="J58" s="17">
        <v>0.5</v>
      </c>
      <c r="K58" s="17">
        <v>0.615384615384615</v>
      </c>
      <c r="L58" s="17">
        <v>0.8</v>
      </c>
      <c r="M58" s="17">
        <v>0</v>
      </c>
      <c r="N58" s="17">
        <v>0.5</v>
      </c>
    </row>
    <row r="59" spans="1:14">
      <c r="A59" s="8">
        <v>0</v>
      </c>
      <c r="B59" s="9">
        <v>0</v>
      </c>
      <c r="C59" s="9">
        <v>0.695299029350281</v>
      </c>
      <c r="D59" s="9">
        <v>0.062158465385437</v>
      </c>
      <c r="E59" s="9">
        <v>8</v>
      </c>
      <c r="F59" s="9">
        <v>7</v>
      </c>
      <c r="G59" s="9">
        <v>2</v>
      </c>
      <c r="H59" s="9">
        <v>3</v>
      </c>
      <c r="I59" s="9">
        <v>0.8</v>
      </c>
      <c r="J59" s="9">
        <v>0.533333333333333</v>
      </c>
      <c r="K59" s="9">
        <v>0.64</v>
      </c>
      <c r="L59" s="9">
        <v>0.7</v>
      </c>
      <c r="M59" s="9">
        <v>0.1</v>
      </c>
      <c r="N59" s="9">
        <v>0.55</v>
      </c>
    </row>
    <row r="60" spans="1:14">
      <c r="A60" s="8">
        <v>26</v>
      </c>
      <c r="B60" s="9">
        <v>26</v>
      </c>
      <c r="C60" s="9">
        <v>0.696692824363708</v>
      </c>
      <c r="D60" s="9">
        <v>0.0210152864456177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pans="1:14">
      <c r="A61" s="8">
        <v>415</v>
      </c>
      <c r="B61" s="9">
        <v>415</v>
      </c>
      <c r="C61" s="9">
        <v>0.698853492736816</v>
      </c>
      <c r="D61" s="9">
        <v>0.0456039905548096</v>
      </c>
      <c r="E61" s="9">
        <v>9</v>
      </c>
      <c r="F61" s="9">
        <v>6</v>
      </c>
      <c r="G61" s="9">
        <v>1</v>
      </c>
      <c r="H61" s="9">
        <v>4</v>
      </c>
      <c r="I61" s="9">
        <v>0.9</v>
      </c>
      <c r="J61" s="9">
        <v>0.6</v>
      </c>
      <c r="K61" s="9">
        <v>0.72</v>
      </c>
      <c r="L61" s="9">
        <v>0.6</v>
      </c>
      <c r="M61" s="9">
        <v>0.3</v>
      </c>
      <c r="N61" s="9">
        <v>0.65</v>
      </c>
    </row>
    <row r="62" spans="1:14">
      <c r="A62" s="8">
        <v>235</v>
      </c>
      <c r="B62" s="9">
        <v>235</v>
      </c>
      <c r="C62" s="9">
        <v>0.699081659317017</v>
      </c>
      <c r="D62" s="9">
        <v>0.0745850801467896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40</v>
      </c>
      <c r="B63" s="9">
        <v>40</v>
      </c>
      <c r="C63" s="9">
        <v>0.702210426330566</v>
      </c>
      <c r="D63" s="9">
        <v>0.0116062164306641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459</v>
      </c>
      <c r="B64" s="9">
        <v>459</v>
      </c>
      <c r="C64" s="9">
        <v>0.703859448432922</v>
      </c>
      <c r="D64" s="9">
        <v>0.0196352005004883</v>
      </c>
      <c r="E64" s="9">
        <v>10</v>
      </c>
      <c r="F64" s="9">
        <v>7</v>
      </c>
      <c r="G64" s="9">
        <v>0</v>
      </c>
      <c r="H64" s="9">
        <v>3</v>
      </c>
      <c r="I64" s="9">
        <v>1</v>
      </c>
      <c r="J64" s="9">
        <v>0.588235294117647</v>
      </c>
      <c r="K64" s="9">
        <v>0.740740740740741</v>
      </c>
      <c r="L64" s="9">
        <v>0.7</v>
      </c>
      <c r="M64" s="9">
        <v>0.3</v>
      </c>
      <c r="N64" s="9">
        <v>0.65</v>
      </c>
    </row>
    <row r="65" spans="1:14">
      <c r="A65" s="8">
        <v>184</v>
      </c>
      <c r="B65" s="9">
        <v>184</v>
      </c>
      <c r="C65" s="9">
        <v>0.704670667648315</v>
      </c>
      <c r="D65" s="9">
        <v>0.0256813764572144</v>
      </c>
      <c r="E65" s="9">
        <v>8</v>
      </c>
      <c r="F65" s="9">
        <v>8</v>
      </c>
      <c r="G65" s="9">
        <v>2</v>
      </c>
      <c r="H65" s="9">
        <v>2</v>
      </c>
      <c r="I65" s="9">
        <v>0.8</v>
      </c>
      <c r="J65" s="9">
        <v>0.5</v>
      </c>
      <c r="K65" s="9">
        <v>0.615384615384615</v>
      </c>
      <c r="L65" s="9">
        <v>0.8</v>
      </c>
      <c r="M65" s="9">
        <v>0</v>
      </c>
      <c r="N65" s="9">
        <v>0.5</v>
      </c>
    </row>
    <row r="66" spans="1:14">
      <c r="A66" s="8">
        <v>476</v>
      </c>
      <c r="B66" s="9">
        <v>476</v>
      </c>
      <c r="C66" s="9">
        <v>0.708812236785889</v>
      </c>
      <c r="D66" s="9">
        <v>0.00474917888641357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="4" customFormat="1" spans="1:14">
      <c r="A67" s="16">
        <v>95</v>
      </c>
      <c r="B67" s="17">
        <v>95</v>
      </c>
      <c r="C67" s="17">
        <v>0.718604207038879</v>
      </c>
      <c r="D67" s="17">
        <v>0.000424385070800781</v>
      </c>
      <c r="E67" s="17">
        <v>8</v>
      </c>
      <c r="F67" s="17">
        <v>7</v>
      </c>
      <c r="G67" s="17">
        <v>2</v>
      </c>
      <c r="H67" s="17">
        <v>3</v>
      </c>
      <c r="I67" s="17">
        <v>0.8</v>
      </c>
      <c r="J67" s="17">
        <v>0.533333333333333</v>
      </c>
      <c r="K67" s="17">
        <v>0.64</v>
      </c>
      <c r="L67" s="17">
        <v>0.7</v>
      </c>
      <c r="M67" s="17">
        <v>0.1</v>
      </c>
      <c r="N67" s="17">
        <v>0.55</v>
      </c>
    </row>
    <row r="68" spans="1:14">
      <c r="A68" s="8">
        <v>326</v>
      </c>
      <c r="B68" s="9">
        <v>326</v>
      </c>
      <c r="C68" s="9">
        <v>0.728153347969055</v>
      </c>
      <c r="D68" s="9">
        <v>0.205908179283142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83</v>
      </c>
      <c r="B69" s="9">
        <v>83</v>
      </c>
      <c r="C69" s="9">
        <v>0.729466319084167</v>
      </c>
      <c r="D69" s="9">
        <v>0.119478106498718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178</v>
      </c>
      <c r="B70" s="9">
        <v>178</v>
      </c>
      <c r="C70" s="9">
        <v>0.736749768257141</v>
      </c>
      <c r="D70" s="9">
        <v>0.15205705165863</v>
      </c>
      <c r="E70" s="9">
        <v>9</v>
      </c>
      <c r="F70" s="9">
        <v>7</v>
      </c>
      <c r="G70" s="9">
        <v>1</v>
      </c>
      <c r="H70" s="9">
        <v>3</v>
      </c>
      <c r="I70" s="9">
        <v>0.9</v>
      </c>
      <c r="J70" s="9">
        <v>0.5625</v>
      </c>
      <c r="K70" s="9">
        <v>0.692307692307692</v>
      </c>
      <c r="L70" s="9">
        <v>0.7</v>
      </c>
      <c r="M70" s="9">
        <v>0.2</v>
      </c>
      <c r="N70" s="9">
        <v>0.6</v>
      </c>
    </row>
    <row r="71" spans="1:14">
      <c r="A71" s="8">
        <v>14</v>
      </c>
      <c r="B71" s="9">
        <v>14</v>
      </c>
      <c r="C71" s="9">
        <v>0.73849093914032</v>
      </c>
      <c r="D71" s="9">
        <v>0.159450173377991</v>
      </c>
      <c r="E71" s="9">
        <v>10</v>
      </c>
      <c r="F71" s="9">
        <v>9</v>
      </c>
      <c r="G71" s="9">
        <v>0</v>
      </c>
      <c r="H71" s="9">
        <v>1</v>
      </c>
      <c r="I71" s="9">
        <v>1</v>
      </c>
      <c r="J71" s="9">
        <v>0.526315789473684</v>
      </c>
      <c r="K71" s="9">
        <v>0.689655172413793</v>
      </c>
      <c r="L71" s="9">
        <v>0.9</v>
      </c>
      <c r="M71" s="9">
        <v>0.1</v>
      </c>
      <c r="N71" s="9">
        <v>0.55</v>
      </c>
    </row>
    <row r="72" spans="1:14">
      <c r="A72" s="8">
        <v>288</v>
      </c>
      <c r="B72" s="9">
        <v>288</v>
      </c>
      <c r="C72" s="9">
        <v>0.749306917190552</v>
      </c>
      <c r="D72" s="9">
        <v>0.170211672782898</v>
      </c>
      <c r="E72" s="9">
        <v>8</v>
      </c>
      <c r="F72" s="9">
        <v>9</v>
      </c>
      <c r="G72" s="9">
        <v>2</v>
      </c>
      <c r="H72" s="9">
        <v>1</v>
      </c>
      <c r="I72" s="9">
        <v>0.8</v>
      </c>
      <c r="J72" s="9">
        <v>0.470588235294118</v>
      </c>
      <c r="K72" s="9">
        <v>0.592592592592593</v>
      </c>
      <c r="L72" s="9">
        <v>0.9</v>
      </c>
      <c r="M72" s="9">
        <v>-0.1</v>
      </c>
      <c r="N72" s="9">
        <v>0.45</v>
      </c>
    </row>
    <row r="73" spans="1:14">
      <c r="A73" s="8">
        <v>417</v>
      </c>
      <c r="B73" s="9">
        <v>417</v>
      </c>
      <c r="C73" s="9">
        <v>0.75132942199707</v>
      </c>
      <c r="D73" s="9">
        <v>0.150615930557251</v>
      </c>
      <c r="E73" s="9">
        <v>9</v>
      </c>
      <c r="F73" s="9">
        <v>7</v>
      </c>
      <c r="G73" s="9">
        <v>1</v>
      </c>
      <c r="H73" s="9">
        <v>3</v>
      </c>
      <c r="I73" s="9">
        <v>0.9</v>
      </c>
      <c r="J73" s="9">
        <v>0.5625</v>
      </c>
      <c r="K73" s="9">
        <v>0.692307692307692</v>
      </c>
      <c r="L73" s="9">
        <v>0.7</v>
      </c>
      <c r="M73" s="9">
        <v>0.2</v>
      </c>
      <c r="N73" s="9">
        <v>0.6</v>
      </c>
    </row>
    <row r="74" s="4" customFormat="1" spans="1:14">
      <c r="A74" s="16">
        <v>330</v>
      </c>
      <c r="B74" s="17">
        <v>330</v>
      </c>
      <c r="C74" s="17">
        <v>0.75474226474762</v>
      </c>
      <c r="D74" s="17">
        <v>0.11339282989502</v>
      </c>
      <c r="E74" s="17">
        <v>8</v>
      </c>
      <c r="F74" s="17">
        <v>8</v>
      </c>
      <c r="G74" s="17">
        <v>2</v>
      </c>
      <c r="H74" s="17">
        <v>2</v>
      </c>
      <c r="I74" s="17">
        <v>0.8</v>
      </c>
      <c r="J74" s="17">
        <v>0.5</v>
      </c>
      <c r="K74" s="17">
        <v>0.615384615384615</v>
      </c>
      <c r="L74" s="17">
        <v>0.8</v>
      </c>
      <c r="M74" s="17">
        <v>0</v>
      </c>
      <c r="N74" s="17">
        <v>0.5</v>
      </c>
    </row>
    <row r="75" spans="1:14">
      <c r="A75" s="8">
        <v>322</v>
      </c>
      <c r="B75" s="9">
        <v>322</v>
      </c>
      <c r="C75" s="9">
        <v>0.766848087310791</v>
      </c>
      <c r="D75" s="9">
        <v>0.210089325904846</v>
      </c>
      <c r="E75" s="9">
        <v>9</v>
      </c>
      <c r="F75" s="9">
        <v>7</v>
      </c>
      <c r="G75" s="9">
        <v>1</v>
      </c>
      <c r="H75" s="9">
        <v>3</v>
      </c>
      <c r="I75" s="9">
        <v>0.9</v>
      </c>
      <c r="J75" s="9">
        <v>0.5625</v>
      </c>
      <c r="K75" s="9">
        <v>0.692307692307692</v>
      </c>
      <c r="L75" s="9">
        <v>0.7</v>
      </c>
      <c r="M75" s="9">
        <v>0.2</v>
      </c>
      <c r="N75" s="9">
        <v>0.6</v>
      </c>
    </row>
    <row r="76" spans="1:14">
      <c r="A76" s="8">
        <v>179</v>
      </c>
      <c r="B76" s="9">
        <v>179</v>
      </c>
      <c r="C76" s="9">
        <v>0.785847425460815</v>
      </c>
      <c r="D76" s="9">
        <v>0.249114394187927</v>
      </c>
      <c r="E76" s="9">
        <v>7</v>
      </c>
      <c r="F76" s="9">
        <v>7</v>
      </c>
      <c r="G76" s="9">
        <v>3</v>
      </c>
      <c r="H76" s="9">
        <v>3</v>
      </c>
      <c r="I76" s="9">
        <v>0.7</v>
      </c>
      <c r="J76" s="9">
        <v>0.5</v>
      </c>
      <c r="K76" s="9">
        <v>0.583333333333333</v>
      </c>
      <c r="L76" s="9">
        <v>0.7</v>
      </c>
      <c r="M76" s="9">
        <v>0</v>
      </c>
      <c r="N76" s="9">
        <v>0.5</v>
      </c>
    </row>
    <row r="77" spans="1:14">
      <c r="A77" s="8">
        <v>82</v>
      </c>
      <c r="B77" s="9">
        <v>82</v>
      </c>
      <c r="C77" s="9">
        <v>0.789119720458984</v>
      </c>
      <c r="D77" s="9">
        <v>0.221872568130493</v>
      </c>
      <c r="E77" s="9">
        <v>8</v>
      </c>
      <c r="F77" s="9">
        <v>8</v>
      </c>
      <c r="G77" s="9">
        <v>2</v>
      </c>
      <c r="H77" s="9">
        <v>2</v>
      </c>
      <c r="I77" s="9">
        <v>0.8</v>
      </c>
      <c r="J77" s="9">
        <v>0.5</v>
      </c>
      <c r="K77" s="9">
        <v>0.615384615384615</v>
      </c>
      <c r="L77" s="9">
        <v>0.8</v>
      </c>
      <c r="M77" s="9">
        <v>0</v>
      </c>
      <c r="N77" s="9">
        <v>0.5</v>
      </c>
    </row>
    <row r="78" spans="3:13">
      <c r="C78" s="7">
        <f>AVERAGE(C2:C77)</f>
        <v>0.641130641887062</v>
      </c>
      <c r="D78" s="7">
        <f>AVERAGE(D2:D77)</f>
        <v>0.0718937327987269</v>
      </c>
      <c r="L78" s="7">
        <f>AVERAGE(L2:L77)</f>
        <v>0.714473684210527</v>
      </c>
      <c r="M78" s="7">
        <f>AVERAGE(M2:M77)</f>
        <v>0.172368421052632</v>
      </c>
    </row>
    <row r="80" spans="3:15">
      <c r="C80" s="18" t="s">
        <v>13</v>
      </c>
      <c r="D80" s="7" t="s">
        <v>14</v>
      </c>
      <c r="E80" s="7">
        <v>1560</v>
      </c>
      <c r="F80" s="7" t="s">
        <v>39</v>
      </c>
      <c r="G80" s="7"/>
      <c r="M80" t="s">
        <v>40</v>
      </c>
      <c r="N80" t="s">
        <v>41</v>
      </c>
      <c r="O80" t="s">
        <v>42</v>
      </c>
    </row>
    <row r="81" spans="3:13">
      <c r="C81" s="7" t="s">
        <v>15</v>
      </c>
      <c r="D81" s="7">
        <f>COUNTIF(C2:C77,"&lt;0.343")-COUNTIF(C2:C77,"&lt;0.311")</f>
        <v>0</v>
      </c>
      <c r="E81" s="7"/>
      <c r="F81" s="19">
        <v>0.02</v>
      </c>
      <c r="G81" s="23">
        <v>31.2</v>
      </c>
      <c r="H81" s="23">
        <v>-40</v>
      </c>
      <c r="I81" s="24">
        <v>0.0256</v>
      </c>
      <c r="J81">
        <v>76</v>
      </c>
      <c r="L81">
        <v>-2</v>
      </c>
      <c r="M81" t="s">
        <v>43</v>
      </c>
    </row>
    <row r="82" spans="3:12">
      <c r="C82" s="7" t="s">
        <v>16</v>
      </c>
      <c r="D82" s="7">
        <f>COUNTIF(C2:C77,"&lt;0.375")-COUNTIF(C2:C77,"&lt;0.343")</f>
        <v>0</v>
      </c>
      <c r="E82" s="7"/>
      <c r="F82" s="19">
        <v>0.04</v>
      </c>
      <c r="G82" s="23">
        <v>62.4</v>
      </c>
      <c r="H82" s="23">
        <v>-60</v>
      </c>
      <c r="I82" s="24">
        <v>0.0385</v>
      </c>
      <c r="J82">
        <v>75</v>
      </c>
      <c r="L82">
        <v>-3</v>
      </c>
    </row>
    <row r="83" spans="3:12">
      <c r="C83" s="7" t="s">
        <v>17</v>
      </c>
      <c r="D83" s="7">
        <f>COUNTIF(C2:C77,"&lt;0.407")-COUNTIF(C2:C77,"&lt;0.375")</f>
        <v>0</v>
      </c>
      <c r="E83" s="7"/>
      <c r="F83" s="19">
        <v>0.1</v>
      </c>
      <c r="G83" s="23">
        <v>156</v>
      </c>
      <c r="H83" s="23">
        <v>-160</v>
      </c>
      <c r="I83" s="24">
        <v>0.1026</v>
      </c>
      <c r="J83">
        <v>70</v>
      </c>
      <c r="L83">
        <v>-8</v>
      </c>
    </row>
    <row r="84" spans="3:12">
      <c r="C84" s="7" t="s">
        <v>18</v>
      </c>
      <c r="D84" s="7">
        <f>COUNTIF(C2:C77,"&lt;0.439")-COUNTIF(C2:C77,"&lt;0.407")</f>
        <v>0</v>
      </c>
      <c r="E84" s="7"/>
      <c r="F84" s="19">
        <v>0.12</v>
      </c>
      <c r="G84" s="23">
        <v>187.2</v>
      </c>
      <c r="H84" s="23">
        <v>-180</v>
      </c>
      <c r="I84" s="24">
        <v>0.1154</v>
      </c>
      <c r="J84">
        <v>69</v>
      </c>
      <c r="L84">
        <v>-9</v>
      </c>
    </row>
    <row r="85" s="3" customFormat="1" spans="3:9">
      <c r="C85" s="20" t="s">
        <v>19</v>
      </c>
      <c r="D85" s="20">
        <f>COUNTIF(C2:C77,"&lt;0.471")-COUNTIF(C2:C77,"&lt;0.439")</f>
        <v>0</v>
      </c>
      <c r="E85" s="20"/>
      <c r="F85" s="20"/>
      <c r="G85" s="20"/>
      <c r="H85" s="3">
        <v>-200</v>
      </c>
      <c r="I85" s="25">
        <v>0.1282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5" customFormat="1" spans="3:7">
      <c r="C87" s="21" t="s">
        <v>21</v>
      </c>
      <c r="D87" s="21">
        <f>COUNTIF(C2:C77,"&lt;0.535")-COUNTIF(C2:C77,"&lt;0.503")</f>
        <v>3</v>
      </c>
      <c r="E87" s="21">
        <v>4</v>
      </c>
      <c r="F87" s="21"/>
      <c r="G87" s="21"/>
    </row>
    <row r="88" spans="3:7">
      <c r="C88" s="7" t="s">
        <v>22</v>
      </c>
      <c r="D88" s="7">
        <f>COUNTIF(C2:C77,"&lt;0.567")-COUNTIF(C2:C77,"&lt;0.535")</f>
        <v>7</v>
      </c>
      <c r="E88" s="7">
        <v>7</v>
      </c>
      <c r="F88" s="7"/>
      <c r="G88" s="7"/>
    </row>
    <row r="89" s="3" customFormat="1" spans="3:7">
      <c r="C89" s="20" t="s">
        <v>23</v>
      </c>
      <c r="D89" s="20">
        <f>COUNTIF(C2:C77,"&lt;0.599")-COUNTIF(C2:C77,"&lt;0.567")</f>
        <v>9</v>
      </c>
      <c r="E89" s="20">
        <v>9</v>
      </c>
      <c r="F89" s="20"/>
      <c r="G89" s="20"/>
    </row>
    <row r="90" spans="3:7">
      <c r="C90" s="7" t="s">
        <v>24</v>
      </c>
      <c r="D90" s="7">
        <f>COUNTIF(C2:C77,"&lt;0.631")-COUNTIF(C2:C77,"&lt;0.599")</f>
        <v>12</v>
      </c>
      <c r="E90" s="7">
        <v>12</v>
      </c>
      <c r="F90" s="7"/>
      <c r="G90" s="7"/>
    </row>
    <row r="91" s="6" customFormat="1" spans="3:7">
      <c r="C91" s="22" t="s">
        <v>25</v>
      </c>
      <c r="D91" s="22">
        <f>COUNTIF(C2:C77,"&lt;0.663")-COUNTIF(C2:C77,"&lt;0.631")</f>
        <v>14</v>
      </c>
      <c r="E91" s="22">
        <v>14</v>
      </c>
      <c r="F91" s="22"/>
      <c r="G91" s="22"/>
    </row>
    <row r="92" spans="3:7">
      <c r="C92" s="7" t="s">
        <v>26</v>
      </c>
      <c r="D92" s="7">
        <f>COUNTIF(C2:C77,"&lt;0.695")-COUNTIF(C2:C77,"&lt;0.663")</f>
        <v>12</v>
      </c>
      <c r="E92" s="7">
        <v>12</v>
      </c>
      <c r="F92" s="7"/>
      <c r="G92" s="7"/>
    </row>
    <row r="93" spans="3:7">
      <c r="C93" s="7" t="s">
        <v>27</v>
      </c>
      <c r="D93" s="7">
        <f>COUNTIF(C2:C77,"&lt;0.727")-COUNTIF(C2:C77,"&lt;0.695")</f>
        <v>9</v>
      </c>
      <c r="E93" s="7">
        <v>9</v>
      </c>
      <c r="F93" s="7"/>
      <c r="G93" s="7"/>
    </row>
    <row r="94" spans="3:7">
      <c r="C94" s="7" t="s">
        <v>28</v>
      </c>
      <c r="D94" s="7">
        <f>COUNTIF(C2:C77,"&lt;0.759")-COUNTIF(C2:C77,"&lt;0.727")</f>
        <v>7</v>
      </c>
      <c r="E94" s="7">
        <v>7</v>
      </c>
      <c r="F94" s="7"/>
      <c r="G94" s="7"/>
    </row>
    <row r="95" s="5" customFormat="1" spans="3:7">
      <c r="C95" s="21" t="s">
        <v>29</v>
      </c>
      <c r="D95" s="21">
        <f>COUNTIF(C2:C77,"&lt;0.791")-COUNTIF(C2:C77,"&lt;0.759")</f>
        <v>3</v>
      </c>
      <c r="E95" s="21">
        <v>4</v>
      </c>
      <c r="F95" s="21"/>
      <c r="G95" s="21"/>
    </row>
    <row r="96" spans="3:7">
      <c r="C96" s="7" t="s">
        <v>30</v>
      </c>
      <c r="D96" s="7">
        <f>COUNTIF(C2:C77,"&lt;0.823")-COUNTIF(C2:C77,"&lt;0.791")</f>
        <v>0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  <row r="109" spans="6:7">
      <c r="F109">
        <v>0.53</v>
      </c>
      <c r="G109">
        <v>0.038</v>
      </c>
    </row>
    <row r="110" spans="6:7">
      <c r="F110">
        <v>0.641</v>
      </c>
      <c r="G110">
        <v>0.073</v>
      </c>
    </row>
    <row r="111" spans="6:7">
      <c r="F111">
        <v>0.734</v>
      </c>
      <c r="G111">
        <v>0.107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10"/>
  <sheetViews>
    <sheetView topLeftCell="A70" workbookViewId="0">
      <selection activeCell="A1" sqref="$A1:$XFD111"/>
    </sheetView>
  </sheetViews>
  <sheetFormatPr defaultColWidth="9" defaultRowHeight="13.5"/>
  <cols>
    <col min="3" max="4" width="18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143</v>
      </c>
      <c r="B4" s="17">
        <v>143</v>
      </c>
      <c r="C4" s="17">
        <v>0.534330725669861</v>
      </c>
      <c r="D4" s="17">
        <v>0.131121039390564</v>
      </c>
      <c r="E4" s="17">
        <v>7</v>
      </c>
      <c r="F4" s="17">
        <v>3</v>
      </c>
      <c r="G4" s="17">
        <v>3</v>
      </c>
      <c r="H4" s="17">
        <v>7</v>
      </c>
      <c r="I4" s="17">
        <v>0.7</v>
      </c>
      <c r="J4" s="17">
        <v>0.7</v>
      </c>
      <c r="K4" s="17">
        <v>0.7</v>
      </c>
      <c r="L4" s="17">
        <v>0.3</v>
      </c>
      <c r="M4" s="17">
        <v>0.4</v>
      </c>
      <c r="N4" s="17">
        <v>0.7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367</v>
      </c>
      <c r="B6" s="9">
        <v>367</v>
      </c>
      <c r="C6" s="9">
        <v>0.545997023582458</v>
      </c>
      <c r="D6" s="9">
        <v>0.0157420635223389</v>
      </c>
      <c r="E6" s="9">
        <v>9</v>
      </c>
      <c r="F6" s="9">
        <v>6</v>
      </c>
      <c r="G6" s="9">
        <v>1</v>
      </c>
      <c r="H6" s="9">
        <v>4</v>
      </c>
      <c r="I6" s="9">
        <v>0.9</v>
      </c>
      <c r="J6" s="9">
        <v>0.6</v>
      </c>
      <c r="K6" s="9">
        <v>0.72</v>
      </c>
      <c r="L6" s="9">
        <v>0.6</v>
      </c>
      <c r="M6" s="9">
        <v>0.3</v>
      </c>
      <c r="N6" s="9">
        <v>0.65</v>
      </c>
    </row>
    <row r="7" spans="1:14">
      <c r="A7" s="8">
        <v>102</v>
      </c>
      <c r="B7" s="7">
        <v>102</v>
      </c>
      <c r="C7" s="7">
        <v>0.550467371940613</v>
      </c>
      <c r="D7" s="7">
        <v>0.0293501615524292</v>
      </c>
      <c r="E7" s="7">
        <v>9</v>
      </c>
      <c r="F7" s="7">
        <v>8</v>
      </c>
      <c r="G7" s="7">
        <v>1</v>
      </c>
      <c r="H7" s="7">
        <v>2</v>
      </c>
      <c r="I7" s="7">
        <v>0.9</v>
      </c>
      <c r="J7" s="7">
        <v>0.529411764705882</v>
      </c>
      <c r="K7" s="7">
        <v>0.666666666666667</v>
      </c>
      <c r="L7" s="7">
        <v>0.8</v>
      </c>
      <c r="M7" s="7">
        <v>0.1</v>
      </c>
      <c r="N7" s="7">
        <v>0.55</v>
      </c>
    </row>
    <row r="8" spans="1:14">
      <c r="A8" s="8">
        <v>297</v>
      </c>
      <c r="B8" s="9">
        <v>297</v>
      </c>
      <c r="C8" s="9">
        <v>0.560098528862</v>
      </c>
      <c r="D8" s="9">
        <v>0.0110046863555908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393</v>
      </c>
      <c r="B9" s="9">
        <v>393</v>
      </c>
      <c r="C9" s="9">
        <v>0.562142014503479</v>
      </c>
      <c r="D9" s="9">
        <v>0.0169335603713989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pans="1:14">
      <c r="A10" s="8">
        <v>498</v>
      </c>
      <c r="B10" s="9">
        <v>498</v>
      </c>
      <c r="C10" s="9">
        <v>0.562498211860657</v>
      </c>
      <c r="D10" s="9">
        <v>0.018094539642334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="4" customFormat="1" spans="1:14">
      <c r="A11" s="16">
        <v>445</v>
      </c>
      <c r="B11" s="17">
        <v>445</v>
      </c>
      <c r="C11" s="17">
        <v>0.566210746765137</v>
      </c>
      <c r="D11" s="17">
        <v>0.00131916999816895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469</v>
      </c>
      <c r="B12" s="9">
        <v>469</v>
      </c>
      <c r="C12" s="9">
        <v>0.569208860397339</v>
      </c>
      <c r="D12" s="9">
        <v>0.0651026964187622</v>
      </c>
      <c r="E12" s="9">
        <v>7</v>
      </c>
      <c r="F12" s="9">
        <v>9</v>
      </c>
      <c r="G12" s="9">
        <v>3</v>
      </c>
      <c r="H12" s="9">
        <v>1</v>
      </c>
      <c r="I12" s="9">
        <v>0.7</v>
      </c>
      <c r="J12" s="9">
        <v>0.4375</v>
      </c>
      <c r="K12" s="9">
        <v>0.538461538461538</v>
      </c>
      <c r="L12" s="9">
        <v>0.9</v>
      </c>
      <c r="M12" s="9">
        <v>-0.2</v>
      </c>
      <c r="N12" s="9">
        <v>0.4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217</v>
      </c>
      <c r="B14" s="9">
        <v>217</v>
      </c>
      <c r="C14" s="9">
        <v>0.576593995094299</v>
      </c>
      <c r="D14" s="9">
        <v>0.0702860355377197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62</v>
      </c>
      <c r="B15" s="9">
        <v>62</v>
      </c>
      <c r="C15" s="9">
        <v>0.580966949462891</v>
      </c>
      <c r="D15" s="9">
        <v>0.0316213369369507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pans="1:14">
      <c r="A16" s="8">
        <v>474</v>
      </c>
      <c r="B16" s="9">
        <v>474</v>
      </c>
      <c r="C16" s="9">
        <v>0.58588969707489</v>
      </c>
      <c r="D16" s="9">
        <v>0.0183937549591064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92</v>
      </c>
      <c r="B17" s="9">
        <v>92</v>
      </c>
      <c r="C17" s="9">
        <v>0.590191960334778</v>
      </c>
      <c r="D17" s="9">
        <v>0.0902374982833862</v>
      </c>
      <c r="E17" s="9">
        <v>7</v>
      </c>
      <c r="F17" s="9">
        <v>10</v>
      </c>
      <c r="G17" s="9">
        <v>3</v>
      </c>
      <c r="H17" s="9">
        <v>0</v>
      </c>
      <c r="I17" s="9">
        <v>0.7</v>
      </c>
      <c r="J17" s="9">
        <v>0.411764705882353</v>
      </c>
      <c r="K17" s="9">
        <v>0.518518518518518</v>
      </c>
      <c r="L17" s="9">
        <v>1</v>
      </c>
      <c r="M17" s="9">
        <v>-0.3</v>
      </c>
      <c r="N17" s="9">
        <v>0.35</v>
      </c>
    </row>
    <row r="18" spans="1:14">
      <c r="A18" s="8">
        <v>220</v>
      </c>
      <c r="B18" s="9">
        <v>220</v>
      </c>
      <c r="C18" s="9">
        <v>0.591239094734192</v>
      </c>
      <c r="D18" s="9">
        <v>0.0226728916168213</v>
      </c>
      <c r="E18" s="9">
        <v>10</v>
      </c>
      <c r="F18" s="9">
        <v>6</v>
      </c>
      <c r="G18" s="9">
        <v>0</v>
      </c>
      <c r="H18" s="9">
        <v>4</v>
      </c>
      <c r="I18" s="9">
        <v>1</v>
      </c>
      <c r="J18" s="9">
        <v>0.625</v>
      </c>
      <c r="K18" s="9">
        <v>0.769230769230769</v>
      </c>
      <c r="L18" s="9">
        <v>0.6</v>
      </c>
      <c r="M18" s="9">
        <v>0.4</v>
      </c>
      <c r="N18" s="9">
        <v>0.7</v>
      </c>
    </row>
    <row r="19" spans="1:14">
      <c r="A19" s="8">
        <v>465</v>
      </c>
      <c r="B19" s="9">
        <v>465</v>
      </c>
      <c r="C19" s="9">
        <v>0.592013478279114</v>
      </c>
      <c r="D19" s="9">
        <v>0.0320600271224976</v>
      </c>
      <c r="E19" s="9">
        <v>9</v>
      </c>
      <c r="F19" s="9">
        <v>9</v>
      </c>
      <c r="G19" s="9">
        <v>1</v>
      </c>
      <c r="H19" s="9">
        <v>1</v>
      </c>
      <c r="I19" s="9">
        <v>0.9</v>
      </c>
      <c r="J19" s="9">
        <v>0.5</v>
      </c>
      <c r="K19" s="9">
        <v>0.642857142857143</v>
      </c>
      <c r="L19" s="9">
        <v>0.9</v>
      </c>
      <c r="M19" s="9">
        <v>0</v>
      </c>
      <c r="N19" s="9">
        <v>0.5</v>
      </c>
    </row>
    <row r="20" s="4" customFormat="1" spans="1:14">
      <c r="A20" s="16">
        <v>71</v>
      </c>
      <c r="B20" s="17">
        <v>71</v>
      </c>
      <c r="C20" s="17">
        <v>0.593673706054687</v>
      </c>
      <c r="D20" s="17">
        <v>0.0213378667831421</v>
      </c>
      <c r="E20" s="17">
        <v>9</v>
      </c>
      <c r="F20" s="17">
        <v>8</v>
      </c>
      <c r="G20" s="17">
        <v>1</v>
      </c>
      <c r="H20" s="17">
        <v>2</v>
      </c>
      <c r="I20" s="17">
        <v>0.9</v>
      </c>
      <c r="J20" s="17">
        <v>0.529411764705882</v>
      </c>
      <c r="K20" s="17">
        <v>0.666666666666667</v>
      </c>
      <c r="L20" s="17">
        <v>0.8</v>
      </c>
      <c r="M20" s="17">
        <v>0.1</v>
      </c>
      <c r="N20" s="17">
        <v>0.55</v>
      </c>
    </row>
    <row r="21" spans="1:14">
      <c r="A21" s="8">
        <v>314</v>
      </c>
      <c r="B21" s="9">
        <v>314</v>
      </c>
      <c r="C21" s="9">
        <v>0.599250078201294</v>
      </c>
      <c r="D21" s="9">
        <v>0.0104513168334961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53</v>
      </c>
      <c r="B22" s="9">
        <v>53</v>
      </c>
      <c r="C22" s="9">
        <v>0.600767612457275</v>
      </c>
      <c r="D22" s="9">
        <v>0.0297636985778809</v>
      </c>
      <c r="E22" s="9">
        <v>10</v>
      </c>
      <c r="F22" s="9">
        <v>8</v>
      </c>
      <c r="G22" s="9">
        <v>0</v>
      </c>
      <c r="H22" s="9">
        <v>2</v>
      </c>
      <c r="I22" s="9">
        <v>1</v>
      </c>
      <c r="J22" s="9">
        <v>0.555555555555556</v>
      </c>
      <c r="K22" s="9">
        <v>0.714285714285714</v>
      </c>
      <c r="L22" s="9">
        <v>0.8</v>
      </c>
      <c r="M22" s="9">
        <v>0.2</v>
      </c>
      <c r="N22" s="9">
        <v>0.6</v>
      </c>
    </row>
    <row r="23" spans="1:14">
      <c r="A23" s="8">
        <v>226</v>
      </c>
      <c r="B23" s="9">
        <v>226</v>
      </c>
      <c r="C23" s="9">
        <v>0.602149486541748</v>
      </c>
      <c r="D23" s="9">
        <v>0.100008964538574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249</v>
      </c>
      <c r="B24" s="9">
        <v>249</v>
      </c>
      <c r="C24" s="9">
        <v>0.602627396583557</v>
      </c>
      <c r="D24" s="9">
        <v>0.0299558639526367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388</v>
      </c>
      <c r="B25" s="9">
        <v>388</v>
      </c>
      <c r="C25" s="9">
        <v>0.602671146392822</v>
      </c>
      <c r="D25" s="9">
        <v>0.0255541801452637</v>
      </c>
      <c r="E25" s="9">
        <v>10</v>
      </c>
      <c r="F25" s="9">
        <v>7</v>
      </c>
      <c r="G25" s="9">
        <v>0</v>
      </c>
      <c r="H25" s="9">
        <v>3</v>
      </c>
      <c r="I25" s="9">
        <v>1</v>
      </c>
      <c r="J25" s="9">
        <v>0.588235294117647</v>
      </c>
      <c r="K25" s="9">
        <v>0.740740740740741</v>
      </c>
      <c r="L25" s="9">
        <v>0.7</v>
      </c>
      <c r="M25" s="9">
        <v>0.3</v>
      </c>
      <c r="N25" s="9">
        <v>0.65</v>
      </c>
    </row>
    <row r="26" s="3" customFormat="1" spans="1:14">
      <c r="A26" s="14">
        <v>236</v>
      </c>
      <c r="B26" s="15">
        <v>236</v>
      </c>
      <c r="C26" s="15">
        <v>0.60302460193634</v>
      </c>
      <c r="D26" s="15">
        <v>0.0383080244064331</v>
      </c>
      <c r="E26" s="15">
        <v>10</v>
      </c>
      <c r="F26" s="15">
        <v>7</v>
      </c>
      <c r="G26" s="15">
        <v>0</v>
      </c>
      <c r="H26" s="15">
        <v>3</v>
      </c>
      <c r="I26" s="15">
        <v>1</v>
      </c>
      <c r="J26" s="15">
        <v>0.588235294117647</v>
      </c>
      <c r="K26" s="15">
        <v>0.740740740740741</v>
      </c>
      <c r="L26" s="15">
        <v>0.7</v>
      </c>
      <c r="M26" s="15">
        <v>0.3</v>
      </c>
      <c r="N26" s="15">
        <v>0.65</v>
      </c>
    </row>
    <row r="27" spans="1:14">
      <c r="A27" s="8">
        <v>338</v>
      </c>
      <c r="B27" s="9">
        <v>338</v>
      </c>
      <c r="C27" s="9">
        <v>0.603128910064697</v>
      </c>
      <c r="D27" s="9">
        <v>0.043573260307312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37</v>
      </c>
      <c r="B28" s="9">
        <v>37</v>
      </c>
      <c r="C28" s="9">
        <v>0.604530811309814</v>
      </c>
      <c r="D28" s="9">
        <v>0.0686867237091064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100</v>
      </c>
      <c r="B29" s="9">
        <v>100</v>
      </c>
      <c r="C29" s="9">
        <v>0.604646682739258</v>
      </c>
      <c r="D29" s="9">
        <v>0.0354998111724854</v>
      </c>
      <c r="E29" s="9">
        <v>10</v>
      </c>
      <c r="F29" s="9">
        <v>8</v>
      </c>
      <c r="G29" s="9">
        <v>0</v>
      </c>
      <c r="H29" s="9">
        <v>2</v>
      </c>
      <c r="I29" s="9">
        <v>1</v>
      </c>
      <c r="J29" s="9">
        <v>0.555555555555556</v>
      </c>
      <c r="K29" s="9">
        <v>0.714285714285714</v>
      </c>
      <c r="L29" s="9">
        <v>0.8</v>
      </c>
      <c r="M29" s="9">
        <v>0.2</v>
      </c>
      <c r="N29" s="9">
        <v>0.6</v>
      </c>
    </row>
    <row r="30" spans="1:14">
      <c r="A30" s="8">
        <v>57</v>
      </c>
      <c r="B30" s="9">
        <v>57</v>
      </c>
      <c r="C30" s="9">
        <v>0.605223536491394</v>
      </c>
      <c r="D30" s="9">
        <v>0.031017541885376</v>
      </c>
      <c r="E30" s="9">
        <v>8</v>
      </c>
      <c r="F30" s="9">
        <v>8</v>
      </c>
      <c r="G30" s="9">
        <v>2</v>
      </c>
      <c r="H30" s="9">
        <v>2</v>
      </c>
      <c r="I30" s="9">
        <v>0.8</v>
      </c>
      <c r="J30" s="9">
        <v>0.5</v>
      </c>
      <c r="K30" s="9">
        <v>0.615384615384615</v>
      </c>
      <c r="L30" s="9">
        <v>0.8</v>
      </c>
      <c r="M30" s="9">
        <v>0</v>
      </c>
      <c r="N30" s="9">
        <v>0.5</v>
      </c>
    </row>
    <row r="31" spans="1:14">
      <c r="A31" s="8">
        <v>155</v>
      </c>
      <c r="B31" s="9">
        <v>155</v>
      </c>
      <c r="C31" s="9">
        <v>0.606492519378662</v>
      </c>
      <c r="D31" s="9">
        <v>0.0782451629638672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="4" customFormat="1" spans="1:14">
      <c r="A32" s="16">
        <v>239</v>
      </c>
      <c r="B32" s="17">
        <v>239</v>
      </c>
      <c r="C32" s="17">
        <v>0.606819152832031</v>
      </c>
      <c r="D32" s="17">
        <v>0.0388393402099609</v>
      </c>
      <c r="E32" s="17">
        <v>9</v>
      </c>
      <c r="F32" s="17">
        <v>3</v>
      </c>
      <c r="G32" s="17">
        <v>1</v>
      </c>
      <c r="H32" s="17">
        <v>7</v>
      </c>
      <c r="I32" s="17">
        <v>0.9</v>
      </c>
      <c r="J32" s="17">
        <v>0.75</v>
      </c>
      <c r="K32" s="17">
        <v>0.818181818181818</v>
      </c>
      <c r="L32" s="17">
        <v>0.3</v>
      </c>
      <c r="M32" s="17">
        <v>0.6</v>
      </c>
      <c r="N32" s="17">
        <v>0.8</v>
      </c>
    </row>
    <row r="33" spans="1:14">
      <c r="A33" s="8">
        <v>233</v>
      </c>
      <c r="B33" s="9">
        <v>233</v>
      </c>
      <c r="C33" s="9">
        <v>0.631724715232849</v>
      </c>
      <c r="D33" s="9">
        <v>0.0104049444198608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115</v>
      </c>
      <c r="B34" s="9">
        <v>115</v>
      </c>
      <c r="C34" s="9">
        <v>0.63276743888855</v>
      </c>
      <c r="D34" s="9">
        <v>0.101884365081787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41</v>
      </c>
      <c r="B35" s="9">
        <v>41</v>
      </c>
      <c r="C35" s="9">
        <v>0.633098483085632</v>
      </c>
      <c r="D35" s="9">
        <v>0.109957218170166</v>
      </c>
      <c r="E35" s="9">
        <v>8</v>
      </c>
      <c r="F35" s="9">
        <v>6</v>
      </c>
      <c r="G35" s="9">
        <v>2</v>
      </c>
      <c r="H35" s="9">
        <v>4</v>
      </c>
      <c r="I35" s="9">
        <v>0.8</v>
      </c>
      <c r="J35" s="9">
        <v>0.571428571428572</v>
      </c>
      <c r="K35" s="9">
        <v>0.666666666666667</v>
      </c>
      <c r="L35" s="9">
        <v>0.6</v>
      </c>
      <c r="M35" s="9">
        <v>0.2</v>
      </c>
      <c r="N35" s="9">
        <v>0.6</v>
      </c>
    </row>
    <row r="36" s="3" customFormat="1" spans="1:14">
      <c r="A36" s="14">
        <v>278</v>
      </c>
      <c r="B36" s="15">
        <v>278</v>
      </c>
      <c r="C36" s="15">
        <v>0.633606433868408</v>
      </c>
      <c r="D36" s="15">
        <v>0.0177440643310547</v>
      </c>
      <c r="E36" s="15">
        <v>9</v>
      </c>
      <c r="F36" s="15">
        <v>7</v>
      </c>
      <c r="G36" s="15">
        <v>1</v>
      </c>
      <c r="H36" s="15">
        <v>3</v>
      </c>
      <c r="I36" s="15">
        <v>0.9</v>
      </c>
      <c r="J36" s="15">
        <v>0.5625</v>
      </c>
      <c r="K36" s="15">
        <v>0.692307692307692</v>
      </c>
      <c r="L36" s="15">
        <v>0.7</v>
      </c>
      <c r="M36" s="15">
        <v>0.2</v>
      </c>
      <c r="N36" s="15">
        <v>0.6</v>
      </c>
    </row>
    <row r="37" spans="1:14">
      <c r="A37" s="8">
        <v>219</v>
      </c>
      <c r="B37" s="9">
        <v>219</v>
      </c>
      <c r="C37" s="9">
        <v>0.634008884429932</v>
      </c>
      <c r="D37" s="9">
        <v>0.0899170637130737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455</v>
      </c>
      <c r="B38" s="9">
        <v>455</v>
      </c>
      <c r="C38" s="9">
        <v>0.634031414985657</v>
      </c>
      <c r="D38" s="9">
        <v>0.0529571771621704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98</v>
      </c>
      <c r="B39" s="9">
        <v>98</v>
      </c>
      <c r="C39" s="9">
        <v>0.634501576423645</v>
      </c>
      <c r="D39" s="9">
        <v>0.0768029689788818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331</v>
      </c>
      <c r="B40" s="9">
        <v>331</v>
      </c>
      <c r="C40" s="9">
        <v>0.636010527610779</v>
      </c>
      <c r="D40" s="9">
        <v>0.0391476154327393</v>
      </c>
      <c r="E40" s="9">
        <v>9</v>
      </c>
      <c r="F40" s="9">
        <v>10</v>
      </c>
      <c r="G40" s="9">
        <v>1</v>
      </c>
      <c r="H40" s="9">
        <v>0</v>
      </c>
      <c r="I40" s="9">
        <v>0.9</v>
      </c>
      <c r="J40" s="9">
        <v>0.473684210526316</v>
      </c>
      <c r="K40" s="9">
        <v>0.620689655172414</v>
      </c>
      <c r="L40" s="9">
        <v>1</v>
      </c>
      <c r="M40" s="9">
        <v>-0.1</v>
      </c>
      <c r="N40" s="9">
        <v>0.45</v>
      </c>
    </row>
    <row r="41" spans="1:14">
      <c r="A41" s="8">
        <v>271</v>
      </c>
      <c r="B41" s="9">
        <v>271</v>
      </c>
      <c r="C41" s="9">
        <v>0.636939287185669</v>
      </c>
      <c r="D41" s="9">
        <v>0.0437867641448975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359</v>
      </c>
      <c r="B42" s="9">
        <v>359</v>
      </c>
      <c r="C42" s="9">
        <v>0.63953709602356</v>
      </c>
      <c r="D42" s="9">
        <v>0.0327277183532715</v>
      </c>
      <c r="E42" s="9">
        <v>10</v>
      </c>
      <c r="F42" s="9">
        <v>9</v>
      </c>
      <c r="G42" s="9">
        <v>0</v>
      </c>
      <c r="H42" s="9">
        <v>1</v>
      </c>
      <c r="I42" s="9">
        <v>1</v>
      </c>
      <c r="J42" s="9">
        <v>0.526315789473684</v>
      </c>
      <c r="K42" s="9">
        <v>0.689655172413793</v>
      </c>
      <c r="L42" s="9">
        <v>0.9</v>
      </c>
      <c r="M42" s="9">
        <v>0.1</v>
      </c>
      <c r="N42" s="9">
        <v>0.55</v>
      </c>
    </row>
    <row r="43" spans="1:14">
      <c r="A43" s="8">
        <v>343</v>
      </c>
      <c r="B43" s="9">
        <v>343</v>
      </c>
      <c r="C43" s="9">
        <v>0.639774203300476</v>
      </c>
      <c r="D43" s="9">
        <v>0.074286937713623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295</v>
      </c>
      <c r="B44" s="9">
        <v>295</v>
      </c>
      <c r="C44" s="9">
        <v>0.641138553619385</v>
      </c>
      <c r="D44" s="9">
        <v>0.0182781219482422</v>
      </c>
      <c r="E44" s="9">
        <v>8</v>
      </c>
      <c r="F44" s="9">
        <v>6</v>
      </c>
      <c r="G44" s="9">
        <v>2</v>
      </c>
      <c r="H44" s="9">
        <v>4</v>
      </c>
      <c r="I44" s="9">
        <v>0.8</v>
      </c>
      <c r="J44" s="9">
        <v>0.571428571428572</v>
      </c>
      <c r="K44" s="9">
        <v>0.666666666666667</v>
      </c>
      <c r="L44" s="9">
        <v>0.6</v>
      </c>
      <c r="M44" s="9">
        <v>0.2</v>
      </c>
      <c r="N44" s="9">
        <v>0.6</v>
      </c>
    </row>
    <row r="45" s="4" customFormat="1" spans="1:14">
      <c r="A45" s="16">
        <v>484</v>
      </c>
      <c r="B45" s="17">
        <v>484</v>
      </c>
      <c r="C45" s="17">
        <v>0.642148852348328</v>
      </c>
      <c r="D45" s="17">
        <v>0.0728036165237427</v>
      </c>
      <c r="E45" s="17">
        <v>10</v>
      </c>
      <c r="F45" s="17">
        <v>10</v>
      </c>
      <c r="G45" s="17">
        <v>0</v>
      </c>
      <c r="H45" s="17">
        <v>0</v>
      </c>
      <c r="I45" s="17">
        <v>1</v>
      </c>
      <c r="J45" s="17">
        <v>0.5</v>
      </c>
      <c r="K45" s="17">
        <v>0.666666666666667</v>
      </c>
      <c r="L45" s="17">
        <v>1</v>
      </c>
      <c r="M45" s="17">
        <v>0</v>
      </c>
      <c r="N45" s="17">
        <v>0.5</v>
      </c>
    </row>
    <row r="46" spans="1:14">
      <c r="A46" s="8">
        <v>202</v>
      </c>
      <c r="B46" s="9">
        <v>202</v>
      </c>
      <c r="C46" s="9">
        <v>0.663043260574341</v>
      </c>
      <c r="D46" s="9">
        <v>0.0454604625701904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pans="1:14">
      <c r="A47" s="8">
        <v>197</v>
      </c>
      <c r="B47" s="9">
        <v>197</v>
      </c>
      <c r="C47" s="9">
        <v>0.663269877433777</v>
      </c>
      <c r="D47" s="9">
        <v>0.14519727230072</v>
      </c>
      <c r="E47" s="9">
        <v>8</v>
      </c>
      <c r="F47" s="9">
        <v>10</v>
      </c>
      <c r="G47" s="9">
        <v>2</v>
      </c>
      <c r="H47" s="9">
        <v>0</v>
      </c>
      <c r="I47" s="9">
        <v>0.8</v>
      </c>
      <c r="J47" s="9">
        <v>0.444444444444444</v>
      </c>
      <c r="K47" s="9">
        <v>0.571428571428572</v>
      </c>
      <c r="L47" s="9">
        <v>1</v>
      </c>
      <c r="M47" s="9">
        <v>-0.2</v>
      </c>
      <c r="N47" s="9">
        <v>0.4</v>
      </c>
    </row>
    <row r="48" spans="1:14">
      <c r="A48" s="8">
        <v>181</v>
      </c>
      <c r="B48" s="9">
        <v>181</v>
      </c>
      <c r="C48" s="9">
        <v>0.663648009300232</v>
      </c>
      <c r="D48" s="9">
        <v>0.0730950832366943</v>
      </c>
      <c r="E48" s="9">
        <v>9</v>
      </c>
      <c r="F48" s="9">
        <v>4</v>
      </c>
      <c r="G48" s="9">
        <v>1</v>
      </c>
      <c r="H48" s="9">
        <v>6</v>
      </c>
      <c r="I48" s="9">
        <v>0.9</v>
      </c>
      <c r="J48" s="9">
        <v>0.692307692307692</v>
      </c>
      <c r="K48" s="9">
        <v>0.782608695652174</v>
      </c>
      <c r="L48" s="9">
        <v>0.4</v>
      </c>
      <c r="M48" s="9">
        <v>0.5</v>
      </c>
      <c r="N48" s="9">
        <v>0.75</v>
      </c>
    </row>
    <row r="49" spans="1:14">
      <c r="A49" s="8">
        <v>28</v>
      </c>
      <c r="B49" s="9">
        <v>28</v>
      </c>
      <c r="C49" s="9">
        <v>0.664024829864502</v>
      </c>
      <c r="D49" s="9">
        <v>0.176245927810669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473</v>
      </c>
      <c r="B50" s="9">
        <v>473</v>
      </c>
      <c r="C50" s="9">
        <v>0.66645336151123</v>
      </c>
      <c r="D50" s="9">
        <v>0.108807682991028</v>
      </c>
      <c r="E50" s="9">
        <v>10</v>
      </c>
      <c r="F50" s="9">
        <v>6</v>
      </c>
      <c r="G50" s="9">
        <v>0</v>
      </c>
      <c r="H50" s="9">
        <v>4</v>
      </c>
      <c r="I50" s="9">
        <v>1</v>
      </c>
      <c r="J50" s="9">
        <v>0.625</v>
      </c>
      <c r="K50" s="9">
        <v>0.769230769230769</v>
      </c>
      <c r="L50" s="9">
        <v>0.6</v>
      </c>
      <c r="M50" s="9">
        <v>0.4</v>
      </c>
      <c r="N50" s="9">
        <v>0.7</v>
      </c>
    </row>
    <row r="51" spans="1:14">
      <c r="A51" s="8">
        <v>244</v>
      </c>
      <c r="B51" s="9">
        <v>244</v>
      </c>
      <c r="C51" s="9">
        <v>0.666673541069031</v>
      </c>
      <c r="D51" s="9">
        <v>0.0326756238937378</v>
      </c>
      <c r="E51" s="9">
        <v>7</v>
      </c>
      <c r="F51" s="9">
        <v>5</v>
      </c>
      <c r="G51" s="9">
        <v>3</v>
      </c>
      <c r="H51" s="9">
        <v>5</v>
      </c>
      <c r="I51" s="9">
        <v>0.7</v>
      </c>
      <c r="J51" s="9">
        <v>0.583333333333333</v>
      </c>
      <c r="K51" s="9">
        <v>0.636363636363636</v>
      </c>
      <c r="L51" s="9">
        <v>0.5</v>
      </c>
      <c r="M51" s="9">
        <v>0.2</v>
      </c>
      <c r="N51" s="9">
        <v>0.6</v>
      </c>
    </row>
    <row r="52" spans="1:14">
      <c r="A52" s="8">
        <v>261</v>
      </c>
      <c r="B52" s="9">
        <v>261</v>
      </c>
      <c r="C52" s="9">
        <v>0.667340993881226</v>
      </c>
      <c r="D52" s="9">
        <v>0.130968451499939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442</v>
      </c>
      <c r="B53" s="9">
        <v>442</v>
      </c>
      <c r="C53" s="9">
        <v>0.667679786682129</v>
      </c>
      <c r="D53" s="9">
        <v>0.0160030126571655</v>
      </c>
      <c r="E53" s="9">
        <v>9</v>
      </c>
      <c r="F53" s="9">
        <v>6</v>
      </c>
      <c r="G53" s="9">
        <v>1</v>
      </c>
      <c r="H53" s="9">
        <v>4</v>
      </c>
      <c r="I53" s="9">
        <v>0.9</v>
      </c>
      <c r="J53" s="9">
        <v>0.6</v>
      </c>
      <c r="K53" s="9">
        <v>0.72</v>
      </c>
      <c r="L53" s="9">
        <v>0.6</v>
      </c>
      <c r="M53" s="9">
        <v>0.3</v>
      </c>
      <c r="N53" s="9">
        <v>0.65</v>
      </c>
    </row>
    <row r="54" spans="1:14">
      <c r="A54" s="8">
        <v>218</v>
      </c>
      <c r="B54" s="9">
        <v>218</v>
      </c>
      <c r="C54" s="9">
        <v>0.667884349822998</v>
      </c>
      <c r="D54" s="9">
        <v>0.152703166007996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256</v>
      </c>
      <c r="B55" s="9">
        <v>256</v>
      </c>
      <c r="C55" s="9">
        <v>0.667914509773254</v>
      </c>
      <c r="D55" s="9">
        <v>0.249172568321228</v>
      </c>
      <c r="E55" s="9">
        <v>7</v>
      </c>
      <c r="F55" s="9">
        <v>6</v>
      </c>
      <c r="G55" s="9">
        <v>3</v>
      </c>
      <c r="H55" s="9">
        <v>4</v>
      </c>
      <c r="I55" s="9">
        <v>0.7</v>
      </c>
      <c r="J55" s="9">
        <v>0.538461538461539</v>
      </c>
      <c r="K55" s="9">
        <v>0.608695652173913</v>
      </c>
      <c r="L55" s="9">
        <v>0.6</v>
      </c>
      <c r="M55" s="9">
        <v>0.1</v>
      </c>
      <c r="N55" s="9">
        <v>0.55</v>
      </c>
    </row>
    <row r="56" spans="1:14">
      <c r="A56" s="8">
        <v>207</v>
      </c>
      <c r="B56" s="9">
        <v>207</v>
      </c>
      <c r="C56" s="9">
        <v>0.668673396110535</v>
      </c>
      <c r="D56" s="9">
        <v>0.00628530979156494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="4" customFormat="1" spans="1:14">
      <c r="A57" s="16">
        <v>251</v>
      </c>
      <c r="B57" s="17">
        <v>251</v>
      </c>
      <c r="C57" s="17">
        <v>0.668897747993469</v>
      </c>
      <c r="D57" s="17">
        <v>0.0253410339355469</v>
      </c>
      <c r="E57" s="17">
        <v>8</v>
      </c>
      <c r="F57" s="17">
        <v>8</v>
      </c>
      <c r="G57" s="17">
        <v>2</v>
      </c>
      <c r="H57" s="17">
        <v>2</v>
      </c>
      <c r="I57" s="17">
        <v>0.8</v>
      </c>
      <c r="J57" s="17">
        <v>0.5</v>
      </c>
      <c r="K57" s="17">
        <v>0.615384615384615</v>
      </c>
      <c r="L57" s="17">
        <v>0.8</v>
      </c>
      <c r="M57" s="17">
        <v>0</v>
      </c>
      <c r="N57" s="17">
        <v>0.5</v>
      </c>
    </row>
    <row r="58" spans="1:14">
      <c r="A58" s="8">
        <v>0</v>
      </c>
      <c r="B58" s="9">
        <v>0</v>
      </c>
      <c r="C58" s="9">
        <v>0.695299029350281</v>
      </c>
      <c r="D58" s="9">
        <v>0.062158465385437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26</v>
      </c>
      <c r="B59" s="9">
        <v>26</v>
      </c>
      <c r="C59" s="9">
        <v>0.696692824363708</v>
      </c>
      <c r="D59" s="9">
        <v>0.0210152864456177</v>
      </c>
      <c r="E59" s="9">
        <v>10</v>
      </c>
      <c r="F59" s="9">
        <v>7</v>
      </c>
      <c r="G59" s="9">
        <v>0</v>
      </c>
      <c r="H59" s="9">
        <v>3</v>
      </c>
      <c r="I59" s="9">
        <v>1</v>
      </c>
      <c r="J59" s="9">
        <v>0.588235294117647</v>
      </c>
      <c r="K59" s="9">
        <v>0.740740740740741</v>
      </c>
      <c r="L59" s="9">
        <v>0.7</v>
      </c>
      <c r="M59" s="9">
        <v>0.3</v>
      </c>
      <c r="N59" s="9">
        <v>0.65</v>
      </c>
    </row>
    <row r="60" spans="1:14">
      <c r="A60" s="8">
        <v>415</v>
      </c>
      <c r="B60" s="9">
        <v>415</v>
      </c>
      <c r="C60" s="9">
        <v>0.698853492736816</v>
      </c>
      <c r="D60" s="9">
        <v>0.0456039905548096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235</v>
      </c>
      <c r="B61" s="9">
        <v>235</v>
      </c>
      <c r="C61" s="9">
        <v>0.699081659317017</v>
      </c>
      <c r="D61" s="9">
        <v>0.0745850801467896</v>
      </c>
      <c r="E61" s="9">
        <v>10</v>
      </c>
      <c r="F61" s="9">
        <v>7</v>
      </c>
      <c r="G61" s="9">
        <v>0</v>
      </c>
      <c r="H61" s="9">
        <v>3</v>
      </c>
      <c r="I61" s="9">
        <v>1</v>
      </c>
      <c r="J61" s="9">
        <v>0.588235294117647</v>
      </c>
      <c r="K61" s="9">
        <v>0.740740740740741</v>
      </c>
      <c r="L61" s="9">
        <v>0.7</v>
      </c>
      <c r="M61" s="9">
        <v>0.3</v>
      </c>
      <c r="N61" s="9">
        <v>0.65</v>
      </c>
    </row>
    <row r="62" spans="1:14">
      <c r="A62" s="8">
        <v>40</v>
      </c>
      <c r="B62" s="9">
        <v>40</v>
      </c>
      <c r="C62" s="9">
        <v>0.702210426330566</v>
      </c>
      <c r="D62" s="9">
        <v>0.0116062164306641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459</v>
      </c>
      <c r="B63" s="9">
        <v>459</v>
      </c>
      <c r="C63" s="9">
        <v>0.703859448432922</v>
      </c>
      <c r="D63" s="9">
        <v>0.0196352005004883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184</v>
      </c>
      <c r="B64" s="9">
        <v>184</v>
      </c>
      <c r="C64" s="9">
        <v>0.704670667648315</v>
      </c>
      <c r="D64" s="9">
        <v>0.0256813764572144</v>
      </c>
      <c r="E64" s="9">
        <v>8</v>
      </c>
      <c r="F64" s="9">
        <v>8</v>
      </c>
      <c r="G64" s="9">
        <v>2</v>
      </c>
      <c r="H64" s="9">
        <v>2</v>
      </c>
      <c r="I64" s="9">
        <v>0.8</v>
      </c>
      <c r="J64" s="9">
        <v>0.5</v>
      </c>
      <c r="K64" s="9">
        <v>0.615384615384615</v>
      </c>
      <c r="L64" s="9">
        <v>0.8</v>
      </c>
      <c r="M64" s="9">
        <v>0</v>
      </c>
      <c r="N64" s="9">
        <v>0.5</v>
      </c>
    </row>
    <row r="65" spans="1:14">
      <c r="A65" s="8">
        <v>476</v>
      </c>
      <c r="B65" s="9">
        <v>476</v>
      </c>
      <c r="C65" s="9">
        <v>0.708812236785889</v>
      </c>
      <c r="D65" s="9">
        <v>0.00474917888641357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="4" customFormat="1" spans="1:14">
      <c r="A66" s="16">
        <v>95</v>
      </c>
      <c r="B66" s="17">
        <v>95</v>
      </c>
      <c r="C66" s="17">
        <v>0.718604207038879</v>
      </c>
      <c r="D66" s="17">
        <v>0.000424385070800781</v>
      </c>
      <c r="E66" s="17">
        <v>8</v>
      </c>
      <c r="F66" s="17">
        <v>7</v>
      </c>
      <c r="G66" s="17">
        <v>2</v>
      </c>
      <c r="H66" s="17">
        <v>3</v>
      </c>
      <c r="I66" s="17">
        <v>0.8</v>
      </c>
      <c r="J66" s="17">
        <v>0.533333333333333</v>
      </c>
      <c r="K66" s="17">
        <v>0.64</v>
      </c>
      <c r="L66" s="17">
        <v>0.7</v>
      </c>
      <c r="M66" s="17">
        <v>0.1</v>
      </c>
      <c r="N66" s="17">
        <v>0.55</v>
      </c>
    </row>
    <row r="67" spans="1:14">
      <c r="A67" s="8">
        <v>326</v>
      </c>
      <c r="B67" s="9">
        <v>326</v>
      </c>
      <c r="C67" s="9">
        <v>0.728153347969055</v>
      </c>
      <c r="D67" s="9">
        <v>0.205908179283142</v>
      </c>
      <c r="E67" s="9">
        <v>10</v>
      </c>
      <c r="F67" s="9">
        <v>7</v>
      </c>
      <c r="G67" s="9">
        <v>0</v>
      </c>
      <c r="H67" s="9">
        <v>3</v>
      </c>
      <c r="I67" s="9">
        <v>1</v>
      </c>
      <c r="J67" s="9">
        <v>0.588235294117647</v>
      </c>
      <c r="K67" s="9">
        <v>0.740740740740741</v>
      </c>
      <c r="L67" s="9">
        <v>0.7</v>
      </c>
      <c r="M67" s="9">
        <v>0.3</v>
      </c>
      <c r="N67" s="9">
        <v>0.65</v>
      </c>
    </row>
    <row r="68" spans="1:14">
      <c r="A68" s="8">
        <v>83</v>
      </c>
      <c r="B68" s="9">
        <v>83</v>
      </c>
      <c r="C68" s="9">
        <v>0.729466319084167</v>
      </c>
      <c r="D68" s="9">
        <v>0.119478106498718</v>
      </c>
      <c r="E68" s="9">
        <v>9</v>
      </c>
      <c r="F68" s="9">
        <v>7</v>
      </c>
      <c r="G68" s="9">
        <v>1</v>
      </c>
      <c r="H68" s="9">
        <v>3</v>
      </c>
      <c r="I68" s="9">
        <v>0.9</v>
      </c>
      <c r="J68" s="9">
        <v>0.5625</v>
      </c>
      <c r="K68" s="9">
        <v>0.692307692307692</v>
      </c>
      <c r="L68" s="9">
        <v>0.7</v>
      </c>
      <c r="M68" s="9">
        <v>0.2</v>
      </c>
      <c r="N68" s="9">
        <v>0.6</v>
      </c>
    </row>
    <row r="69" spans="1:14">
      <c r="A69" s="8">
        <v>178</v>
      </c>
      <c r="B69" s="9">
        <v>178</v>
      </c>
      <c r="C69" s="9">
        <v>0.736749768257141</v>
      </c>
      <c r="D69" s="9">
        <v>0.15205705165863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14</v>
      </c>
      <c r="B70" s="9">
        <v>14</v>
      </c>
      <c r="C70" s="9">
        <v>0.73849093914032</v>
      </c>
      <c r="D70" s="9">
        <v>0.159450173377991</v>
      </c>
      <c r="E70" s="9">
        <v>10</v>
      </c>
      <c r="F70" s="9">
        <v>9</v>
      </c>
      <c r="G70" s="9">
        <v>0</v>
      </c>
      <c r="H70" s="9">
        <v>1</v>
      </c>
      <c r="I70" s="9">
        <v>1</v>
      </c>
      <c r="J70" s="9">
        <v>0.526315789473684</v>
      </c>
      <c r="K70" s="9">
        <v>0.689655172413793</v>
      </c>
      <c r="L70" s="9">
        <v>0.9</v>
      </c>
      <c r="M70" s="9">
        <v>0.1</v>
      </c>
      <c r="N70" s="9">
        <v>0.55</v>
      </c>
    </row>
    <row r="71" spans="1:14">
      <c r="A71" s="8">
        <v>288</v>
      </c>
      <c r="B71" s="9">
        <v>288</v>
      </c>
      <c r="C71" s="9">
        <v>0.749306917190552</v>
      </c>
      <c r="D71" s="9">
        <v>0.170211672782898</v>
      </c>
      <c r="E71" s="9">
        <v>8</v>
      </c>
      <c r="F71" s="9">
        <v>9</v>
      </c>
      <c r="G71" s="9">
        <v>2</v>
      </c>
      <c r="H71" s="9">
        <v>1</v>
      </c>
      <c r="I71" s="9">
        <v>0.8</v>
      </c>
      <c r="J71" s="9">
        <v>0.470588235294118</v>
      </c>
      <c r="K71" s="9">
        <v>0.592592592592593</v>
      </c>
      <c r="L71" s="9">
        <v>0.9</v>
      </c>
      <c r="M71" s="9">
        <v>-0.1</v>
      </c>
      <c r="N71" s="9">
        <v>0.45</v>
      </c>
    </row>
    <row r="72" spans="1:14">
      <c r="A72" s="8">
        <v>417</v>
      </c>
      <c r="B72" s="9">
        <v>417</v>
      </c>
      <c r="C72" s="9">
        <v>0.75132942199707</v>
      </c>
      <c r="D72" s="9">
        <v>0.150615930557251</v>
      </c>
      <c r="E72" s="9">
        <v>9</v>
      </c>
      <c r="F72" s="9">
        <v>7</v>
      </c>
      <c r="G72" s="9">
        <v>1</v>
      </c>
      <c r="H72" s="9">
        <v>3</v>
      </c>
      <c r="I72" s="9">
        <v>0.9</v>
      </c>
      <c r="J72" s="9">
        <v>0.5625</v>
      </c>
      <c r="K72" s="9">
        <v>0.692307692307692</v>
      </c>
      <c r="L72" s="9">
        <v>0.7</v>
      </c>
      <c r="M72" s="9">
        <v>0.2</v>
      </c>
      <c r="N72" s="9">
        <v>0.6</v>
      </c>
    </row>
    <row r="73" s="4" customFormat="1" spans="1:14">
      <c r="A73" s="16">
        <v>330</v>
      </c>
      <c r="B73" s="17">
        <v>330</v>
      </c>
      <c r="C73" s="17">
        <v>0.75474226474762</v>
      </c>
      <c r="D73" s="17">
        <v>0.11339282989502</v>
      </c>
      <c r="E73" s="17">
        <v>8</v>
      </c>
      <c r="F73" s="17">
        <v>8</v>
      </c>
      <c r="G73" s="17">
        <v>2</v>
      </c>
      <c r="H73" s="17">
        <v>2</v>
      </c>
      <c r="I73" s="17">
        <v>0.8</v>
      </c>
      <c r="J73" s="17">
        <v>0.5</v>
      </c>
      <c r="K73" s="17">
        <v>0.615384615384615</v>
      </c>
      <c r="L73" s="17">
        <v>0.8</v>
      </c>
      <c r="M73" s="17">
        <v>0</v>
      </c>
      <c r="N73" s="17">
        <v>0.5</v>
      </c>
    </row>
    <row r="74" spans="1:14">
      <c r="A74" s="8">
        <v>322</v>
      </c>
      <c r="B74" s="9">
        <v>322</v>
      </c>
      <c r="C74" s="9">
        <v>0.766848087310791</v>
      </c>
      <c r="D74" s="9">
        <v>0.210089325904846</v>
      </c>
      <c r="E74" s="9">
        <v>9</v>
      </c>
      <c r="F74" s="9">
        <v>7</v>
      </c>
      <c r="G74" s="9">
        <v>1</v>
      </c>
      <c r="H74" s="9">
        <v>3</v>
      </c>
      <c r="I74" s="9">
        <v>0.9</v>
      </c>
      <c r="J74" s="9">
        <v>0.5625</v>
      </c>
      <c r="K74" s="9">
        <v>0.692307692307692</v>
      </c>
      <c r="L74" s="9">
        <v>0.7</v>
      </c>
      <c r="M74" s="9">
        <v>0.2</v>
      </c>
      <c r="N74" s="9">
        <v>0.6</v>
      </c>
    </row>
    <row r="75" spans="1:14">
      <c r="A75" s="8">
        <v>179</v>
      </c>
      <c r="B75" s="9">
        <v>179</v>
      </c>
      <c r="C75" s="9">
        <v>0.785847425460815</v>
      </c>
      <c r="D75" s="9">
        <v>0.249114394187927</v>
      </c>
      <c r="E75" s="9">
        <v>7</v>
      </c>
      <c r="F75" s="9">
        <v>7</v>
      </c>
      <c r="G75" s="9">
        <v>3</v>
      </c>
      <c r="H75" s="9">
        <v>3</v>
      </c>
      <c r="I75" s="9">
        <v>0.7</v>
      </c>
      <c r="J75" s="9">
        <v>0.5</v>
      </c>
      <c r="K75" s="9">
        <v>0.583333333333333</v>
      </c>
      <c r="L75" s="9">
        <v>0.7</v>
      </c>
      <c r="M75" s="9">
        <v>0</v>
      </c>
      <c r="N75" s="9">
        <v>0.5</v>
      </c>
    </row>
    <row r="76" spans="1:14">
      <c r="A76" s="8">
        <v>82</v>
      </c>
      <c r="B76" s="9">
        <v>82</v>
      </c>
      <c r="C76" s="9">
        <v>0.789119720458984</v>
      </c>
      <c r="D76" s="9">
        <v>0.221872568130493</v>
      </c>
      <c r="E76" s="9">
        <v>8</v>
      </c>
      <c r="F76" s="9">
        <v>8</v>
      </c>
      <c r="G76" s="9">
        <v>2</v>
      </c>
      <c r="H76" s="9">
        <v>2</v>
      </c>
      <c r="I76" s="9">
        <v>0.8</v>
      </c>
      <c r="J76" s="9">
        <v>0.5</v>
      </c>
      <c r="K76" s="9">
        <v>0.615384615384615</v>
      </c>
      <c r="L76" s="9">
        <v>0.8</v>
      </c>
      <c r="M76" s="9">
        <v>0</v>
      </c>
      <c r="N76" s="9">
        <v>0.5</v>
      </c>
    </row>
    <row r="77" spans="3:13">
      <c r="C77" s="7">
        <f>AVERAGE(C2:C76)</f>
        <v>0.641111839612325</v>
      </c>
      <c r="D77" s="7">
        <f>AVERAGE(D2:D76)</f>
        <v>0.071948348681132</v>
      </c>
      <c r="L77" s="7">
        <f>AVERAGE(L2:L76)</f>
        <v>0.716000000000001</v>
      </c>
      <c r="M77" s="7">
        <f>AVERAGE(M2:M76)</f>
        <v>0.170666666666667</v>
      </c>
    </row>
    <row r="79" spans="3:15">
      <c r="C79" s="18" t="s">
        <v>13</v>
      </c>
      <c r="D79" s="7" t="s">
        <v>14</v>
      </c>
      <c r="E79" s="7">
        <v>1560</v>
      </c>
      <c r="F79" s="7" t="s">
        <v>39</v>
      </c>
      <c r="G79" s="7"/>
      <c r="M79" t="s">
        <v>40</v>
      </c>
      <c r="N79" t="s">
        <v>41</v>
      </c>
      <c r="O79" t="s">
        <v>42</v>
      </c>
    </row>
    <row r="80" spans="3:13">
      <c r="C80" s="7" t="s">
        <v>15</v>
      </c>
      <c r="D80" s="7">
        <f>COUNTIF(C2:C76,"&lt;0.343")-COUNTIF(C2:C76,"&lt;0.311")</f>
        <v>0</v>
      </c>
      <c r="E80" s="7"/>
      <c r="F80" s="19">
        <v>0.02</v>
      </c>
      <c r="G80" s="23">
        <v>31.2</v>
      </c>
      <c r="H80" s="23">
        <v>-40</v>
      </c>
      <c r="I80" s="24">
        <v>0.0256</v>
      </c>
      <c r="J80">
        <v>76</v>
      </c>
      <c r="L80">
        <v>-2</v>
      </c>
      <c r="M80" t="s">
        <v>43</v>
      </c>
    </row>
    <row r="81" spans="3:12">
      <c r="C81" s="7" t="s">
        <v>16</v>
      </c>
      <c r="D81" s="7">
        <f>COUNTIF(C2:C76,"&lt;0.375")-COUNTIF(C2:C76,"&lt;0.343")</f>
        <v>0</v>
      </c>
      <c r="E81" s="7"/>
      <c r="F81" s="19">
        <v>0.04</v>
      </c>
      <c r="G81" s="23">
        <v>62.4</v>
      </c>
      <c r="H81" s="23">
        <v>-60</v>
      </c>
      <c r="I81" s="24">
        <v>0.0385</v>
      </c>
      <c r="J81">
        <v>75</v>
      </c>
      <c r="L81">
        <v>-3</v>
      </c>
    </row>
    <row r="82" spans="3:12">
      <c r="C82" s="7" t="s">
        <v>17</v>
      </c>
      <c r="D82" s="7">
        <f>COUNTIF(C2:C76,"&lt;0.407")-COUNTIF(C2:C76,"&lt;0.375")</f>
        <v>0</v>
      </c>
      <c r="E82" s="7"/>
      <c r="F82" s="19">
        <v>0.1</v>
      </c>
      <c r="G82" s="23">
        <v>156</v>
      </c>
      <c r="H82" s="23">
        <v>-160</v>
      </c>
      <c r="I82" s="24">
        <v>0.1026</v>
      </c>
      <c r="J82">
        <v>70</v>
      </c>
      <c r="L82">
        <v>-8</v>
      </c>
    </row>
    <row r="83" spans="3:12">
      <c r="C83" s="7" t="s">
        <v>18</v>
      </c>
      <c r="D83" s="7">
        <f>COUNTIF(C2:C76,"&lt;0.439")-COUNTIF(C2:C76,"&lt;0.407")</f>
        <v>0</v>
      </c>
      <c r="E83" s="7"/>
      <c r="F83" s="19">
        <v>0.12</v>
      </c>
      <c r="G83" s="23">
        <v>187.2</v>
      </c>
      <c r="H83" s="23">
        <v>-180</v>
      </c>
      <c r="I83" s="24">
        <v>0.1154</v>
      </c>
      <c r="J83">
        <v>69</v>
      </c>
      <c r="L83">
        <v>-9</v>
      </c>
    </row>
    <row r="84" s="3" customFormat="1" spans="3:9">
      <c r="C84" s="20" t="s">
        <v>19</v>
      </c>
      <c r="D84" s="20">
        <f>COUNTIF(C2:C76,"&lt;0.471")-COUNTIF(C2:C76,"&lt;0.439")</f>
        <v>0</v>
      </c>
      <c r="E84" s="20"/>
      <c r="F84" s="20"/>
      <c r="G84" s="20"/>
      <c r="H84" s="3">
        <v>-200</v>
      </c>
      <c r="I84" s="25">
        <v>0.1282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5" customFormat="1" spans="3:7">
      <c r="C86" s="21" t="s">
        <v>21</v>
      </c>
      <c r="D86" s="21">
        <f>COUNTIF(C2:C76,"&lt;0.535")-COUNTIF(C2:C76,"&lt;0.503")</f>
        <v>3</v>
      </c>
      <c r="E86" s="21">
        <v>4</v>
      </c>
      <c r="F86" s="21"/>
      <c r="G86" s="21"/>
    </row>
    <row r="87" spans="3:7">
      <c r="C87" s="7" t="s">
        <v>22</v>
      </c>
      <c r="D87" s="7">
        <f>COUNTIF(C2:C76,"&lt;0.567")-COUNTIF(C2:C76,"&lt;0.535")</f>
        <v>7</v>
      </c>
      <c r="E87" s="7">
        <v>7</v>
      </c>
      <c r="F87" s="7"/>
      <c r="G87" s="7"/>
    </row>
    <row r="88" s="3" customFormat="1" spans="3:7">
      <c r="C88" s="20" t="s">
        <v>23</v>
      </c>
      <c r="D88" s="20">
        <f>COUNTIF(C2:C76,"&lt;0.599")-COUNTIF(C2:C76,"&lt;0.567")</f>
        <v>9</v>
      </c>
      <c r="E88" s="20">
        <v>9</v>
      </c>
      <c r="F88" s="20"/>
      <c r="G88" s="20"/>
    </row>
    <row r="89" spans="3:7">
      <c r="C89" s="7" t="s">
        <v>24</v>
      </c>
      <c r="D89" s="7">
        <f>COUNTIF(C2:C76,"&lt;0.631")-COUNTIF(C2:C76,"&lt;0.599")</f>
        <v>12</v>
      </c>
      <c r="E89" s="7">
        <v>12</v>
      </c>
      <c r="F89" s="7"/>
      <c r="G89" s="7"/>
    </row>
    <row r="90" s="6" customFormat="1" spans="3:7">
      <c r="C90" s="22" t="s">
        <v>25</v>
      </c>
      <c r="D90" s="22">
        <f>COUNTIF(C2:C76,"&lt;0.663")-COUNTIF(C2:C76,"&lt;0.631")</f>
        <v>13</v>
      </c>
      <c r="E90" s="22">
        <v>14</v>
      </c>
      <c r="F90" s="22"/>
      <c r="G90" s="22"/>
    </row>
    <row r="91" spans="3:7">
      <c r="C91" s="7" t="s">
        <v>26</v>
      </c>
      <c r="D91" s="7">
        <f>COUNTIF(C2:C76,"&lt;0.695")-COUNTIF(C2:C76,"&lt;0.663")</f>
        <v>12</v>
      </c>
      <c r="E91" s="7">
        <v>12</v>
      </c>
      <c r="F91" s="7"/>
      <c r="G91" s="7"/>
    </row>
    <row r="92" spans="3:7">
      <c r="C92" s="7" t="s">
        <v>27</v>
      </c>
      <c r="D92" s="7">
        <f>COUNTIF(C2:C76,"&lt;0.727")-COUNTIF(C2:C76,"&lt;0.695")</f>
        <v>9</v>
      </c>
      <c r="E92" s="7">
        <v>9</v>
      </c>
      <c r="F92" s="7"/>
      <c r="G92" s="7"/>
    </row>
    <row r="93" spans="3:7">
      <c r="C93" s="7" t="s">
        <v>28</v>
      </c>
      <c r="D93" s="7">
        <f>COUNTIF(C2:C76,"&lt;0.759")-COUNTIF(C2:C76,"&lt;0.727")</f>
        <v>7</v>
      </c>
      <c r="E93" s="7">
        <v>7</v>
      </c>
      <c r="F93" s="7"/>
      <c r="G93" s="7"/>
    </row>
    <row r="94" s="5" customFormat="1" spans="3:7">
      <c r="C94" s="21" t="s">
        <v>29</v>
      </c>
      <c r="D94" s="21">
        <f>COUNTIF(C2:C76,"&lt;0.791")-COUNTIF(C2:C76,"&lt;0.759")</f>
        <v>3</v>
      </c>
      <c r="E94" s="21">
        <v>4</v>
      </c>
      <c r="F94" s="21"/>
      <c r="G94" s="21"/>
    </row>
    <row r="95" spans="3:7">
      <c r="C95" s="7" t="s">
        <v>30</v>
      </c>
      <c r="D95" s="7">
        <f>COUNTIF(C2:C76,"&lt;0.823")-COUNTIF(C2:C76,"&lt;0.791")</f>
        <v>0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  <row r="108" spans="6:7">
      <c r="F108">
        <v>0.53</v>
      </c>
      <c r="G108">
        <v>0.038</v>
      </c>
    </row>
    <row r="109" spans="6:7">
      <c r="F109">
        <v>0.641</v>
      </c>
      <c r="G109">
        <v>0.073</v>
      </c>
    </row>
    <row r="110" spans="6:7">
      <c r="F110">
        <v>0.734</v>
      </c>
      <c r="G110">
        <v>0.107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5"/>
  <sheetViews>
    <sheetView topLeftCell="A73" workbookViewId="0">
      <selection activeCell="A1" sqref="$A1:$XFD105"/>
    </sheetView>
  </sheetViews>
  <sheetFormatPr defaultColWidth="9" defaultRowHeight="13.5"/>
  <cols>
    <col min="3" max="4" width="19.1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143</v>
      </c>
      <c r="B4" s="17">
        <v>143</v>
      </c>
      <c r="C4" s="17">
        <v>0.534330725669861</v>
      </c>
      <c r="D4" s="17">
        <v>0.131121039390564</v>
      </c>
      <c r="E4" s="17">
        <v>7</v>
      </c>
      <c r="F4" s="17">
        <v>3</v>
      </c>
      <c r="G4" s="17">
        <v>3</v>
      </c>
      <c r="H4" s="17">
        <v>7</v>
      </c>
      <c r="I4" s="17">
        <v>0.7</v>
      </c>
      <c r="J4" s="17">
        <v>0.7</v>
      </c>
      <c r="K4" s="17">
        <v>0.7</v>
      </c>
      <c r="L4" s="17">
        <v>0.3</v>
      </c>
      <c r="M4" s="17">
        <v>0.4</v>
      </c>
      <c r="N4" s="17">
        <v>0.7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367</v>
      </c>
      <c r="B6" s="9">
        <v>367</v>
      </c>
      <c r="C6" s="9">
        <v>0.545997023582458</v>
      </c>
      <c r="D6" s="9">
        <v>0.0157420635223389</v>
      </c>
      <c r="E6" s="9">
        <v>9</v>
      </c>
      <c r="F6" s="9">
        <v>6</v>
      </c>
      <c r="G6" s="9">
        <v>1</v>
      </c>
      <c r="H6" s="9">
        <v>4</v>
      </c>
      <c r="I6" s="9">
        <v>0.9</v>
      </c>
      <c r="J6" s="9">
        <v>0.6</v>
      </c>
      <c r="K6" s="9">
        <v>0.72</v>
      </c>
      <c r="L6" s="9">
        <v>0.6</v>
      </c>
      <c r="M6" s="9">
        <v>0.3</v>
      </c>
      <c r="N6" s="9">
        <v>0.65</v>
      </c>
    </row>
    <row r="7" spans="1:14">
      <c r="A7" s="8">
        <v>102</v>
      </c>
      <c r="B7" s="7">
        <v>102</v>
      </c>
      <c r="C7" s="7">
        <v>0.550467371940613</v>
      </c>
      <c r="D7" s="7">
        <v>0.0293501615524292</v>
      </c>
      <c r="E7" s="7">
        <v>9</v>
      </c>
      <c r="F7" s="7">
        <v>8</v>
      </c>
      <c r="G7" s="7">
        <v>1</v>
      </c>
      <c r="H7" s="7">
        <v>2</v>
      </c>
      <c r="I7" s="7">
        <v>0.9</v>
      </c>
      <c r="J7" s="7">
        <v>0.529411764705882</v>
      </c>
      <c r="K7" s="7">
        <v>0.666666666666667</v>
      </c>
      <c r="L7" s="7">
        <v>0.8</v>
      </c>
      <c r="M7" s="7">
        <v>0.1</v>
      </c>
      <c r="N7" s="7">
        <v>0.55</v>
      </c>
    </row>
    <row r="8" spans="1:14">
      <c r="A8" s="8">
        <v>297</v>
      </c>
      <c r="B8" s="9">
        <v>297</v>
      </c>
      <c r="C8" s="9">
        <v>0.560098528862</v>
      </c>
      <c r="D8" s="9">
        <v>0.0110046863555908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393</v>
      </c>
      <c r="B9" s="9">
        <v>393</v>
      </c>
      <c r="C9" s="9">
        <v>0.562142014503479</v>
      </c>
      <c r="D9" s="9">
        <v>0.0169335603713989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pans="1:14">
      <c r="A10" s="8">
        <v>498</v>
      </c>
      <c r="B10" s="9">
        <v>498</v>
      </c>
      <c r="C10" s="9">
        <v>0.562498211860657</v>
      </c>
      <c r="D10" s="9">
        <v>0.018094539642334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="4" customFormat="1" spans="1:14">
      <c r="A11" s="16">
        <v>445</v>
      </c>
      <c r="B11" s="17">
        <v>445</v>
      </c>
      <c r="C11" s="17">
        <v>0.566210746765137</v>
      </c>
      <c r="D11" s="17">
        <v>0.00131916999816895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469</v>
      </c>
      <c r="B12" s="9">
        <v>469</v>
      </c>
      <c r="C12" s="9">
        <v>0.569208860397339</v>
      </c>
      <c r="D12" s="9">
        <v>0.0651026964187622</v>
      </c>
      <c r="E12" s="9">
        <v>7</v>
      </c>
      <c r="F12" s="9">
        <v>9</v>
      </c>
      <c r="G12" s="9">
        <v>3</v>
      </c>
      <c r="H12" s="9">
        <v>1</v>
      </c>
      <c r="I12" s="9">
        <v>0.7</v>
      </c>
      <c r="J12" s="9">
        <v>0.4375</v>
      </c>
      <c r="K12" s="9">
        <v>0.538461538461538</v>
      </c>
      <c r="L12" s="9">
        <v>0.9</v>
      </c>
      <c r="M12" s="9">
        <v>-0.2</v>
      </c>
      <c r="N12" s="9">
        <v>0.4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62</v>
      </c>
      <c r="B14" s="9">
        <v>62</v>
      </c>
      <c r="C14" s="9">
        <v>0.580966949462891</v>
      </c>
      <c r="D14" s="9">
        <v>0.0316213369369507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474</v>
      </c>
      <c r="B15" s="9">
        <v>474</v>
      </c>
      <c r="C15" s="9">
        <v>0.58588969707489</v>
      </c>
      <c r="D15" s="9">
        <v>0.0183937549591064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92</v>
      </c>
      <c r="B16" s="9">
        <v>92</v>
      </c>
      <c r="C16" s="9">
        <v>0.590191960334778</v>
      </c>
      <c r="D16" s="9">
        <v>0.0902374982833862</v>
      </c>
      <c r="E16" s="9">
        <v>7</v>
      </c>
      <c r="F16" s="9">
        <v>10</v>
      </c>
      <c r="G16" s="9">
        <v>3</v>
      </c>
      <c r="H16" s="9">
        <v>0</v>
      </c>
      <c r="I16" s="9">
        <v>0.7</v>
      </c>
      <c r="J16" s="9">
        <v>0.411764705882353</v>
      </c>
      <c r="K16" s="9">
        <v>0.518518518518518</v>
      </c>
      <c r="L16" s="9">
        <v>1</v>
      </c>
      <c r="M16" s="9">
        <v>-0.3</v>
      </c>
      <c r="N16" s="9">
        <v>0.35</v>
      </c>
    </row>
    <row r="17" spans="1:14">
      <c r="A17" s="8">
        <v>220</v>
      </c>
      <c r="B17" s="9">
        <v>220</v>
      </c>
      <c r="C17" s="9">
        <v>0.591239094734192</v>
      </c>
      <c r="D17" s="9">
        <v>0.0226728916168213</v>
      </c>
      <c r="E17" s="9">
        <v>10</v>
      </c>
      <c r="F17" s="9">
        <v>6</v>
      </c>
      <c r="G17" s="9">
        <v>0</v>
      </c>
      <c r="H17" s="9">
        <v>4</v>
      </c>
      <c r="I17" s="9">
        <v>1</v>
      </c>
      <c r="J17" s="9">
        <v>0.625</v>
      </c>
      <c r="K17" s="9">
        <v>0.769230769230769</v>
      </c>
      <c r="L17" s="9">
        <v>0.6</v>
      </c>
      <c r="M17" s="9">
        <v>0.4</v>
      </c>
      <c r="N17" s="9">
        <v>0.7</v>
      </c>
    </row>
    <row r="18" spans="1:14">
      <c r="A18" s="8">
        <v>465</v>
      </c>
      <c r="B18" s="9">
        <v>465</v>
      </c>
      <c r="C18" s="9">
        <v>0.592013478279114</v>
      </c>
      <c r="D18" s="9">
        <v>0.0320600271224976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="4" customFormat="1" spans="1:14">
      <c r="A19" s="16">
        <v>71</v>
      </c>
      <c r="B19" s="17">
        <v>71</v>
      </c>
      <c r="C19" s="17">
        <v>0.593673706054687</v>
      </c>
      <c r="D19" s="17">
        <v>0.0213378667831421</v>
      </c>
      <c r="E19" s="17">
        <v>9</v>
      </c>
      <c r="F19" s="17">
        <v>8</v>
      </c>
      <c r="G19" s="17">
        <v>1</v>
      </c>
      <c r="H19" s="17">
        <v>2</v>
      </c>
      <c r="I19" s="17">
        <v>0.9</v>
      </c>
      <c r="J19" s="17">
        <v>0.529411764705882</v>
      </c>
      <c r="K19" s="17">
        <v>0.666666666666667</v>
      </c>
      <c r="L19" s="17">
        <v>0.8</v>
      </c>
      <c r="M19" s="17">
        <v>0.1</v>
      </c>
      <c r="N19" s="17">
        <v>0.55</v>
      </c>
    </row>
    <row r="20" spans="1:14">
      <c r="A20" s="8">
        <v>314</v>
      </c>
      <c r="B20" s="9">
        <v>314</v>
      </c>
      <c r="C20" s="9">
        <v>0.599250078201294</v>
      </c>
      <c r="D20" s="9">
        <v>0.0104513168334961</v>
      </c>
      <c r="E20" s="9">
        <v>10</v>
      </c>
      <c r="F20" s="9">
        <v>8</v>
      </c>
      <c r="G20" s="9">
        <v>0</v>
      </c>
      <c r="H20" s="9">
        <v>2</v>
      </c>
      <c r="I20" s="9">
        <v>1</v>
      </c>
      <c r="J20" s="9">
        <v>0.555555555555556</v>
      </c>
      <c r="K20" s="9">
        <v>0.714285714285714</v>
      </c>
      <c r="L20" s="9">
        <v>0.8</v>
      </c>
      <c r="M20" s="9">
        <v>0.2</v>
      </c>
      <c r="N20" s="9">
        <v>0.6</v>
      </c>
    </row>
    <row r="21" spans="1:14">
      <c r="A21" s="8">
        <v>53</v>
      </c>
      <c r="B21" s="9">
        <v>53</v>
      </c>
      <c r="C21" s="9">
        <v>0.600767612457275</v>
      </c>
      <c r="D21" s="9">
        <v>0.0297636985778809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226</v>
      </c>
      <c r="B22" s="9">
        <v>226</v>
      </c>
      <c r="C22" s="9">
        <v>0.602149486541748</v>
      </c>
      <c r="D22" s="9">
        <v>0.100008964538574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249</v>
      </c>
      <c r="B23" s="9">
        <v>249</v>
      </c>
      <c r="C23" s="9">
        <v>0.602627396583557</v>
      </c>
      <c r="D23" s="9">
        <v>0.0299558639526367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388</v>
      </c>
      <c r="B24" s="9">
        <v>388</v>
      </c>
      <c r="C24" s="9">
        <v>0.602671146392822</v>
      </c>
      <c r="D24" s="9">
        <v>0.0255541801452637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="3" customFormat="1" spans="1:14">
      <c r="A25" s="14">
        <v>236</v>
      </c>
      <c r="B25" s="15">
        <v>236</v>
      </c>
      <c r="C25" s="15">
        <v>0.60302460193634</v>
      </c>
      <c r="D25" s="15">
        <v>0.0383080244064331</v>
      </c>
      <c r="E25" s="15">
        <v>10</v>
      </c>
      <c r="F25" s="15">
        <v>7</v>
      </c>
      <c r="G25" s="15">
        <v>0</v>
      </c>
      <c r="H25" s="15">
        <v>3</v>
      </c>
      <c r="I25" s="15">
        <v>1</v>
      </c>
      <c r="J25" s="15">
        <v>0.588235294117647</v>
      </c>
      <c r="K25" s="15">
        <v>0.740740740740741</v>
      </c>
      <c r="L25" s="15">
        <v>0.7</v>
      </c>
      <c r="M25" s="15">
        <v>0.3</v>
      </c>
      <c r="N25" s="15">
        <v>0.65</v>
      </c>
    </row>
    <row r="26" spans="1:14">
      <c r="A26" s="8">
        <v>37</v>
      </c>
      <c r="B26" s="9">
        <v>37</v>
      </c>
      <c r="C26" s="9">
        <v>0.604530811309814</v>
      </c>
      <c r="D26" s="9">
        <v>0.0686867237091064</v>
      </c>
      <c r="E26" s="9">
        <v>9</v>
      </c>
      <c r="F26" s="9">
        <v>6</v>
      </c>
      <c r="G26" s="9">
        <v>1</v>
      </c>
      <c r="H26" s="9">
        <v>4</v>
      </c>
      <c r="I26" s="9">
        <v>0.9</v>
      </c>
      <c r="J26" s="9">
        <v>0.6</v>
      </c>
      <c r="K26" s="9">
        <v>0.72</v>
      </c>
      <c r="L26" s="9">
        <v>0.6</v>
      </c>
      <c r="M26" s="9">
        <v>0.3</v>
      </c>
      <c r="N26" s="9">
        <v>0.65</v>
      </c>
    </row>
    <row r="27" spans="1:14">
      <c r="A27" s="8">
        <v>100</v>
      </c>
      <c r="B27" s="9">
        <v>100</v>
      </c>
      <c r="C27" s="9">
        <v>0.604646682739258</v>
      </c>
      <c r="D27" s="9">
        <v>0.0354998111724854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57</v>
      </c>
      <c r="B28" s="9">
        <v>57</v>
      </c>
      <c r="C28" s="9">
        <v>0.605223536491394</v>
      </c>
      <c r="D28" s="9">
        <v>0.031017541885376</v>
      </c>
      <c r="E28" s="9">
        <v>8</v>
      </c>
      <c r="F28" s="9">
        <v>8</v>
      </c>
      <c r="G28" s="9">
        <v>2</v>
      </c>
      <c r="H28" s="9">
        <v>2</v>
      </c>
      <c r="I28" s="9">
        <v>0.8</v>
      </c>
      <c r="J28" s="9">
        <v>0.5</v>
      </c>
      <c r="K28" s="9">
        <v>0.615384615384615</v>
      </c>
      <c r="L28" s="9">
        <v>0.8</v>
      </c>
      <c r="M28" s="9">
        <v>0</v>
      </c>
      <c r="N28" s="9">
        <v>0.5</v>
      </c>
    </row>
    <row r="29" spans="1:14">
      <c r="A29" s="8">
        <v>155</v>
      </c>
      <c r="B29" s="9">
        <v>155</v>
      </c>
      <c r="C29" s="9">
        <v>0.606492519378662</v>
      </c>
      <c r="D29" s="9">
        <v>0.0782451629638672</v>
      </c>
      <c r="E29" s="9">
        <v>9</v>
      </c>
      <c r="F29" s="9">
        <v>7</v>
      </c>
      <c r="G29" s="9">
        <v>1</v>
      </c>
      <c r="H29" s="9">
        <v>3</v>
      </c>
      <c r="I29" s="9">
        <v>0.9</v>
      </c>
      <c r="J29" s="9">
        <v>0.5625</v>
      </c>
      <c r="K29" s="9">
        <v>0.692307692307692</v>
      </c>
      <c r="L29" s="9">
        <v>0.7</v>
      </c>
      <c r="M29" s="9">
        <v>0.2</v>
      </c>
      <c r="N29" s="9">
        <v>0.6</v>
      </c>
    </row>
    <row r="30" s="4" customFormat="1" spans="1:14">
      <c r="A30" s="16">
        <v>239</v>
      </c>
      <c r="B30" s="17">
        <v>239</v>
      </c>
      <c r="C30" s="17">
        <v>0.606819152832031</v>
      </c>
      <c r="D30" s="17">
        <v>0.0388393402099609</v>
      </c>
      <c r="E30" s="17">
        <v>9</v>
      </c>
      <c r="F30" s="17">
        <v>3</v>
      </c>
      <c r="G30" s="17">
        <v>1</v>
      </c>
      <c r="H30" s="17">
        <v>7</v>
      </c>
      <c r="I30" s="17">
        <v>0.9</v>
      </c>
      <c r="J30" s="17">
        <v>0.75</v>
      </c>
      <c r="K30" s="17">
        <v>0.818181818181818</v>
      </c>
      <c r="L30" s="17">
        <v>0.3</v>
      </c>
      <c r="M30" s="17">
        <v>0.6</v>
      </c>
      <c r="N30" s="17">
        <v>0.8</v>
      </c>
    </row>
    <row r="31" spans="1:14">
      <c r="A31" s="8">
        <v>233</v>
      </c>
      <c r="B31" s="9">
        <v>233</v>
      </c>
      <c r="C31" s="9">
        <v>0.631724715232849</v>
      </c>
      <c r="D31" s="9">
        <v>0.0104049444198608</v>
      </c>
      <c r="E31" s="9">
        <v>10</v>
      </c>
      <c r="F31" s="9">
        <v>6</v>
      </c>
      <c r="G31" s="9">
        <v>0</v>
      </c>
      <c r="H31" s="9">
        <v>4</v>
      </c>
      <c r="I31" s="9">
        <v>1</v>
      </c>
      <c r="J31" s="9">
        <v>0.625</v>
      </c>
      <c r="K31" s="9">
        <v>0.769230769230769</v>
      </c>
      <c r="L31" s="9">
        <v>0.6</v>
      </c>
      <c r="M31" s="9">
        <v>0.4</v>
      </c>
      <c r="N31" s="9">
        <v>0.7</v>
      </c>
    </row>
    <row r="32" spans="1:14">
      <c r="A32" s="8">
        <v>115</v>
      </c>
      <c r="B32" s="9">
        <v>115</v>
      </c>
      <c r="C32" s="9">
        <v>0.63276743888855</v>
      </c>
      <c r="D32" s="9">
        <v>0.101884365081787</v>
      </c>
      <c r="E32" s="9">
        <v>8</v>
      </c>
      <c r="F32" s="9">
        <v>6</v>
      </c>
      <c r="G32" s="9">
        <v>2</v>
      </c>
      <c r="H32" s="9">
        <v>4</v>
      </c>
      <c r="I32" s="9">
        <v>0.8</v>
      </c>
      <c r="J32" s="9">
        <v>0.571428571428572</v>
      </c>
      <c r="K32" s="9">
        <v>0.666666666666667</v>
      </c>
      <c r="L32" s="9">
        <v>0.6</v>
      </c>
      <c r="M32" s="9">
        <v>0.2</v>
      </c>
      <c r="N32" s="9">
        <v>0.6</v>
      </c>
    </row>
    <row r="33" spans="1:14">
      <c r="A33" s="8">
        <v>41</v>
      </c>
      <c r="B33" s="9">
        <v>41</v>
      </c>
      <c r="C33" s="9">
        <v>0.633098483085632</v>
      </c>
      <c r="D33" s="9">
        <v>0.109957218170166</v>
      </c>
      <c r="E33" s="9">
        <v>8</v>
      </c>
      <c r="F33" s="9">
        <v>6</v>
      </c>
      <c r="G33" s="9">
        <v>2</v>
      </c>
      <c r="H33" s="9">
        <v>4</v>
      </c>
      <c r="I33" s="9">
        <v>0.8</v>
      </c>
      <c r="J33" s="9">
        <v>0.571428571428572</v>
      </c>
      <c r="K33" s="9">
        <v>0.666666666666667</v>
      </c>
      <c r="L33" s="9">
        <v>0.6</v>
      </c>
      <c r="M33" s="9">
        <v>0.2</v>
      </c>
      <c r="N33" s="9">
        <v>0.6</v>
      </c>
    </row>
    <row r="34" s="3" customFormat="1" spans="1:14">
      <c r="A34" s="14">
        <v>278</v>
      </c>
      <c r="B34" s="15">
        <v>278</v>
      </c>
      <c r="C34" s="15">
        <v>0.633606433868408</v>
      </c>
      <c r="D34" s="15">
        <v>0.0177440643310547</v>
      </c>
      <c r="E34" s="15">
        <v>9</v>
      </c>
      <c r="F34" s="15">
        <v>7</v>
      </c>
      <c r="G34" s="15">
        <v>1</v>
      </c>
      <c r="H34" s="15">
        <v>3</v>
      </c>
      <c r="I34" s="15">
        <v>0.9</v>
      </c>
      <c r="J34" s="15">
        <v>0.5625</v>
      </c>
      <c r="K34" s="15">
        <v>0.692307692307692</v>
      </c>
      <c r="L34" s="15">
        <v>0.7</v>
      </c>
      <c r="M34" s="15">
        <v>0.2</v>
      </c>
      <c r="N34" s="15">
        <v>0.6</v>
      </c>
    </row>
    <row r="35" spans="1:14">
      <c r="A35" s="8">
        <v>219</v>
      </c>
      <c r="B35" s="9">
        <v>219</v>
      </c>
      <c r="C35" s="9">
        <v>0.634008884429932</v>
      </c>
      <c r="D35" s="9">
        <v>0.0899170637130737</v>
      </c>
      <c r="E35" s="9">
        <v>8</v>
      </c>
      <c r="F35" s="9">
        <v>6</v>
      </c>
      <c r="G35" s="9">
        <v>2</v>
      </c>
      <c r="H35" s="9">
        <v>4</v>
      </c>
      <c r="I35" s="9">
        <v>0.8</v>
      </c>
      <c r="J35" s="9">
        <v>0.571428571428572</v>
      </c>
      <c r="K35" s="9">
        <v>0.666666666666667</v>
      </c>
      <c r="L35" s="9">
        <v>0.6</v>
      </c>
      <c r="M35" s="9">
        <v>0.2</v>
      </c>
      <c r="N35" s="9">
        <v>0.6</v>
      </c>
    </row>
    <row r="36" spans="1:14">
      <c r="A36" s="8">
        <v>455</v>
      </c>
      <c r="B36" s="9">
        <v>455</v>
      </c>
      <c r="C36" s="9">
        <v>0.634031414985657</v>
      </c>
      <c r="D36" s="9">
        <v>0.0529571771621704</v>
      </c>
      <c r="E36" s="9">
        <v>8</v>
      </c>
      <c r="F36" s="9">
        <v>7</v>
      </c>
      <c r="G36" s="9">
        <v>2</v>
      </c>
      <c r="H36" s="9">
        <v>3</v>
      </c>
      <c r="I36" s="9">
        <v>0.8</v>
      </c>
      <c r="J36" s="9">
        <v>0.533333333333333</v>
      </c>
      <c r="K36" s="9">
        <v>0.64</v>
      </c>
      <c r="L36" s="9">
        <v>0.7</v>
      </c>
      <c r="M36" s="9">
        <v>0.1</v>
      </c>
      <c r="N36" s="9">
        <v>0.55</v>
      </c>
    </row>
    <row r="37" spans="1:14">
      <c r="A37" s="8">
        <v>98</v>
      </c>
      <c r="B37" s="9">
        <v>98</v>
      </c>
      <c r="C37" s="9">
        <v>0.634501576423645</v>
      </c>
      <c r="D37" s="9">
        <v>0.0768029689788818</v>
      </c>
      <c r="E37" s="9">
        <v>8</v>
      </c>
      <c r="F37" s="9">
        <v>8</v>
      </c>
      <c r="G37" s="9">
        <v>2</v>
      </c>
      <c r="H37" s="9">
        <v>2</v>
      </c>
      <c r="I37" s="9">
        <v>0.8</v>
      </c>
      <c r="J37" s="9">
        <v>0.5</v>
      </c>
      <c r="K37" s="9">
        <v>0.615384615384615</v>
      </c>
      <c r="L37" s="9">
        <v>0.8</v>
      </c>
      <c r="M37" s="9">
        <v>0</v>
      </c>
      <c r="N37" s="9">
        <v>0.5</v>
      </c>
    </row>
    <row r="38" spans="1:14">
      <c r="A38" s="8">
        <v>331</v>
      </c>
      <c r="B38" s="9">
        <v>331</v>
      </c>
      <c r="C38" s="9">
        <v>0.636010527610779</v>
      </c>
      <c r="D38" s="9">
        <v>0.0391476154327393</v>
      </c>
      <c r="E38" s="9">
        <v>9</v>
      </c>
      <c r="F38" s="9">
        <v>10</v>
      </c>
      <c r="G38" s="9">
        <v>1</v>
      </c>
      <c r="H38" s="9">
        <v>0</v>
      </c>
      <c r="I38" s="9">
        <v>0.9</v>
      </c>
      <c r="J38" s="9">
        <v>0.473684210526316</v>
      </c>
      <c r="K38" s="9">
        <v>0.620689655172414</v>
      </c>
      <c r="L38" s="9">
        <v>1</v>
      </c>
      <c r="M38" s="9">
        <v>-0.1</v>
      </c>
      <c r="N38" s="9">
        <v>0.45</v>
      </c>
    </row>
    <row r="39" spans="1:14">
      <c r="A39" s="8">
        <v>271</v>
      </c>
      <c r="B39" s="9">
        <v>271</v>
      </c>
      <c r="C39" s="9">
        <v>0.636939287185669</v>
      </c>
      <c r="D39" s="9">
        <v>0.0437867641448975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359</v>
      </c>
      <c r="B40" s="9">
        <v>359</v>
      </c>
      <c r="C40" s="9">
        <v>0.63953709602356</v>
      </c>
      <c r="D40" s="9">
        <v>0.0327277183532715</v>
      </c>
      <c r="E40" s="9">
        <v>10</v>
      </c>
      <c r="F40" s="9">
        <v>9</v>
      </c>
      <c r="G40" s="9">
        <v>0</v>
      </c>
      <c r="H40" s="9">
        <v>1</v>
      </c>
      <c r="I40" s="9">
        <v>1</v>
      </c>
      <c r="J40" s="9">
        <v>0.526315789473684</v>
      </c>
      <c r="K40" s="9">
        <v>0.689655172413793</v>
      </c>
      <c r="L40" s="9">
        <v>0.9</v>
      </c>
      <c r="M40" s="9">
        <v>0.1</v>
      </c>
      <c r="N40" s="9">
        <v>0.55</v>
      </c>
    </row>
    <row r="41" spans="1:14">
      <c r="A41" s="8">
        <v>295</v>
      </c>
      <c r="B41" s="9">
        <v>295</v>
      </c>
      <c r="C41" s="9">
        <v>0.641138553619385</v>
      </c>
      <c r="D41" s="9">
        <v>0.0182781219482422</v>
      </c>
      <c r="E41" s="9">
        <v>8</v>
      </c>
      <c r="F41" s="9">
        <v>6</v>
      </c>
      <c r="G41" s="9">
        <v>2</v>
      </c>
      <c r="H41" s="9">
        <v>4</v>
      </c>
      <c r="I41" s="9">
        <v>0.8</v>
      </c>
      <c r="J41" s="9">
        <v>0.571428571428572</v>
      </c>
      <c r="K41" s="9">
        <v>0.666666666666667</v>
      </c>
      <c r="L41" s="9">
        <v>0.6</v>
      </c>
      <c r="M41" s="9">
        <v>0.2</v>
      </c>
      <c r="N41" s="9">
        <v>0.6</v>
      </c>
    </row>
    <row r="42" s="4" customFormat="1" spans="1:14">
      <c r="A42" s="16">
        <v>484</v>
      </c>
      <c r="B42" s="17">
        <v>484</v>
      </c>
      <c r="C42" s="17">
        <v>0.642148852348328</v>
      </c>
      <c r="D42" s="17">
        <v>0.0728036165237427</v>
      </c>
      <c r="E42" s="17">
        <v>10</v>
      </c>
      <c r="F42" s="17">
        <v>10</v>
      </c>
      <c r="G42" s="17">
        <v>0</v>
      </c>
      <c r="H42" s="17">
        <v>0</v>
      </c>
      <c r="I42" s="17">
        <v>1</v>
      </c>
      <c r="J42" s="17">
        <v>0.5</v>
      </c>
      <c r="K42" s="17">
        <v>0.666666666666667</v>
      </c>
      <c r="L42" s="17">
        <v>1</v>
      </c>
      <c r="M42" s="17">
        <v>0</v>
      </c>
      <c r="N42" s="17">
        <v>0.5</v>
      </c>
    </row>
    <row r="43" spans="1:14">
      <c r="A43" s="8">
        <v>202</v>
      </c>
      <c r="B43" s="9">
        <v>202</v>
      </c>
      <c r="C43" s="9">
        <v>0.663043260574341</v>
      </c>
      <c r="D43" s="9">
        <v>0.0454604625701904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197</v>
      </c>
      <c r="B44" s="9">
        <v>197</v>
      </c>
      <c r="C44" s="9">
        <v>0.663269877433777</v>
      </c>
      <c r="D44" s="9">
        <v>0.14519727230072</v>
      </c>
      <c r="E44" s="9">
        <v>8</v>
      </c>
      <c r="F44" s="9">
        <v>10</v>
      </c>
      <c r="G44" s="9">
        <v>2</v>
      </c>
      <c r="H44" s="9">
        <v>0</v>
      </c>
      <c r="I44" s="9">
        <v>0.8</v>
      </c>
      <c r="J44" s="9">
        <v>0.444444444444444</v>
      </c>
      <c r="K44" s="9">
        <v>0.571428571428572</v>
      </c>
      <c r="L44" s="9">
        <v>1</v>
      </c>
      <c r="M44" s="9">
        <v>-0.2</v>
      </c>
      <c r="N44" s="9">
        <v>0.4</v>
      </c>
    </row>
    <row r="45" spans="1:14">
      <c r="A45" s="8">
        <v>181</v>
      </c>
      <c r="B45" s="9">
        <v>181</v>
      </c>
      <c r="C45" s="9">
        <v>0.663648009300232</v>
      </c>
      <c r="D45" s="9">
        <v>0.0730950832366943</v>
      </c>
      <c r="E45" s="9">
        <v>9</v>
      </c>
      <c r="F45" s="9">
        <v>4</v>
      </c>
      <c r="G45" s="9">
        <v>1</v>
      </c>
      <c r="H45" s="9">
        <v>6</v>
      </c>
      <c r="I45" s="9">
        <v>0.9</v>
      </c>
      <c r="J45" s="9">
        <v>0.692307692307692</v>
      </c>
      <c r="K45" s="9">
        <v>0.782608695652174</v>
      </c>
      <c r="L45" s="9">
        <v>0.4</v>
      </c>
      <c r="M45" s="9">
        <v>0.5</v>
      </c>
      <c r="N45" s="9">
        <v>0.75</v>
      </c>
    </row>
    <row r="46" spans="1:14">
      <c r="A46" s="8">
        <v>28</v>
      </c>
      <c r="B46" s="9">
        <v>28</v>
      </c>
      <c r="C46" s="9">
        <v>0.664024829864502</v>
      </c>
      <c r="D46" s="9">
        <v>0.176245927810669</v>
      </c>
      <c r="E46" s="9">
        <v>9</v>
      </c>
      <c r="F46" s="9">
        <v>4</v>
      </c>
      <c r="G46" s="9">
        <v>1</v>
      </c>
      <c r="H46" s="9">
        <v>6</v>
      </c>
      <c r="I46" s="9">
        <v>0.9</v>
      </c>
      <c r="J46" s="9">
        <v>0.692307692307692</v>
      </c>
      <c r="K46" s="9">
        <v>0.782608695652174</v>
      </c>
      <c r="L46" s="9">
        <v>0.4</v>
      </c>
      <c r="M46" s="9">
        <v>0.5</v>
      </c>
      <c r="N46" s="9">
        <v>0.75</v>
      </c>
    </row>
    <row r="47" spans="1:14">
      <c r="A47" s="8">
        <v>244</v>
      </c>
      <c r="B47" s="9">
        <v>244</v>
      </c>
      <c r="C47" s="9">
        <v>0.666673541069031</v>
      </c>
      <c r="D47" s="9">
        <v>0.0326756238937378</v>
      </c>
      <c r="E47" s="9">
        <v>7</v>
      </c>
      <c r="F47" s="9">
        <v>5</v>
      </c>
      <c r="G47" s="9">
        <v>3</v>
      </c>
      <c r="H47" s="9">
        <v>5</v>
      </c>
      <c r="I47" s="9">
        <v>0.7</v>
      </c>
      <c r="J47" s="9">
        <v>0.583333333333333</v>
      </c>
      <c r="K47" s="9">
        <v>0.636363636363636</v>
      </c>
      <c r="L47" s="9">
        <v>0.5</v>
      </c>
      <c r="M47" s="9">
        <v>0.2</v>
      </c>
      <c r="N47" s="9">
        <v>0.6</v>
      </c>
    </row>
    <row r="48" spans="1:14">
      <c r="A48" s="8">
        <v>261</v>
      </c>
      <c r="B48" s="9">
        <v>261</v>
      </c>
      <c r="C48" s="9">
        <v>0.667340993881226</v>
      </c>
      <c r="D48" s="9">
        <v>0.130968451499939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442</v>
      </c>
      <c r="B49" s="9">
        <v>442</v>
      </c>
      <c r="C49" s="9">
        <v>0.667679786682129</v>
      </c>
      <c r="D49" s="9">
        <v>0.0160030126571655</v>
      </c>
      <c r="E49" s="9">
        <v>9</v>
      </c>
      <c r="F49" s="9">
        <v>6</v>
      </c>
      <c r="G49" s="9">
        <v>1</v>
      </c>
      <c r="H49" s="9">
        <v>4</v>
      </c>
      <c r="I49" s="9">
        <v>0.9</v>
      </c>
      <c r="J49" s="9">
        <v>0.6</v>
      </c>
      <c r="K49" s="9">
        <v>0.72</v>
      </c>
      <c r="L49" s="9">
        <v>0.6</v>
      </c>
      <c r="M49" s="9">
        <v>0.3</v>
      </c>
      <c r="N49" s="9">
        <v>0.65</v>
      </c>
    </row>
    <row r="50" spans="1:14">
      <c r="A50" s="8">
        <v>218</v>
      </c>
      <c r="B50" s="9">
        <v>218</v>
      </c>
      <c r="C50" s="9">
        <v>0.667884349822998</v>
      </c>
      <c r="D50" s="9">
        <v>0.152703166007996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256</v>
      </c>
      <c r="B51" s="9">
        <v>256</v>
      </c>
      <c r="C51" s="9">
        <v>0.667914509773254</v>
      </c>
      <c r="D51" s="9">
        <v>0.249172568321228</v>
      </c>
      <c r="E51" s="9">
        <v>7</v>
      </c>
      <c r="F51" s="9">
        <v>6</v>
      </c>
      <c r="G51" s="9">
        <v>3</v>
      </c>
      <c r="H51" s="9">
        <v>4</v>
      </c>
      <c r="I51" s="9">
        <v>0.7</v>
      </c>
      <c r="J51" s="9">
        <v>0.538461538461539</v>
      </c>
      <c r="K51" s="9">
        <v>0.608695652173913</v>
      </c>
      <c r="L51" s="9">
        <v>0.6</v>
      </c>
      <c r="M51" s="9">
        <v>0.1</v>
      </c>
      <c r="N51" s="9">
        <v>0.55</v>
      </c>
    </row>
    <row r="52" spans="1:14">
      <c r="A52" s="8">
        <v>207</v>
      </c>
      <c r="B52" s="9">
        <v>207</v>
      </c>
      <c r="C52" s="9">
        <v>0.668673396110535</v>
      </c>
      <c r="D52" s="9">
        <v>0.00628530979156494</v>
      </c>
      <c r="E52" s="9">
        <v>9</v>
      </c>
      <c r="F52" s="9">
        <v>8</v>
      </c>
      <c r="G52" s="9">
        <v>1</v>
      </c>
      <c r="H52" s="9">
        <v>2</v>
      </c>
      <c r="I52" s="9">
        <v>0.9</v>
      </c>
      <c r="J52" s="9">
        <v>0.529411764705882</v>
      </c>
      <c r="K52" s="9">
        <v>0.666666666666667</v>
      </c>
      <c r="L52" s="9">
        <v>0.8</v>
      </c>
      <c r="M52" s="9">
        <v>0.1</v>
      </c>
      <c r="N52" s="9">
        <v>0.55</v>
      </c>
    </row>
    <row r="53" s="4" customFormat="1" spans="1:14">
      <c r="A53" s="16">
        <v>251</v>
      </c>
      <c r="B53" s="17">
        <v>251</v>
      </c>
      <c r="C53" s="17">
        <v>0.668897747993469</v>
      </c>
      <c r="D53" s="17">
        <v>0.0253410339355469</v>
      </c>
      <c r="E53" s="17">
        <v>8</v>
      </c>
      <c r="F53" s="17">
        <v>8</v>
      </c>
      <c r="G53" s="17">
        <v>2</v>
      </c>
      <c r="H53" s="17">
        <v>2</v>
      </c>
      <c r="I53" s="17">
        <v>0.8</v>
      </c>
      <c r="J53" s="17">
        <v>0.5</v>
      </c>
      <c r="K53" s="17">
        <v>0.615384615384615</v>
      </c>
      <c r="L53" s="17">
        <v>0.8</v>
      </c>
      <c r="M53" s="17">
        <v>0</v>
      </c>
      <c r="N53" s="17">
        <v>0.5</v>
      </c>
    </row>
    <row r="54" spans="1:14">
      <c r="A54" s="8">
        <v>0</v>
      </c>
      <c r="B54" s="9">
        <v>0</v>
      </c>
      <c r="C54" s="9">
        <v>0.695299029350281</v>
      </c>
      <c r="D54" s="9">
        <v>0.062158465385437</v>
      </c>
      <c r="E54" s="9">
        <v>8</v>
      </c>
      <c r="F54" s="9">
        <v>7</v>
      </c>
      <c r="G54" s="9">
        <v>2</v>
      </c>
      <c r="H54" s="9">
        <v>3</v>
      </c>
      <c r="I54" s="9">
        <v>0.8</v>
      </c>
      <c r="J54" s="9">
        <v>0.533333333333333</v>
      </c>
      <c r="K54" s="9">
        <v>0.64</v>
      </c>
      <c r="L54" s="9">
        <v>0.7</v>
      </c>
      <c r="M54" s="9">
        <v>0.1</v>
      </c>
      <c r="N54" s="9">
        <v>0.55</v>
      </c>
    </row>
    <row r="55" spans="1:14">
      <c r="A55" s="8">
        <v>26</v>
      </c>
      <c r="B55" s="9">
        <v>26</v>
      </c>
      <c r="C55" s="9">
        <v>0.696692824363708</v>
      </c>
      <c r="D55" s="9">
        <v>0.0210152864456177</v>
      </c>
      <c r="E55" s="9">
        <v>10</v>
      </c>
      <c r="F55" s="9">
        <v>7</v>
      </c>
      <c r="G55" s="9">
        <v>0</v>
      </c>
      <c r="H55" s="9">
        <v>3</v>
      </c>
      <c r="I55" s="9">
        <v>1</v>
      </c>
      <c r="J55" s="9">
        <v>0.588235294117647</v>
      </c>
      <c r="K55" s="9">
        <v>0.740740740740741</v>
      </c>
      <c r="L55" s="9">
        <v>0.7</v>
      </c>
      <c r="M55" s="9">
        <v>0.3</v>
      </c>
      <c r="N55" s="9">
        <v>0.65</v>
      </c>
    </row>
    <row r="56" spans="1:14">
      <c r="A56" s="8">
        <v>415</v>
      </c>
      <c r="B56" s="9">
        <v>415</v>
      </c>
      <c r="C56" s="9">
        <v>0.698853492736816</v>
      </c>
      <c r="D56" s="9">
        <v>0.0456039905548096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pans="1:14">
      <c r="A57" s="8">
        <v>40</v>
      </c>
      <c r="B57" s="9">
        <v>40</v>
      </c>
      <c r="C57" s="9">
        <v>0.702210426330566</v>
      </c>
      <c r="D57" s="9">
        <v>0.0116062164306641</v>
      </c>
      <c r="E57" s="9">
        <v>10</v>
      </c>
      <c r="F57" s="9">
        <v>7</v>
      </c>
      <c r="G57" s="9">
        <v>0</v>
      </c>
      <c r="H57" s="9">
        <v>3</v>
      </c>
      <c r="I57" s="9">
        <v>1</v>
      </c>
      <c r="J57" s="9">
        <v>0.588235294117647</v>
      </c>
      <c r="K57" s="9">
        <v>0.740740740740741</v>
      </c>
      <c r="L57" s="9">
        <v>0.7</v>
      </c>
      <c r="M57" s="9">
        <v>0.3</v>
      </c>
      <c r="N57" s="9">
        <v>0.65</v>
      </c>
    </row>
    <row r="58" spans="1:14">
      <c r="A58" s="8">
        <v>459</v>
      </c>
      <c r="B58" s="9">
        <v>459</v>
      </c>
      <c r="C58" s="9">
        <v>0.703859448432922</v>
      </c>
      <c r="D58" s="9">
        <v>0.0196352005004883</v>
      </c>
      <c r="E58" s="9">
        <v>10</v>
      </c>
      <c r="F58" s="9">
        <v>7</v>
      </c>
      <c r="G58" s="9">
        <v>0</v>
      </c>
      <c r="H58" s="9">
        <v>3</v>
      </c>
      <c r="I58" s="9">
        <v>1</v>
      </c>
      <c r="J58" s="9">
        <v>0.588235294117647</v>
      </c>
      <c r="K58" s="9">
        <v>0.740740740740741</v>
      </c>
      <c r="L58" s="9">
        <v>0.7</v>
      </c>
      <c r="M58" s="9">
        <v>0.3</v>
      </c>
      <c r="N58" s="9">
        <v>0.65</v>
      </c>
    </row>
    <row r="59" spans="1:14">
      <c r="A59" s="8">
        <v>184</v>
      </c>
      <c r="B59" s="9">
        <v>184</v>
      </c>
      <c r="C59" s="9">
        <v>0.704670667648315</v>
      </c>
      <c r="D59" s="9">
        <v>0.0256813764572144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pans="1:14">
      <c r="A60" s="8">
        <v>476</v>
      </c>
      <c r="B60" s="9">
        <v>476</v>
      </c>
      <c r="C60" s="9">
        <v>0.708812236785889</v>
      </c>
      <c r="D60" s="9">
        <v>0.00474917888641357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="4" customFormat="1" spans="1:14">
      <c r="A61" s="16">
        <v>95</v>
      </c>
      <c r="B61" s="17">
        <v>95</v>
      </c>
      <c r="C61" s="17">
        <v>0.718604207038879</v>
      </c>
      <c r="D61" s="17">
        <v>0.000424385070800781</v>
      </c>
      <c r="E61" s="17">
        <v>8</v>
      </c>
      <c r="F61" s="17">
        <v>7</v>
      </c>
      <c r="G61" s="17">
        <v>2</v>
      </c>
      <c r="H61" s="17">
        <v>3</v>
      </c>
      <c r="I61" s="17">
        <v>0.8</v>
      </c>
      <c r="J61" s="17">
        <v>0.533333333333333</v>
      </c>
      <c r="K61" s="17">
        <v>0.64</v>
      </c>
      <c r="L61" s="17">
        <v>0.7</v>
      </c>
      <c r="M61" s="17">
        <v>0.1</v>
      </c>
      <c r="N61" s="17">
        <v>0.55</v>
      </c>
    </row>
    <row r="62" spans="1:14">
      <c r="A62" s="8">
        <v>326</v>
      </c>
      <c r="B62" s="9">
        <v>326</v>
      </c>
      <c r="C62" s="9">
        <v>0.728153347969055</v>
      </c>
      <c r="D62" s="9">
        <v>0.205908179283142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83</v>
      </c>
      <c r="B63" s="9">
        <v>83</v>
      </c>
      <c r="C63" s="9">
        <v>0.729466319084167</v>
      </c>
      <c r="D63" s="9">
        <v>0.119478106498718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178</v>
      </c>
      <c r="B64" s="9">
        <v>178</v>
      </c>
      <c r="C64" s="9">
        <v>0.736749768257141</v>
      </c>
      <c r="D64" s="9">
        <v>0.15205705165863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14</v>
      </c>
      <c r="B65" s="9">
        <v>14</v>
      </c>
      <c r="C65" s="9">
        <v>0.73849093914032</v>
      </c>
      <c r="D65" s="9">
        <v>0.159450173377991</v>
      </c>
      <c r="E65" s="9">
        <v>10</v>
      </c>
      <c r="F65" s="9">
        <v>9</v>
      </c>
      <c r="G65" s="9">
        <v>0</v>
      </c>
      <c r="H65" s="9">
        <v>1</v>
      </c>
      <c r="I65" s="9">
        <v>1</v>
      </c>
      <c r="J65" s="9">
        <v>0.526315789473684</v>
      </c>
      <c r="K65" s="9">
        <v>0.689655172413793</v>
      </c>
      <c r="L65" s="9">
        <v>0.9</v>
      </c>
      <c r="M65" s="9">
        <v>0.1</v>
      </c>
      <c r="N65" s="9">
        <v>0.55</v>
      </c>
    </row>
    <row r="66" spans="1:14">
      <c r="A66" s="8">
        <v>288</v>
      </c>
      <c r="B66" s="9">
        <v>288</v>
      </c>
      <c r="C66" s="9">
        <v>0.749306917190552</v>
      </c>
      <c r="D66" s="9">
        <v>0.170211672782898</v>
      </c>
      <c r="E66" s="9">
        <v>8</v>
      </c>
      <c r="F66" s="9">
        <v>9</v>
      </c>
      <c r="G66" s="9">
        <v>2</v>
      </c>
      <c r="H66" s="9">
        <v>1</v>
      </c>
      <c r="I66" s="9">
        <v>0.8</v>
      </c>
      <c r="J66" s="9">
        <v>0.470588235294118</v>
      </c>
      <c r="K66" s="9">
        <v>0.592592592592593</v>
      </c>
      <c r="L66" s="9">
        <v>0.9</v>
      </c>
      <c r="M66" s="9">
        <v>-0.1</v>
      </c>
      <c r="N66" s="9">
        <v>0.45</v>
      </c>
    </row>
    <row r="67" spans="1:14">
      <c r="A67" s="8">
        <v>417</v>
      </c>
      <c r="B67" s="9">
        <v>417</v>
      </c>
      <c r="C67" s="9">
        <v>0.75132942199707</v>
      </c>
      <c r="D67" s="9">
        <v>0.150615930557251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="4" customFormat="1" spans="1:14">
      <c r="A68" s="16">
        <v>330</v>
      </c>
      <c r="B68" s="17">
        <v>330</v>
      </c>
      <c r="C68" s="17">
        <v>0.75474226474762</v>
      </c>
      <c r="D68" s="17">
        <v>0.11339282989502</v>
      </c>
      <c r="E68" s="17">
        <v>8</v>
      </c>
      <c r="F68" s="17">
        <v>8</v>
      </c>
      <c r="G68" s="17">
        <v>2</v>
      </c>
      <c r="H68" s="17">
        <v>2</v>
      </c>
      <c r="I68" s="17">
        <v>0.8</v>
      </c>
      <c r="J68" s="17">
        <v>0.5</v>
      </c>
      <c r="K68" s="17">
        <v>0.615384615384615</v>
      </c>
      <c r="L68" s="17">
        <v>0.8</v>
      </c>
      <c r="M68" s="17">
        <v>0</v>
      </c>
      <c r="N68" s="17">
        <v>0.5</v>
      </c>
    </row>
    <row r="69" spans="1:14">
      <c r="A69" s="8">
        <v>322</v>
      </c>
      <c r="B69" s="9">
        <v>322</v>
      </c>
      <c r="C69" s="9">
        <v>0.766848087310791</v>
      </c>
      <c r="D69" s="9">
        <v>0.210089325904846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179</v>
      </c>
      <c r="B70" s="9">
        <v>179</v>
      </c>
      <c r="C70" s="9">
        <v>0.785847425460815</v>
      </c>
      <c r="D70" s="9">
        <v>0.249114394187927</v>
      </c>
      <c r="E70" s="9">
        <v>7</v>
      </c>
      <c r="F70" s="9">
        <v>7</v>
      </c>
      <c r="G70" s="9">
        <v>3</v>
      </c>
      <c r="H70" s="9">
        <v>3</v>
      </c>
      <c r="I70" s="9">
        <v>0.7</v>
      </c>
      <c r="J70" s="9">
        <v>0.5</v>
      </c>
      <c r="K70" s="9">
        <v>0.583333333333333</v>
      </c>
      <c r="L70" s="9">
        <v>0.7</v>
      </c>
      <c r="M70" s="9">
        <v>0</v>
      </c>
      <c r="N70" s="9">
        <v>0.5</v>
      </c>
    </row>
    <row r="71" spans="1:14">
      <c r="A71" s="8">
        <v>82</v>
      </c>
      <c r="B71" s="9">
        <v>82</v>
      </c>
      <c r="C71" s="9">
        <v>0.789119720458984</v>
      </c>
      <c r="D71" s="9">
        <v>0.221872568130493</v>
      </c>
      <c r="E71" s="9">
        <v>8</v>
      </c>
      <c r="F71" s="9">
        <v>8</v>
      </c>
      <c r="G71" s="9">
        <v>2</v>
      </c>
      <c r="H71" s="9">
        <v>2</v>
      </c>
      <c r="I71" s="9">
        <v>0.8</v>
      </c>
      <c r="J71" s="9">
        <v>0.5</v>
      </c>
      <c r="K71" s="9">
        <v>0.615384615384615</v>
      </c>
      <c r="L71" s="9">
        <v>0.8</v>
      </c>
      <c r="M71" s="9">
        <v>0</v>
      </c>
      <c r="N71" s="9">
        <v>0.5</v>
      </c>
    </row>
    <row r="72" spans="3:13">
      <c r="C72" s="7">
        <f>AVERAGE(C2:C71)</f>
        <v>0.641405083451952</v>
      </c>
      <c r="D72" s="7">
        <f>AVERAGE(D2:D71)</f>
        <v>0.0717798164912633</v>
      </c>
      <c r="L72" s="7">
        <f>AVERAGE(L2:L71)</f>
        <v>0.714285714285715</v>
      </c>
      <c r="M72" s="7">
        <f>AVERAGE(M2:M71)</f>
        <v>0.165714285714286</v>
      </c>
    </row>
    <row r="74" spans="3:15">
      <c r="C74" s="18" t="s">
        <v>13</v>
      </c>
      <c r="D74" s="7" t="s">
        <v>14</v>
      </c>
      <c r="E74" s="7">
        <v>1560</v>
      </c>
      <c r="F74" s="7" t="s">
        <v>39</v>
      </c>
      <c r="G74" s="7"/>
      <c r="M74" t="s">
        <v>40</v>
      </c>
      <c r="N74" t="s">
        <v>41</v>
      </c>
      <c r="O74" t="s">
        <v>42</v>
      </c>
    </row>
    <row r="75" spans="3:13">
      <c r="C75" s="7" t="s">
        <v>15</v>
      </c>
      <c r="D75" s="7">
        <f>COUNTIF(C2:C71,"&lt;0.343")-COUNTIF(C2:C71,"&lt;0.311")</f>
        <v>0</v>
      </c>
      <c r="E75" s="7"/>
      <c r="F75" s="19">
        <v>0.02</v>
      </c>
      <c r="G75" s="23">
        <v>31.2</v>
      </c>
      <c r="H75" s="23">
        <v>-40</v>
      </c>
      <c r="I75" s="24">
        <v>0.0256</v>
      </c>
      <c r="J75">
        <v>76</v>
      </c>
      <c r="L75">
        <v>-2</v>
      </c>
      <c r="M75" t="s">
        <v>43</v>
      </c>
    </row>
    <row r="76" spans="3:12">
      <c r="C76" s="7" t="s">
        <v>16</v>
      </c>
      <c r="D76" s="7">
        <f>COUNTIF(C2:C71,"&lt;0.375")-COUNTIF(C2:C71,"&lt;0.343")</f>
        <v>0</v>
      </c>
      <c r="E76" s="7"/>
      <c r="F76" s="19">
        <v>0.04</v>
      </c>
      <c r="G76" s="23">
        <v>62.4</v>
      </c>
      <c r="H76" s="23">
        <v>-60</v>
      </c>
      <c r="I76" s="24">
        <v>0.0385</v>
      </c>
      <c r="J76">
        <v>75</v>
      </c>
      <c r="L76">
        <v>-3</v>
      </c>
    </row>
    <row r="77" spans="3:12">
      <c r="C77" s="7" t="s">
        <v>17</v>
      </c>
      <c r="D77" s="7">
        <f>COUNTIF(C2:C71,"&lt;0.407")-COUNTIF(C2:C71,"&lt;0.375")</f>
        <v>0</v>
      </c>
      <c r="E77" s="7"/>
      <c r="F77" s="19">
        <v>0.1</v>
      </c>
      <c r="G77" s="23">
        <v>156</v>
      </c>
      <c r="H77" s="23">
        <v>-160</v>
      </c>
      <c r="I77" s="24">
        <v>0.1026</v>
      </c>
      <c r="J77">
        <v>70</v>
      </c>
      <c r="L77">
        <v>-8</v>
      </c>
    </row>
    <row r="78" spans="3:12">
      <c r="C78" s="7" t="s">
        <v>18</v>
      </c>
      <c r="D78" s="7">
        <f>COUNTIF(C2:C71,"&lt;0.439")-COUNTIF(C2:C71,"&lt;0.407")</f>
        <v>0</v>
      </c>
      <c r="E78" s="7"/>
      <c r="F78" s="19">
        <v>0.12</v>
      </c>
      <c r="G78" s="23">
        <v>187.2</v>
      </c>
      <c r="H78" s="23">
        <v>-180</v>
      </c>
      <c r="I78" s="24">
        <v>0.1154</v>
      </c>
      <c r="J78">
        <v>69</v>
      </c>
      <c r="L78">
        <v>-9</v>
      </c>
    </row>
    <row r="79" s="3" customFormat="1" spans="3:9">
      <c r="C79" s="20" t="s">
        <v>19</v>
      </c>
      <c r="D79" s="20">
        <f>COUNTIF(C2:C71,"&lt;0.471")-COUNTIF(C2:C71,"&lt;0.439")</f>
        <v>0</v>
      </c>
      <c r="E79" s="20"/>
      <c r="F79" s="20"/>
      <c r="G79" s="20"/>
      <c r="H79" s="3">
        <v>-200</v>
      </c>
      <c r="I79" s="25">
        <v>0.1282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5" customFormat="1" spans="3:7">
      <c r="C81" s="21" t="s">
        <v>21</v>
      </c>
      <c r="D81" s="21">
        <f>COUNTIF(C2:C71,"&lt;0.535")-COUNTIF(C2:C71,"&lt;0.503")</f>
        <v>3</v>
      </c>
      <c r="E81" s="21">
        <v>4</v>
      </c>
      <c r="F81" s="21"/>
      <c r="G81" s="21"/>
    </row>
    <row r="82" spans="3:7">
      <c r="C82" s="7" t="s">
        <v>22</v>
      </c>
      <c r="D82" s="7">
        <f>COUNTIF(C2:C71,"&lt;0.567")-COUNTIF(C2:C71,"&lt;0.535")</f>
        <v>7</v>
      </c>
      <c r="E82" s="7">
        <v>7</v>
      </c>
      <c r="F82" s="7"/>
      <c r="G82" s="7"/>
    </row>
    <row r="83" s="3" customFormat="1" spans="3:7">
      <c r="C83" s="20" t="s">
        <v>23</v>
      </c>
      <c r="D83" s="20">
        <f>COUNTIF(C2:C71,"&lt;0.599")-COUNTIF(C2:C71,"&lt;0.567")</f>
        <v>8</v>
      </c>
      <c r="E83" s="20">
        <v>9</v>
      </c>
      <c r="F83" s="20"/>
      <c r="G83" s="20"/>
    </row>
    <row r="84" spans="3:7">
      <c r="C84" s="7" t="s">
        <v>24</v>
      </c>
      <c r="D84" s="7">
        <f>COUNTIF(C2:C71,"&lt;0.631")-COUNTIF(C2:C71,"&lt;0.599")</f>
        <v>11</v>
      </c>
      <c r="E84" s="7">
        <v>12</v>
      </c>
      <c r="F84" s="7"/>
      <c r="G84" s="7"/>
    </row>
    <row r="85" s="6" customFormat="1" spans="3:7">
      <c r="C85" s="22" t="s">
        <v>25</v>
      </c>
      <c r="D85" s="22">
        <f>COUNTIF(C2:C71,"&lt;0.663")-COUNTIF(C2:C71,"&lt;0.631")</f>
        <v>12</v>
      </c>
      <c r="E85" s="22">
        <v>14</v>
      </c>
      <c r="F85" s="22"/>
      <c r="G85" s="22"/>
    </row>
    <row r="86" spans="3:7">
      <c r="C86" s="7" t="s">
        <v>26</v>
      </c>
      <c r="D86" s="7">
        <f>COUNTIF(C2:C71,"&lt;0.695")-COUNTIF(C2:C71,"&lt;0.663")</f>
        <v>11</v>
      </c>
      <c r="E86" s="7">
        <v>12</v>
      </c>
      <c r="F86" s="7"/>
      <c r="G86" s="7"/>
    </row>
    <row r="87" spans="3:7">
      <c r="C87" s="7" t="s">
        <v>27</v>
      </c>
      <c r="D87" s="7">
        <f>COUNTIF(C2:C71,"&lt;0.727")-COUNTIF(C2:C71,"&lt;0.695")</f>
        <v>8</v>
      </c>
      <c r="E87" s="7">
        <v>9</v>
      </c>
      <c r="F87" s="7"/>
      <c r="G87" s="7"/>
    </row>
    <row r="88" spans="3:7">
      <c r="C88" s="7" t="s">
        <v>28</v>
      </c>
      <c r="D88" s="7">
        <f>COUNTIF(C2:C71,"&lt;0.759")-COUNTIF(C2:C71,"&lt;0.727")</f>
        <v>7</v>
      </c>
      <c r="E88" s="7">
        <v>7</v>
      </c>
      <c r="F88" s="7"/>
      <c r="G88" s="7"/>
    </row>
    <row r="89" s="5" customFormat="1" spans="3:7">
      <c r="C89" s="21" t="s">
        <v>29</v>
      </c>
      <c r="D89" s="21">
        <f>COUNTIF(C2:C71,"&lt;0.791")-COUNTIF(C2:C71,"&lt;0.759")</f>
        <v>3</v>
      </c>
      <c r="E89" s="21">
        <v>4</v>
      </c>
      <c r="F89" s="21"/>
      <c r="G89" s="21"/>
    </row>
    <row r="90" spans="3:7">
      <c r="C90" s="7" t="s">
        <v>30</v>
      </c>
      <c r="D90" s="7">
        <f>COUNTIF(C2:C71,"&lt;0.823")-COUNTIF(C2:C71,"&lt;0.791")</f>
        <v>0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  <row r="103" spans="6:7">
      <c r="F103">
        <v>0.53</v>
      </c>
      <c r="G103">
        <v>0.038</v>
      </c>
    </row>
    <row r="104" spans="6:7">
      <c r="F104">
        <v>0.641</v>
      </c>
      <c r="G104">
        <v>0.073</v>
      </c>
    </row>
    <row r="105" spans="6:7">
      <c r="F105">
        <v>0.734</v>
      </c>
      <c r="G105">
        <v>0.107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3"/>
  <sheetViews>
    <sheetView topLeftCell="A61" workbookViewId="0">
      <selection activeCell="F72" sqref="F72:J77"/>
    </sheetView>
  </sheetViews>
  <sheetFormatPr defaultColWidth="9" defaultRowHeight="13.5"/>
  <cols>
    <col min="3" max="4" width="17.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143</v>
      </c>
      <c r="B4" s="17">
        <v>143</v>
      </c>
      <c r="C4" s="17">
        <v>0.534330725669861</v>
      </c>
      <c r="D4" s="17">
        <v>0.131121039390564</v>
      </c>
      <c r="E4" s="17">
        <v>7</v>
      </c>
      <c r="F4" s="17">
        <v>3</v>
      </c>
      <c r="G4" s="17">
        <v>3</v>
      </c>
      <c r="H4" s="17">
        <v>7</v>
      </c>
      <c r="I4" s="17">
        <v>0.7</v>
      </c>
      <c r="J4" s="17">
        <v>0.7</v>
      </c>
      <c r="K4" s="17">
        <v>0.7</v>
      </c>
      <c r="L4" s="17">
        <v>0.3</v>
      </c>
      <c r="M4" s="17">
        <v>0.4</v>
      </c>
      <c r="N4" s="17">
        <v>0.7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367</v>
      </c>
      <c r="B6" s="9">
        <v>367</v>
      </c>
      <c r="C6" s="9">
        <v>0.545997023582458</v>
      </c>
      <c r="D6" s="9">
        <v>0.0157420635223389</v>
      </c>
      <c r="E6" s="9">
        <v>9</v>
      </c>
      <c r="F6" s="9">
        <v>6</v>
      </c>
      <c r="G6" s="9">
        <v>1</v>
      </c>
      <c r="H6" s="9">
        <v>4</v>
      </c>
      <c r="I6" s="9">
        <v>0.9</v>
      </c>
      <c r="J6" s="9">
        <v>0.6</v>
      </c>
      <c r="K6" s="9">
        <v>0.72</v>
      </c>
      <c r="L6" s="9">
        <v>0.6</v>
      </c>
      <c r="M6" s="9">
        <v>0.3</v>
      </c>
      <c r="N6" s="9">
        <v>0.65</v>
      </c>
    </row>
    <row r="7" spans="1:14">
      <c r="A7" s="8">
        <v>102</v>
      </c>
      <c r="B7" s="7">
        <v>102</v>
      </c>
      <c r="C7" s="7">
        <v>0.550467371940613</v>
      </c>
      <c r="D7" s="7">
        <v>0.0293501615524292</v>
      </c>
      <c r="E7" s="7">
        <v>9</v>
      </c>
      <c r="F7" s="7">
        <v>8</v>
      </c>
      <c r="G7" s="7">
        <v>1</v>
      </c>
      <c r="H7" s="7">
        <v>2</v>
      </c>
      <c r="I7" s="7">
        <v>0.9</v>
      </c>
      <c r="J7" s="7">
        <v>0.529411764705882</v>
      </c>
      <c r="K7" s="7">
        <v>0.666666666666667</v>
      </c>
      <c r="L7" s="7">
        <v>0.8</v>
      </c>
      <c r="M7" s="7">
        <v>0.1</v>
      </c>
      <c r="N7" s="7">
        <v>0.55</v>
      </c>
    </row>
    <row r="8" spans="1:14">
      <c r="A8" s="8">
        <v>297</v>
      </c>
      <c r="B8" s="9">
        <v>297</v>
      </c>
      <c r="C8" s="9">
        <v>0.560098528862</v>
      </c>
      <c r="D8" s="9">
        <v>0.0110046863555908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393</v>
      </c>
      <c r="B9" s="9">
        <v>393</v>
      </c>
      <c r="C9" s="9">
        <v>0.562142014503479</v>
      </c>
      <c r="D9" s="9">
        <v>0.0169335603713989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pans="1:14">
      <c r="A10" s="8">
        <v>498</v>
      </c>
      <c r="B10" s="9">
        <v>498</v>
      </c>
      <c r="C10" s="9">
        <v>0.562498211860657</v>
      </c>
      <c r="D10" s="9">
        <v>0.018094539642334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="4" customFormat="1" spans="1:14">
      <c r="A11" s="16">
        <v>445</v>
      </c>
      <c r="B11" s="17">
        <v>445</v>
      </c>
      <c r="C11" s="17">
        <v>0.566210746765137</v>
      </c>
      <c r="D11" s="17">
        <v>0.00131916999816895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469</v>
      </c>
      <c r="B12" s="9">
        <v>469</v>
      </c>
      <c r="C12" s="9">
        <v>0.569208860397339</v>
      </c>
      <c r="D12" s="9">
        <v>0.0651026964187622</v>
      </c>
      <c r="E12" s="9">
        <v>7</v>
      </c>
      <c r="F12" s="9">
        <v>9</v>
      </c>
      <c r="G12" s="9">
        <v>3</v>
      </c>
      <c r="H12" s="9">
        <v>1</v>
      </c>
      <c r="I12" s="9">
        <v>0.7</v>
      </c>
      <c r="J12" s="9">
        <v>0.4375</v>
      </c>
      <c r="K12" s="9">
        <v>0.538461538461538</v>
      </c>
      <c r="L12" s="9">
        <v>0.9</v>
      </c>
      <c r="M12" s="9">
        <v>-0.2</v>
      </c>
      <c r="N12" s="9">
        <v>0.4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62</v>
      </c>
      <c r="B14" s="9">
        <v>62</v>
      </c>
      <c r="C14" s="9">
        <v>0.580966949462891</v>
      </c>
      <c r="D14" s="9">
        <v>0.0316213369369507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474</v>
      </c>
      <c r="B15" s="9">
        <v>474</v>
      </c>
      <c r="C15" s="9">
        <v>0.58588969707489</v>
      </c>
      <c r="D15" s="9">
        <v>0.0183937549591064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92</v>
      </c>
      <c r="B16" s="9">
        <v>92</v>
      </c>
      <c r="C16" s="9">
        <v>0.590191960334778</v>
      </c>
      <c r="D16" s="9">
        <v>0.0902374982833862</v>
      </c>
      <c r="E16" s="9">
        <v>7</v>
      </c>
      <c r="F16" s="9">
        <v>10</v>
      </c>
      <c r="G16" s="9">
        <v>3</v>
      </c>
      <c r="H16" s="9">
        <v>0</v>
      </c>
      <c r="I16" s="9">
        <v>0.7</v>
      </c>
      <c r="J16" s="9">
        <v>0.411764705882353</v>
      </c>
      <c r="K16" s="9">
        <v>0.518518518518518</v>
      </c>
      <c r="L16" s="9">
        <v>1</v>
      </c>
      <c r="M16" s="9">
        <v>-0.3</v>
      </c>
      <c r="N16" s="9">
        <v>0.35</v>
      </c>
    </row>
    <row r="17" spans="1:14">
      <c r="A17" s="8">
        <v>220</v>
      </c>
      <c r="B17" s="9">
        <v>220</v>
      </c>
      <c r="C17" s="9">
        <v>0.591239094734192</v>
      </c>
      <c r="D17" s="9">
        <v>0.0226728916168213</v>
      </c>
      <c r="E17" s="9">
        <v>10</v>
      </c>
      <c r="F17" s="9">
        <v>6</v>
      </c>
      <c r="G17" s="9">
        <v>0</v>
      </c>
      <c r="H17" s="9">
        <v>4</v>
      </c>
      <c r="I17" s="9">
        <v>1</v>
      </c>
      <c r="J17" s="9">
        <v>0.625</v>
      </c>
      <c r="K17" s="9">
        <v>0.769230769230769</v>
      </c>
      <c r="L17" s="9">
        <v>0.6</v>
      </c>
      <c r="M17" s="9">
        <v>0.4</v>
      </c>
      <c r="N17" s="9">
        <v>0.7</v>
      </c>
    </row>
    <row r="18" spans="1:14">
      <c r="A18" s="8">
        <v>465</v>
      </c>
      <c r="B18" s="9">
        <v>465</v>
      </c>
      <c r="C18" s="9">
        <v>0.592013478279114</v>
      </c>
      <c r="D18" s="9">
        <v>0.0320600271224976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="4" customFormat="1" spans="1:14">
      <c r="A19" s="16">
        <v>71</v>
      </c>
      <c r="B19" s="17">
        <v>71</v>
      </c>
      <c r="C19" s="17">
        <v>0.593673706054687</v>
      </c>
      <c r="D19" s="17">
        <v>0.0213378667831421</v>
      </c>
      <c r="E19" s="17">
        <v>9</v>
      </c>
      <c r="F19" s="17">
        <v>8</v>
      </c>
      <c r="G19" s="17">
        <v>1</v>
      </c>
      <c r="H19" s="17">
        <v>2</v>
      </c>
      <c r="I19" s="17">
        <v>0.9</v>
      </c>
      <c r="J19" s="17">
        <v>0.529411764705882</v>
      </c>
      <c r="K19" s="17">
        <v>0.666666666666667</v>
      </c>
      <c r="L19" s="17">
        <v>0.8</v>
      </c>
      <c r="M19" s="17">
        <v>0.1</v>
      </c>
      <c r="N19" s="17">
        <v>0.55</v>
      </c>
    </row>
    <row r="20" spans="1:14">
      <c r="A20" s="8">
        <v>314</v>
      </c>
      <c r="B20" s="9">
        <v>314</v>
      </c>
      <c r="C20" s="9">
        <v>0.599250078201294</v>
      </c>
      <c r="D20" s="9">
        <v>0.0104513168334961</v>
      </c>
      <c r="E20" s="9">
        <v>10</v>
      </c>
      <c r="F20" s="9">
        <v>8</v>
      </c>
      <c r="G20" s="9">
        <v>0</v>
      </c>
      <c r="H20" s="9">
        <v>2</v>
      </c>
      <c r="I20" s="9">
        <v>1</v>
      </c>
      <c r="J20" s="9">
        <v>0.555555555555556</v>
      </c>
      <c r="K20" s="9">
        <v>0.714285714285714</v>
      </c>
      <c r="L20" s="9">
        <v>0.8</v>
      </c>
      <c r="M20" s="9">
        <v>0.2</v>
      </c>
      <c r="N20" s="9">
        <v>0.6</v>
      </c>
    </row>
    <row r="21" spans="1:14">
      <c r="A21" s="8">
        <v>53</v>
      </c>
      <c r="B21" s="9">
        <v>53</v>
      </c>
      <c r="C21" s="9">
        <v>0.600767612457275</v>
      </c>
      <c r="D21" s="9">
        <v>0.0297636985778809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226</v>
      </c>
      <c r="B22" s="9">
        <v>226</v>
      </c>
      <c r="C22" s="9">
        <v>0.602149486541748</v>
      </c>
      <c r="D22" s="9">
        <v>0.100008964538574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249</v>
      </c>
      <c r="B23" s="9">
        <v>249</v>
      </c>
      <c r="C23" s="9">
        <v>0.602627396583557</v>
      </c>
      <c r="D23" s="9">
        <v>0.0299558639526367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388</v>
      </c>
      <c r="B24" s="9">
        <v>388</v>
      </c>
      <c r="C24" s="9">
        <v>0.602671146392822</v>
      </c>
      <c r="D24" s="9">
        <v>0.0255541801452637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="3" customFormat="1" spans="1:14">
      <c r="A25" s="14">
        <v>236</v>
      </c>
      <c r="B25" s="15">
        <v>236</v>
      </c>
      <c r="C25" s="15">
        <v>0.60302460193634</v>
      </c>
      <c r="D25" s="15">
        <v>0.0383080244064331</v>
      </c>
      <c r="E25" s="15">
        <v>10</v>
      </c>
      <c r="F25" s="15">
        <v>7</v>
      </c>
      <c r="G25" s="15">
        <v>0</v>
      </c>
      <c r="H25" s="15">
        <v>3</v>
      </c>
      <c r="I25" s="15">
        <v>1</v>
      </c>
      <c r="J25" s="15">
        <v>0.588235294117647</v>
      </c>
      <c r="K25" s="15">
        <v>0.740740740740741</v>
      </c>
      <c r="L25" s="15">
        <v>0.7</v>
      </c>
      <c r="M25" s="15">
        <v>0.3</v>
      </c>
      <c r="N25" s="15">
        <v>0.65</v>
      </c>
    </row>
    <row r="26" spans="1:14">
      <c r="A26" s="8">
        <v>100</v>
      </c>
      <c r="B26" s="9">
        <v>100</v>
      </c>
      <c r="C26" s="9">
        <v>0.604646682739258</v>
      </c>
      <c r="D26" s="9">
        <v>0.0354998111724854</v>
      </c>
      <c r="E26" s="9">
        <v>10</v>
      </c>
      <c r="F26" s="9">
        <v>8</v>
      </c>
      <c r="G26" s="9">
        <v>0</v>
      </c>
      <c r="H26" s="9">
        <v>2</v>
      </c>
      <c r="I26" s="9">
        <v>1</v>
      </c>
      <c r="J26" s="9">
        <v>0.555555555555556</v>
      </c>
      <c r="K26" s="9">
        <v>0.714285714285714</v>
      </c>
      <c r="L26" s="9">
        <v>0.8</v>
      </c>
      <c r="M26" s="9">
        <v>0.2</v>
      </c>
      <c r="N26" s="9">
        <v>0.6</v>
      </c>
    </row>
    <row r="27" spans="1:14">
      <c r="A27" s="8">
        <v>57</v>
      </c>
      <c r="B27" s="9">
        <v>57</v>
      </c>
      <c r="C27" s="9">
        <v>0.605223536491394</v>
      </c>
      <c r="D27" s="9">
        <v>0.031017541885376</v>
      </c>
      <c r="E27" s="9">
        <v>8</v>
      </c>
      <c r="F27" s="9">
        <v>8</v>
      </c>
      <c r="G27" s="9">
        <v>2</v>
      </c>
      <c r="H27" s="9">
        <v>2</v>
      </c>
      <c r="I27" s="9">
        <v>0.8</v>
      </c>
      <c r="J27" s="9">
        <v>0.5</v>
      </c>
      <c r="K27" s="9">
        <v>0.615384615384615</v>
      </c>
      <c r="L27" s="9">
        <v>0.8</v>
      </c>
      <c r="M27" s="9">
        <v>0</v>
      </c>
      <c r="N27" s="9">
        <v>0.5</v>
      </c>
    </row>
    <row r="28" spans="1:14">
      <c r="A28" s="8">
        <v>155</v>
      </c>
      <c r="B28" s="9">
        <v>155</v>
      </c>
      <c r="C28" s="9">
        <v>0.606492519378662</v>
      </c>
      <c r="D28" s="9">
        <v>0.0782451629638672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="4" customFormat="1" spans="1:14">
      <c r="A29" s="16">
        <v>239</v>
      </c>
      <c r="B29" s="17">
        <v>239</v>
      </c>
      <c r="C29" s="17">
        <v>0.606819152832031</v>
      </c>
      <c r="D29" s="17">
        <v>0.0388393402099609</v>
      </c>
      <c r="E29" s="17">
        <v>9</v>
      </c>
      <c r="F29" s="17">
        <v>3</v>
      </c>
      <c r="G29" s="17">
        <v>1</v>
      </c>
      <c r="H29" s="17">
        <v>7</v>
      </c>
      <c r="I29" s="17">
        <v>0.9</v>
      </c>
      <c r="J29" s="17">
        <v>0.75</v>
      </c>
      <c r="K29" s="17">
        <v>0.818181818181818</v>
      </c>
      <c r="L29" s="17">
        <v>0.3</v>
      </c>
      <c r="M29" s="17">
        <v>0.6</v>
      </c>
      <c r="N29" s="17">
        <v>0.8</v>
      </c>
    </row>
    <row r="30" spans="1:14">
      <c r="A30" s="8">
        <v>233</v>
      </c>
      <c r="B30" s="9">
        <v>233</v>
      </c>
      <c r="C30" s="9">
        <v>0.631724715232849</v>
      </c>
      <c r="D30" s="9">
        <v>0.0104049444198608</v>
      </c>
      <c r="E30" s="9">
        <v>10</v>
      </c>
      <c r="F30" s="9">
        <v>6</v>
      </c>
      <c r="G30" s="9">
        <v>0</v>
      </c>
      <c r="H30" s="9">
        <v>4</v>
      </c>
      <c r="I30" s="9">
        <v>1</v>
      </c>
      <c r="J30" s="9">
        <v>0.625</v>
      </c>
      <c r="K30" s="9">
        <v>0.769230769230769</v>
      </c>
      <c r="L30" s="9">
        <v>0.6</v>
      </c>
      <c r="M30" s="9">
        <v>0.4</v>
      </c>
      <c r="N30" s="9">
        <v>0.7</v>
      </c>
    </row>
    <row r="31" spans="1:14">
      <c r="A31" s="8">
        <v>115</v>
      </c>
      <c r="B31" s="9">
        <v>115</v>
      </c>
      <c r="C31" s="9">
        <v>0.63276743888855</v>
      </c>
      <c r="D31" s="9">
        <v>0.101884365081787</v>
      </c>
      <c r="E31" s="9">
        <v>8</v>
      </c>
      <c r="F31" s="9">
        <v>6</v>
      </c>
      <c r="G31" s="9">
        <v>2</v>
      </c>
      <c r="H31" s="9">
        <v>4</v>
      </c>
      <c r="I31" s="9">
        <v>0.8</v>
      </c>
      <c r="J31" s="9">
        <v>0.571428571428572</v>
      </c>
      <c r="K31" s="9">
        <v>0.666666666666667</v>
      </c>
      <c r="L31" s="9">
        <v>0.6</v>
      </c>
      <c r="M31" s="9">
        <v>0.2</v>
      </c>
      <c r="N31" s="9">
        <v>0.6</v>
      </c>
    </row>
    <row r="32" spans="1:14">
      <c r="A32" s="8">
        <v>41</v>
      </c>
      <c r="B32" s="9">
        <v>41</v>
      </c>
      <c r="C32" s="9">
        <v>0.633098483085632</v>
      </c>
      <c r="D32" s="9">
        <v>0.109957218170166</v>
      </c>
      <c r="E32" s="9">
        <v>8</v>
      </c>
      <c r="F32" s="9">
        <v>6</v>
      </c>
      <c r="G32" s="9">
        <v>2</v>
      </c>
      <c r="H32" s="9">
        <v>4</v>
      </c>
      <c r="I32" s="9">
        <v>0.8</v>
      </c>
      <c r="J32" s="9">
        <v>0.571428571428572</v>
      </c>
      <c r="K32" s="9">
        <v>0.666666666666667</v>
      </c>
      <c r="L32" s="9">
        <v>0.6</v>
      </c>
      <c r="M32" s="9">
        <v>0.2</v>
      </c>
      <c r="N32" s="9">
        <v>0.6</v>
      </c>
    </row>
    <row r="33" s="3" customFormat="1" spans="1:14">
      <c r="A33" s="14">
        <v>278</v>
      </c>
      <c r="B33" s="15">
        <v>278</v>
      </c>
      <c r="C33" s="15">
        <v>0.633606433868408</v>
      </c>
      <c r="D33" s="15">
        <v>0.0177440643310547</v>
      </c>
      <c r="E33" s="15">
        <v>9</v>
      </c>
      <c r="F33" s="15">
        <v>7</v>
      </c>
      <c r="G33" s="15">
        <v>1</v>
      </c>
      <c r="H33" s="15">
        <v>3</v>
      </c>
      <c r="I33" s="15">
        <v>0.9</v>
      </c>
      <c r="J33" s="15">
        <v>0.5625</v>
      </c>
      <c r="K33" s="15">
        <v>0.692307692307692</v>
      </c>
      <c r="L33" s="15">
        <v>0.7</v>
      </c>
      <c r="M33" s="15">
        <v>0.2</v>
      </c>
      <c r="N33" s="15">
        <v>0.6</v>
      </c>
    </row>
    <row r="34" spans="1:14">
      <c r="A34" s="8">
        <v>219</v>
      </c>
      <c r="B34" s="9">
        <v>219</v>
      </c>
      <c r="C34" s="9">
        <v>0.634008884429932</v>
      </c>
      <c r="D34" s="9">
        <v>0.0899170637130737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455</v>
      </c>
      <c r="B35" s="9">
        <v>455</v>
      </c>
      <c r="C35" s="9">
        <v>0.634031414985657</v>
      </c>
      <c r="D35" s="9">
        <v>0.0529571771621704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98</v>
      </c>
      <c r="B36" s="9">
        <v>98</v>
      </c>
      <c r="C36" s="9">
        <v>0.634501576423645</v>
      </c>
      <c r="D36" s="9">
        <v>0.0768029689788818</v>
      </c>
      <c r="E36" s="9">
        <v>8</v>
      </c>
      <c r="F36" s="9">
        <v>8</v>
      </c>
      <c r="G36" s="9">
        <v>2</v>
      </c>
      <c r="H36" s="9">
        <v>2</v>
      </c>
      <c r="I36" s="9">
        <v>0.8</v>
      </c>
      <c r="J36" s="9">
        <v>0.5</v>
      </c>
      <c r="K36" s="9">
        <v>0.615384615384615</v>
      </c>
      <c r="L36" s="9">
        <v>0.8</v>
      </c>
      <c r="M36" s="9">
        <v>0</v>
      </c>
      <c r="N36" s="9">
        <v>0.5</v>
      </c>
    </row>
    <row r="37" spans="1:14">
      <c r="A37" s="8">
        <v>331</v>
      </c>
      <c r="B37" s="9">
        <v>331</v>
      </c>
      <c r="C37" s="9">
        <v>0.636010527610779</v>
      </c>
      <c r="D37" s="9">
        <v>0.0391476154327393</v>
      </c>
      <c r="E37" s="9">
        <v>9</v>
      </c>
      <c r="F37" s="9">
        <v>10</v>
      </c>
      <c r="G37" s="9">
        <v>1</v>
      </c>
      <c r="H37" s="9">
        <v>0</v>
      </c>
      <c r="I37" s="9">
        <v>0.9</v>
      </c>
      <c r="J37" s="9">
        <v>0.473684210526316</v>
      </c>
      <c r="K37" s="9">
        <v>0.620689655172414</v>
      </c>
      <c r="L37" s="9">
        <v>1</v>
      </c>
      <c r="M37" s="9">
        <v>-0.1</v>
      </c>
      <c r="N37" s="9">
        <v>0.45</v>
      </c>
    </row>
    <row r="38" spans="1:14">
      <c r="A38" s="8">
        <v>271</v>
      </c>
      <c r="B38" s="9">
        <v>271</v>
      </c>
      <c r="C38" s="9">
        <v>0.636939287185669</v>
      </c>
      <c r="D38" s="9">
        <v>0.0437867641448975</v>
      </c>
      <c r="E38" s="9">
        <v>9</v>
      </c>
      <c r="F38" s="9">
        <v>9</v>
      </c>
      <c r="G38" s="9">
        <v>1</v>
      </c>
      <c r="H38" s="9">
        <v>1</v>
      </c>
      <c r="I38" s="9">
        <v>0.9</v>
      </c>
      <c r="J38" s="9">
        <v>0.5</v>
      </c>
      <c r="K38" s="9">
        <v>0.642857142857143</v>
      </c>
      <c r="L38" s="9">
        <v>0.9</v>
      </c>
      <c r="M38" s="9">
        <v>0</v>
      </c>
      <c r="N38" s="9">
        <v>0.5</v>
      </c>
    </row>
    <row r="39" spans="1:14">
      <c r="A39" s="8">
        <v>359</v>
      </c>
      <c r="B39" s="9">
        <v>359</v>
      </c>
      <c r="C39" s="9">
        <v>0.63953709602356</v>
      </c>
      <c r="D39" s="9">
        <v>0.0327277183532715</v>
      </c>
      <c r="E39" s="9">
        <v>10</v>
      </c>
      <c r="F39" s="9">
        <v>9</v>
      </c>
      <c r="G39" s="9">
        <v>0</v>
      </c>
      <c r="H39" s="9">
        <v>1</v>
      </c>
      <c r="I39" s="9">
        <v>1</v>
      </c>
      <c r="J39" s="9">
        <v>0.526315789473684</v>
      </c>
      <c r="K39" s="9">
        <v>0.689655172413793</v>
      </c>
      <c r="L39" s="9">
        <v>0.9</v>
      </c>
      <c r="M39" s="9">
        <v>0.1</v>
      </c>
      <c r="N39" s="9">
        <v>0.55</v>
      </c>
    </row>
    <row r="40" spans="1:14">
      <c r="A40" s="8">
        <v>295</v>
      </c>
      <c r="B40" s="9">
        <v>295</v>
      </c>
      <c r="C40" s="9">
        <v>0.641138553619385</v>
      </c>
      <c r="D40" s="9">
        <v>0.0182781219482422</v>
      </c>
      <c r="E40" s="9">
        <v>8</v>
      </c>
      <c r="F40" s="9">
        <v>6</v>
      </c>
      <c r="G40" s="9">
        <v>2</v>
      </c>
      <c r="H40" s="9">
        <v>4</v>
      </c>
      <c r="I40" s="9">
        <v>0.8</v>
      </c>
      <c r="J40" s="9">
        <v>0.571428571428572</v>
      </c>
      <c r="K40" s="9">
        <v>0.666666666666667</v>
      </c>
      <c r="L40" s="9">
        <v>0.6</v>
      </c>
      <c r="M40" s="9">
        <v>0.2</v>
      </c>
      <c r="N40" s="9">
        <v>0.6</v>
      </c>
    </row>
    <row r="41" s="4" customFormat="1" spans="1:14">
      <c r="A41" s="16">
        <v>484</v>
      </c>
      <c r="B41" s="17">
        <v>484</v>
      </c>
      <c r="C41" s="17">
        <v>0.642148852348328</v>
      </c>
      <c r="D41" s="17">
        <v>0.0728036165237427</v>
      </c>
      <c r="E41" s="17">
        <v>10</v>
      </c>
      <c r="F41" s="17">
        <v>10</v>
      </c>
      <c r="G41" s="17">
        <v>0</v>
      </c>
      <c r="H41" s="17">
        <v>0</v>
      </c>
      <c r="I41" s="17">
        <v>1</v>
      </c>
      <c r="J41" s="17">
        <v>0.5</v>
      </c>
      <c r="K41" s="17">
        <v>0.666666666666667</v>
      </c>
      <c r="L41" s="17">
        <v>1</v>
      </c>
      <c r="M41" s="17">
        <v>0</v>
      </c>
      <c r="N41" s="17">
        <v>0.5</v>
      </c>
    </row>
    <row r="42" spans="1:14">
      <c r="A42" s="8">
        <v>202</v>
      </c>
      <c r="B42" s="9">
        <v>202</v>
      </c>
      <c r="C42" s="9">
        <v>0.663043260574341</v>
      </c>
      <c r="D42" s="9">
        <v>0.0454604625701904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197</v>
      </c>
      <c r="B43" s="9">
        <v>197</v>
      </c>
      <c r="C43" s="9">
        <v>0.663269877433777</v>
      </c>
      <c r="D43" s="9">
        <v>0.14519727230072</v>
      </c>
      <c r="E43" s="9">
        <v>8</v>
      </c>
      <c r="F43" s="9">
        <v>10</v>
      </c>
      <c r="G43" s="9">
        <v>2</v>
      </c>
      <c r="H43" s="9">
        <v>0</v>
      </c>
      <c r="I43" s="9">
        <v>0.8</v>
      </c>
      <c r="J43" s="9">
        <v>0.444444444444444</v>
      </c>
      <c r="K43" s="9">
        <v>0.571428571428572</v>
      </c>
      <c r="L43" s="9">
        <v>1</v>
      </c>
      <c r="M43" s="9">
        <v>-0.2</v>
      </c>
      <c r="N43" s="9">
        <v>0.4</v>
      </c>
    </row>
    <row r="44" spans="1:14">
      <c r="A44" s="8">
        <v>28</v>
      </c>
      <c r="B44" s="9">
        <v>28</v>
      </c>
      <c r="C44" s="9">
        <v>0.664024829864502</v>
      </c>
      <c r="D44" s="9">
        <v>0.176245927810669</v>
      </c>
      <c r="E44" s="9">
        <v>9</v>
      </c>
      <c r="F44" s="9">
        <v>4</v>
      </c>
      <c r="G44" s="9">
        <v>1</v>
      </c>
      <c r="H44" s="9">
        <v>6</v>
      </c>
      <c r="I44" s="9">
        <v>0.9</v>
      </c>
      <c r="J44" s="9">
        <v>0.692307692307692</v>
      </c>
      <c r="K44" s="9">
        <v>0.782608695652174</v>
      </c>
      <c r="L44" s="9">
        <v>0.4</v>
      </c>
      <c r="M44" s="9">
        <v>0.5</v>
      </c>
      <c r="N44" s="9">
        <v>0.75</v>
      </c>
    </row>
    <row r="45" spans="1:14">
      <c r="A45" s="8">
        <v>244</v>
      </c>
      <c r="B45" s="9">
        <v>244</v>
      </c>
      <c r="C45" s="9">
        <v>0.666673541069031</v>
      </c>
      <c r="D45" s="9">
        <v>0.0326756238937378</v>
      </c>
      <c r="E45" s="9">
        <v>7</v>
      </c>
      <c r="F45" s="9">
        <v>5</v>
      </c>
      <c r="G45" s="9">
        <v>3</v>
      </c>
      <c r="H45" s="9">
        <v>5</v>
      </c>
      <c r="I45" s="9">
        <v>0.7</v>
      </c>
      <c r="J45" s="9">
        <v>0.583333333333333</v>
      </c>
      <c r="K45" s="9">
        <v>0.636363636363636</v>
      </c>
      <c r="L45" s="9">
        <v>0.5</v>
      </c>
      <c r="M45" s="9">
        <v>0.2</v>
      </c>
      <c r="N45" s="9">
        <v>0.6</v>
      </c>
    </row>
    <row r="46" spans="1:14">
      <c r="A46" s="8">
        <v>261</v>
      </c>
      <c r="B46" s="9">
        <v>261</v>
      </c>
      <c r="C46" s="9">
        <v>0.667340993881226</v>
      </c>
      <c r="D46" s="9">
        <v>0.130968451499939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442</v>
      </c>
      <c r="B47" s="9">
        <v>442</v>
      </c>
      <c r="C47" s="9">
        <v>0.667679786682129</v>
      </c>
      <c r="D47" s="9">
        <v>0.0160030126571655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218</v>
      </c>
      <c r="B48" s="9">
        <v>218</v>
      </c>
      <c r="C48" s="9">
        <v>0.667884349822998</v>
      </c>
      <c r="D48" s="9">
        <v>0.152703166007996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256</v>
      </c>
      <c r="B49" s="9">
        <v>256</v>
      </c>
      <c r="C49" s="9">
        <v>0.667914509773254</v>
      </c>
      <c r="D49" s="9">
        <v>0.249172568321228</v>
      </c>
      <c r="E49" s="9">
        <v>7</v>
      </c>
      <c r="F49" s="9">
        <v>6</v>
      </c>
      <c r="G49" s="9">
        <v>3</v>
      </c>
      <c r="H49" s="9">
        <v>4</v>
      </c>
      <c r="I49" s="9">
        <v>0.7</v>
      </c>
      <c r="J49" s="9">
        <v>0.538461538461539</v>
      </c>
      <c r="K49" s="9">
        <v>0.608695652173913</v>
      </c>
      <c r="L49" s="9">
        <v>0.6</v>
      </c>
      <c r="M49" s="9">
        <v>0.1</v>
      </c>
      <c r="N49" s="9">
        <v>0.55</v>
      </c>
    </row>
    <row r="50" spans="1:14">
      <c r="A50" s="8">
        <v>207</v>
      </c>
      <c r="B50" s="9">
        <v>207</v>
      </c>
      <c r="C50" s="9">
        <v>0.668673396110535</v>
      </c>
      <c r="D50" s="9">
        <v>0.00628530979156494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="4" customFormat="1" spans="1:14">
      <c r="A51" s="16">
        <v>251</v>
      </c>
      <c r="B51" s="17">
        <v>251</v>
      </c>
      <c r="C51" s="17">
        <v>0.668897747993469</v>
      </c>
      <c r="D51" s="17">
        <v>0.0253410339355469</v>
      </c>
      <c r="E51" s="17">
        <v>8</v>
      </c>
      <c r="F51" s="17">
        <v>8</v>
      </c>
      <c r="G51" s="17">
        <v>2</v>
      </c>
      <c r="H51" s="17">
        <v>2</v>
      </c>
      <c r="I51" s="17">
        <v>0.8</v>
      </c>
      <c r="J51" s="17">
        <v>0.5</v>
      </c>
      <c r="K51" s="17">
        <v>0.615384615384615</v>
      </c>
      <c r="L51" s="17">
        <v>0.8</v>
      </c>
      <c r="M51" s="17">
        <v>0</v>
      </c>
      <c r="N51" s="17">
        <v>0.5</v>
      </c>
    </row>
    <row r="52" spans="1:14">
      <c r="A52" s="8">
        <v>0</v>
      </c>
      <c r="B52" s="9">
        <v>0</v>
      </c>
      <c r="C52" s="9">
        <v>0.695299029350281</v>
      </c>
      <c r="D52" s="9">
        <v>0.062158465385437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26</v>
      </c>
      <c r="B53" s="9">
        <v>26</v>
      </c>
      <c r="C53" s="9">
        <v>0.696692824363708</v>
      </c>
      <c r="D53" s="9">
        <v>0.0210152864456177</v>
      </c>
      <c r="E53" s="9">
        <v>10</v>
      </c>
      <c r="F53" s="9">
        <v>7</v>
      </c>
      <c r="G53" s="9">
        <v>0</v>
      </c>
      <c r="H53" s="9">
        <v>3</v>
      </c>
      <c r="I53" s="9">
        <v>1</v>
      </c>
      <c r="J53" s="9">
        <v>0.588235294117647</v>
      </c>
      <c r="K53" s="9">
        <v>0.740740740740741</v>
      </c>
      <c r="L53" s="9">
        <v>0.7</v>
      </c>
      <c r="M53" s="9">
        <v>0.3</v>
      </c>
      <c r="N53" s="9">
        <v>0.65</v>
      </c>
    </row>
    <row r="54" spans="1:14">
      <c r="A54" s="8">
        <v>415</v>
      </c>
      <c r="B54" s="9">
        <v>415</v>
      </c>
      <c r="C54" s="9">
        <v>0.698853492736816</v>
      </c>
      <c r="D54" s="9">
        <v>0.0456039905548096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40</v>
      </c>
      <c r="B55" s="9">
        <v>40</v>
      </c>
      <c r="C55" s="9">
        <v>0.702210426330566</v>
      </c>
      <c r="D55" s="9">
        <v>0.0116062164306641</v>
      </c>
      <c r="E55" s="9">
        <v>10</v>
      </c>
      <c r="F55" s="9">
        <v>7</v>
      </c>
      <c r="G55" s="9">
        <v>0</v>
      </c>
      <c r="H55" s="9">
        <v>3</v>
      </c>
      <c r="I55" s="9">
        <v>1</v>
      </c>
      <c r="J55" s="9">
        <v>0.588235294117647</v>
      </c>
      <c r="K55" s="9">
        <v>0.740740740740741</v>
      </c>
      <c r="L55" s="9">
        <v>0.7</v>
      </c>
      <c r="M55" s="9">
        <v>0.3</v>
      </c>
      <c r="N55" s="9">
        <v>0.65</v>
      </c>
    </row>
    <row r="56" spans="1:14">
      <c r="A56" s="8">
        <v>459</v>
      </c>
      <c r="B56" s="9">
        <v>459</v>
      </c>
      <c r="C56" s="9">
        <v>0.703859448432922</v>
      </c>
      <c r="D56" s="9">
        <v>0.0196352005004883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184</v>
      </c>
      <c r="B57" s="9">
        <v>184</v>
      </c>
      <c r="C57" s="9">
        <v>0.704670667648315</v>
      </c>
      <c r="D57" s="9">
        <v>0.0256813764572144</v>
      </c>
      <c r="E57" s="9">
        <v>8</v>
      </c>
      <c r="F57" s="9">
        <v>8</v>
      </c>
      <c r="G57" s="9">
        <v>2</v>
      </c>
      <c r="H57" s="9">
        <v>2</v>
      </c>
      <c r="I57" s="9">
        <v>0.8</v>
      </c>
      <c r="J57" s="9">
        <v>0.5</v>
      </c>
      <c r="K57" s="9">
        <v>0.615384615384615</v>
      </c>
      <c r="L57" s="9">
        <v>0.8</v>
      </c>
      <c r="M57" s="9">
        <v>0</v>
      </c>
      <c r="N57" s="9">
        <v>0.5</v>
      </c>
    </row>
    <row r="58" spans="1:14">
      <c r="A58" s="8">
        <v>476</v>
      </c>
      <c r="B58" s="9">
        <v>476</v>
      </c>
      <c r="C58" s="9">
        <v>0.708812236785889</v>
      </c>
      <c r="D58" s="9">
        <v>0.00474917888641357</v>
      </c>
      <c r="E58" s="9">
        <v>9</v>
      </c>
      <c r="F58" s="9">
        <v>7</v>
      </c>
      <c r="G58" s="9">
        <v>1</v>
      </c>
      <c r="H58" s="9">
        <v>3</v>
      </c>
      <c r="I58" s="9">
        <v>0.9</v>
      </c>
      <c r="J58" s="9">
        <v>0.5625</v>
      </c>
      <c r="K58" s="9">
        <v>0.692307692307692</v>
      </c>
      <c r="L58" s="9">
        <v>0.7</v>
      </c>
      <c r="M58" s="9">
        <v>0.2</v>
      </c>
      <c r="N58" s="9">
        <v>0.6</v>
      </c>
    </row>
    <row r="59" s="4" customFormat="1" spans="1:14">
      <c r="A59" s="16">
        <v>95</v>
      </c>
      <c r="B59" s="17">
        <v>95</v>
      </c>
      <c r="C59" s="17">
        <v>0.718604207038879</v>
      </c>
      <c r="D59" s="17">
        <v>0.000424385070800781</v>
      </c>
      <c r="E59" s="17">
        <v>8</v>
      </c>
      <c r="F59" s="17">
        <v>7</v>
      </c>
      <c r="G59" s="17">
        <v>2</v>
      </c>
      <c r="H59" s="17">
        <v>3</v>
      </c>
      <c r="I59" s="17">
        <v>0.8</v>
      </c>
      <c r="J59" s="17">
        <v>0.533333333333333</v>
      </c>
      <c r="K59" s="17">
        <v>0.64</v>
      </c>
      <c r="L59" s="17">
        <v>0.7</v>
      </c>
      <c r="M59" s="17">
        <v>0.1</v>
      </c>
      <c r="N59" s="17">
        <v>0.55</v>
      </c>
    </row>
    <row r="60" spans="1:14">
      <c r="A60" s="8">
        <v>326</v>
      </c>
      <c r="B60" s="9">
        <v>326</v>
      </c>
      <c r="C60" s="9">
        <v>0.728153347969055</v>
      </c>
      <c r="D60" s="9">
        <v>0.205908179283142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pans="1:14">
      <c r="A61" s="8">
        <v>83</v>
      </c>
      <c r="B61" s="9">
        <v>83</v>
      </c>
      <c r="C61" s="9">
        <v>0.729466319084167</v>
      </c>
      <c r="D61" s="9">
        <v>0.119478106498718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pans="1:14">
      <c r="A62" s="8">
        <v>178</v>
      </c>
      <c r="B62" s="9">
        <v>178</v>
      </c>
      <c r="C62" s="9">
        <v>0.736749768257141</v>
      </c>
      <c r="D62" s="9">
        <v>0.15205705165863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14</v>
      </c>
      <c r="B63" s="9">
        <v>14</v>
      </c>
      <c r="C63" s="9">
        <v>0.73849093914032</v>
      </c>
      <c r="D63" s="9">
        <v>0.159450173377991</v>
      </c>
      <c r="E63" s="9">
        <v>10</v>
      </c>
      <c r="F63" s="9">
        <v>9</v>
      </c>
      <c r="G63" s="9">
        <v>0</v>
      </c>
      <c r="H63" s="9">
        <v>1</v>
      </c>
      <c r="I63" s="9">
        <v>1</v>
      </c>
      <c r="J63" s="9">
        <v>0.526315789473684</v>
      </c>
      <c r="K63" s="9">
        <v>0.689655172413793</v>
      </c>
      <c r="L63" s="9">
        <v>0.9</v>
      </c>
      <c r="M63" s="9">
        <v>0.1</v>
      </c>
      <c r="N63" s="9">
        <v>0.55</v>
      </c>
    </row>
    <row r="64" spans="1:14">
      <c r="A64" s="8">
        <v>288</v>
      </c>
      <c r="B64" s="9">
        <v>288</v>
      </c>
      <c r="C64" s="9">
        <v>0.749306917190552</v>
      </c>
      <c r="D64" s="9">
        <v>0.170211672782898</v>
      </c>
      <c r="E64" s="9">
        <v>8</v>
      </c>
      <c r="F64" s="9">
        <v>9</v>
      </c>
      <c r="G64" s="9">
        <v>2</v>
      </c>
      <c r="H64" s="9">
        <v>1</v>
      </c>
      <c r="I64" s="9">
        <v>0.8</v>
      </c>
      <c r="J64" s="9">
        <v>0.470588235294118</v>
      </c>
      <c r="K64" s="9">
        <v>0.592592592592593</v>
      </c>
      <c r="L64" s="9">
        <v>0.9</v>
      </c>
      <c r="M64" s="9">
        <v>-0.1</v>
      </c>
      <c r="N64" s="9">
        <v>0.45</v>
      </c>
    </row>
    <row r="65" spans="1:14">
      <c r="A65" s="8">
        <v>417</v>
      </c>
      <c r="B65" s="9">
        <v>417</v>
      </c>
      <c r="C65" s="9">
        <v>0.75132942199707</v>
      </c>
      <c r="D65" s="9">
        <v>0.150615930557251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="4" customFormat="1" spans="1:14">
      <c r="A66" s="16">
        <v>330</v>
      </c>
      <c r="B66" s="17">
        <v>330</v>
      </c>
      <c r="C66" s="17">
        <v>0.75474226474762</v>
      </c>
      <c r="D66" s="17">
        <v>0.11339282989502</v>
      </c>
      <c r="E66" s="17">
        <v>8</v>
      </c>
      <c r="F66" s="17">
        <v>8</v>
      </c>
      <c r="G66" s="17">
        <v>2</v>
      </c>
      <c r="H66" s="17">
        <v>2</v>
      </c>
      <c r="I66" s="17">
        <v>0.8</v>
      </c>
      <c r="J66" s="17">
        <v>0.5</v>
      </c>
      <c r="K66" s="17">
        <v>0.615384615384615</v>
      </c>
      <c r="L66" s="17">
        <v>0.8</v>
      </c>
      <c r="M66" s="17">
        <v>0</v>
      </c>
      <c r="N66" s="17">
        <v>0.5</v>
      </c>
    </row>
    <row r="67" spans="1:14">
      <c r="A67" s="8">
        <v>322</v>
      </c>
      <c r="B67" s="9">
        <v>322</v>
      </c>
      <c r="C67" s="9">
        <v>0.766848087310791</v>
      </c>
      <c r="D67" s="9">
        <v>0.210089325904846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pans="1:14">
      <c r="A68" s="8">
        <v>179</v>
      </c>
      <c r="B68" s="9">
        <v>179</v>
      </c>
      <c r="C68" s="9">
        <v>0.785847425460815</v>
      </c>
      <c r="D68" s="9">
        <v>0.249114394187927</v>
      </c>
      <c r="E68" s="9">
        <v>7</v>
      </c>
      <c r="F68" s="9">
        <v>7</v>
      </c>
      <c r="G68" s="9">
        <v>3</v>
      </c>
      <c r="H68" s="9">
        <v>3</v>
      </c>
      <c r="I68" s="9">
        <v>0.7</v>
      </c>
      <c r="J68" s="9">
        <v>0.5</v>
      </c>
      <c r="K68" s="9">
        <v>0.583333333333333</v>
      </c>
      <c r="L68" s="9">
        <v>0.7</v>
      </c>
      <c r="M68" s="9">
        <v>0</v>
      </c>
      <c r="N68" s="9">
        <v>0.5</v>
      </c>
    </row>
    <row r="69" spans="1:14">
      <c r="A69" s="8">
        <v>82</v>
      </c>
      <c r="B69" s="9">
        <v>82</v>
      </c>
      <c r="C69" s="9">
        <v>0.789119720458984</v>
      </c>
      <c r="D69" s="9">
        <v>0.221872568130493</v>
      </c>
      <c r="E69" s="9">
        <v>8</v>
      </c>
      <c r="F69" s="9">
        <v>8</v>
      </c>
      <c r="G69" s="9">
        <v>2</v>
      </c>
      <c r="H69" s="9">
        <v>2</v>
      </c>
      <c r="I69" s="9">
        <v>0.8</v>
      </c>
      <c r="J69" s="9">
        <v>0.5</v>
      </c>
      <c r="K69" s="9">
        <v>0.615384615384615</v>
      </c>
      <c r="L69" s="9">
        <v>0.8</v>
      </c>
      <c r="M69" s="9">
        <v>0</v>
      </c>
      <c r="N69" s="9">
        <v>0.5</v>
      </c>
    </row>
    <row r="70" spans="3:13">
      <c r="C70" s="7">
        <f>AVERAGE(C2:C69)</f>
        <v>0.641620250309215</v>
      </c>
      <c r="D70" s="7">
        <f>AVERAGE(D2:D69)</f>
        <v>0.0718059609918033</v>
      </c>
      <c r="L70" s="7">
        <f>AVERAGE(L2:L69)</f>
        <v>0.720588235294118</v>
      </c>
      <c r="M70" s="7">
        <f>AVERAGE(M2:M69)</f>
        <v>0.158823529411765</v>
      </c>
    </row>
    <row r="72" spans="3:15">
      <c r="C72" s="18" t="s">
        <v>13</v>
      </c>
      <c r="D72" s="7" t="s">
        <v>14</v>
      </c>
      <c r="E72" s="7">
        <v>1560</v>
      </c>
      <c r="F72" s="7" t="s">
        <v>39</v>
      </c>
      <c r="G72" s="7"/>
      <c r="M72" t="s">
        <v>40</v>
      </c>
      <c r="N72" t="s">
        <v>41</v>
      </c>
      <c r="O72" t="s">
        <v>42</v>
      </c>
    </row>
    <row r="73" spans="3:13">
      <c r="C73" s="7" t="s">
        <v>15</v>
      </c>
      <c r="D73" s="7">
        <f>COUNTIF(C2:C69,"&lt;0.343")-COUNTIF(C2:C69,"&lt;0.311")</f>
        <v>0</v>
      </c>
      <c r="E73" s="7"/>
      <c r="F73" s="19">
        <v>0.02</v>
      </c>
      <c r="G73" s="23">
        <v>31.2</v>
      </c>
      <c r="H73" s="23">
        <v>-40</v>
      </c>
      <c r="I73" s="24">
        <v>0.0256</v>
      </c>
      <c r="J73">
        <v>76</v>
      </c>
      <c r="L73">
        <v>-2</v>
      </c>
      <c r="M73" t="s">
        <v>43</v>
      </c>
    </row>
    <row r="74" spans="3:12">
      <c r="C74" s="7" t="s">
        <v>16</v>
      </c>
      <c r="D74" s="7">
        <f>COUNTIF(C2:C69,"&lt;0.375")-COUNTIF(C2:C69,"&lt;0.343")</f>
        <v>0</v>
      </c>
      <c r="E74" s="7"/>
      <c r="F74" s="19">
        <v>0.04</v>
      </c>
      <c r="G74" s="23">
        <v>62.4</v>
      </c>
      <c r="H74" s="23">
        <v>-60</v>
      </c>
      <c r="I74" s="24">
        <v>0.0385</v>
      </c>
      <c r="J74">
        <v>75</v>
      </c>
      <c r="L74">
        <v>-3</v>
      </c>
    </row>
    <row r="75" spans="3:12">
      <c r="C75" s="7" t="s">
        <v>17</v>
      </c>
      <c r="D75" s="7">
        <f>COUNTIF(C2:C69,"&lt;0.407")-COUNTIF(C2:C69,"&lt;0.375")</f>
        <v>0</v>
      </c>
      <c r="E75" s="7"/>
      <c r="F75" s="19">
        <v>0.1</v>
      </c>
      <c r="G75" s="23">
        <v>156</v>
      </c>
      <c r="H75" s="23">
        <v>-160</v>
      </c>
      <c r="I75" s="24">
        <v>0.1026</v>
      </c>
      <c r="J75">
        <v>70</v>
      </c>
      <c r="L75">
        <v>-8</v>
      </c>
    </row>
    <row r="76" spans="3:12">
      <c r="C76" s="7" t="s">
        <v>18</v>
      </c>
      <c r="D76" s="7">
        <f>COUNTIF(C2:C69,"&lt;0.439")-COUNTIF(C2:C69,"&lt;0.407")</f>
        <v>0</v>
      </c>
      <c r="E76" s="7"/>
      <c r="F76" s="19">
        <v>0.12</v>
      </c>
      <c r="G76" s="23">
        <v>187.2</v>
      </c>
      <c r="H76" s="23">
        <v>-180</v>
      </c>
      <c r="I76" s="24">
        <v>0.1154</v>
      </c>
      <c r="J76">
        <v>69</v>
      </c>
      <c r="L76">
        <v>-9</v>
      </c>
    </row>
    <row r="77" s="3" customFormat="1" spans="3:10">
      <c r="C77" s="20" t="s">
        <v>19</v>
      </c>
      <c r="D77" s="20">
        <f>COUNTIF(C2:C69,"&lt;0.471")-COUNTIF(C2:C69,"&lt;0.439")</f>
        <v>0</v>
      </c>
      <c r="E77" s="20"/>
      <c r="F77" s="20"/>
      <c r="G77" s="20"/>
      <c r="H77" s="3">
        <v>-200</v>
      </c>
      <c r="I77" s="25">
        <v>0.1282</v>
      </c>
      <c r="J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5" customFormat="1" spans="3:7">
      <c r="C79" s="21" t="s">
        <v>21</v>
      </c>
      <c r="D79" s="21">
        <f>COUNTIF(C2:C69,"&lt;0.535")-COUNTIF(C2:C69,"&lt;0.503")</f>
        <v>3</v>
      </c>
      <c r="E79" s="21">
        <v>4</v>
      </c>
      <c r="F79" s="21"/>
      <c r="G79" s="21"/>
    </row>
    <row r="80" spans="3:7">
      <c r="C80" s="7" t="s">
        <v>22</v>
      </c>
      <c r="D80" s="7">
        <f>COUNTIF(C2:C69,"&lt;0.567")-COUNTIF(C2:C69,"&lt;0.535")</f>
        <v>7</v>
      </c>
      <c r="E80" s="7">
        <v>7</v>
      </c>
      <c r="F80" s="7"/>
      <c r="G80" s="7"/>
    </row>
    <row r="81" s="3" customFormat="1" spans="3:7">
      <c r="C81" s="20" t="s">
        <v>23</v>
      </c>
      <c r="D81" s="20">
        <f>COUNTIF(C2:C69,"&lt;0.599")-COUNTIF(C2:C69,"&lt;0.567")</f>
        <v>8</v>
      </c>
      <c r="E81" s="20">
        <v>9</v>
      </c>
      <c r="F81" s="20"/>
      <c r="G81" s="20"/>
    </row>
    <row r="82" spans="3:7">
      <c r="C82" s="7" t="s">
        <v>24</v>
      </c>
      <c r="D82" s="7">
        <f>COUNTIF(C2:C69,"&lt;0.631")-COUNTIF(C2:C69,"&lt;0.599")</f>
        <v>10</v>
      </c>
      <c r="E82" s="7">
        <v>12</v>
      </c>
      <c r="F82" s="7"/>
      <c r="G82" s="7"/>
    </row>
    <row r="83" s="6" customFormat="1" spans="3:7">
      <c r="C83" s="22" t="s">
        <v>25</v>
      </c>
      <c r="D83" s="22">
        <f>COUNTIF(C2:C69,"&lt;0.663")-COUNTIF(C2:C69,"&lt;0.631")</f>
        <v>12</v>
      </c>
      <c r="E83" s="22">
        <v>14</v>
      </c>
      <c r="F83" s="22"/>
      <c r="G83" s="22"/>
    </row>
    <row r="84" spans="3:7">
      <c r="C84" s="7" t="s">
        <v>26</v>
      </c>
      <c r="D84" s="7">
        <f>COUNTIF(C2:C69,"&lt;0.695")-COUNTIF(C2:C69,"&lt;0.663")</f>
        <v>10</v>
      </c>
      <c r="E84" s="7">
        <v>12</v>
      </c>
      <c r="F84" s="7"/>
      <c r="G84" s="7"/>
    </row>
    <row r="85" spans="3:7">
      <c r="C85" s="7" t="s">
        <v>27</v>
      </c>
      <c r="D85" s="7">
        <f>COUNTIF(C2:C69,"&lt;0.727")-COUNTIF(C2:C69,"&lt;0.695")</f>
        <v>8</v>
      </c>
      <c r="E85" s="7">
        <v>9</v>
      </c>
      <c r="F85" s="7"/>
      <c r="G85" s="7"/>
    </row>
    <row r="86" spans="3:7">
      <c r="C86" s="7" t="s">
        <v>28</v>
      </c>
      <c r="D86" s="7">
        <f>COUNTIF(C2:C69,"&lt;0.759")-COUNTIF(C2:C69,"&lt;0.727")</f>
        <v>7</v>
      </c>
      <c r="E86" s="7">
        <v>7</v>
      </c>
      <c r="F86" s="7"/>
      <c r="G86" s="7"/>
    </row>
    <row r="87" s="5" customFormat="1" spans="3:7">
      <c r="C87" s="21" t="s">
        <v>29</v>
      </c>
      <c r="D87" s="21">
        <f>COUNTIF(C2:C69,"&lt;0.791")-COUNTIF(C2:C69,"&lt;0.759")</f>
        <v>3</v>
      </c>
      <c r="E87" s="21">
        <v>4</v>
      </c>
      <c r="F87" s="21"/>
      <c r="G87" s="21"/>
    </row>
    <row r="88" spans="3:7">
      <c r="C88" s="7" t="s">
        <v>30</v>
      </c>
      <c r="D88" s="7">
        <f>COUNTIF(C2:C69,"&lt;0.823")-COUNTIF(C2:C69,"&lt;0.791")</f>
        <v>0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  <row r="101" spans="6:7">
      <c r="F101">
        <v>0.53</v>
      </c>
      <c r="G101">
        <v>0.038</v>
      </c>
    </row>
    <row r="102" spans="6:7">
      <c r="F102">
        <v>0.641</v>
      </c>
      <c r="G102">
        <v>0.073</v>
      </c>
    </row>
    <row r="103" spans="6:7">
      <c r="F103">
        <v>0.734</v>
      </c>
      <c r="G103">
        <v>0.107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7"/>
  <sheetViews>
    <sheetView topLeftCell="A82" workbookViewId="0">
      <selection activeCell="A1" sqref="$A1:$XFD107"/>
    </sheetView>
  </sheetViews>
  <sheetFormatPr defaultColWidth="8.89166666666667" defaultRowHeight="13.5"/>
  <cols>
    <col min="3" max="4" width="16.22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143</v>
      </c>
      <c r="B4" s="17">
        <v>143</v>
      </c>
      <c r="C4" s="17">
        <v>0.534330725669861</v>
      </c>
      <c r="D4" s="17">
        <v>0.131121039390564</v>
      </c>
      <c r="E4" s="17">
        <v>7</v>
      </c>
      <c r="F4" s="17">
        <v>3</v>
      </c>
      <c r="G4" s="17">
        <v>3</v>
      </c>
      <c r="H4" s="17">
        <v>7</v>
      </c>
      <c r="I4" s="17">
        <v>0.7</v>
      </c>
      <c r="J4" s="17">
        <v>0.7</v>
      </c>
      <c r="K4" s="17">
        <v>0.7</v>
      </c>
      <c r="L4" s="17">
        <v>0.3</v>
      </c>
      <c r="M4" s="17">
        <v>0.4</v>
      </c>
      <c r="N4" s="17">
        <v>0.7</v>
      </c>
    </row>
    <row r="5" spans="1:14">
      <c r="A5" s="8">
        <v>245</v>
      </c>
      <c r="B5" s="9">
        <v>245</v>
      </c>
      <c r="C5" s="9">
        <v>0.535016775131226</v>
      </c>
      <c r="D5" s="9">
        <v>0.0704317092895508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267</v>
      </c>
      <c r="B6" s="9">
        <v>267</v>
      </c>
      <c r="C6" s="9">
        <v>0.535416841506958</v>
      </c>
      <c r="D6" s="9">
        <v>0.0235810279846191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102</v>
      </c>
      <c r="B7" s="7">
        <v>102</v>
      </c>
      <c r="C7" s="7">
        <v>0.550467371940613</v>
      </c>
      <c r="D7" s="7">
        <v>0.0293501615524292</v>
      </c>
      <c r="E7" s="7">
        <v>9</v>
      </c>
      <c r="F7" s="7">
        <v>8</v>
      </c>
      <c r="G7" s="7">
        <v>1</v>
      </c>
      <c r="H7" s="7">
        <v>2</v>
      </c>
      <c r="I7" s="7">
        <v>0.9</v>
      </c>
      <c r="J7" s="7">
        <v>0.529411764705882</v>
      </c>
      <c r="K7" s="7">
        <v>0.666666666666667</v>
      </c>
      <c r="L7" s="7">
        <v>0.8</v>
      </c>
      <c r="M7" s="7">
        <v>0.1</v>
      </c>
      <c r="N7" s="7">
        <v>0.55</v>
      </c>
    </row>
    <row r="8" spans="1:14">
      <c r="A8" s="8">
        <v>297</v>
      </c>
      <c r="B8" s="9">
        <v>297</v>
      </c>
      <c r="C8" s="9">
        <v>0.560098528862</v>
      </c>
      <c r="D8" s="9">
        <v>0.0110046863555908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443</v>
      </c>
      <c r="B9" s="9">
        <v>443</v>
      </c>
      <c r="C9" s="9">
        <v>0.537277579307556</v>
      </c>
      <c r="D9" s="9">
        <v>0.00821709632873535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491</v>
      </c>
      <c r="B10" s="9">
        <v>491</v>
      </c>
      <c r="C10" s="9">
        <v>0.537451267242432</v>
      </c>
      <c r="D10" s="9">
        <v>0.00570511817932129</v>
      </c>
      <c r="E10" s="9">
        <v>9</v>
      </c>
      <c r="F10" s="9">
        <v>7</v>
      </c>
      <c r="G10" s="9">
        <v>1</v>
      </c>
      <c r="H10" s="9">
        <v>3</v>
      </c>
      <c r="I10" s="9">
        <v>0.9</v>
      </c>
      <c r="J10" s="9">
        <v>0.5625</v>
      </c>
      <c r="K10" s="9">
        <v>0.692307692307692</v>
      </c>
      <c r="L10" s="9">
        <v>0.7</v>
      </c>
      <c r="M10" s="9">
        <v>0.2</v>
      </c>
      <c r="N10" s="9">
        <v>0.6</v>
      </c>
    </row>
    <row r="11" s="4" customFormat="1" spans="1:14">
      <c r="A11" s="16">
        <v>445</v>
      </c>
      <c r="B11" s="17">
        <v>445</v>
      </c>
      <c r="C11" s="17">
        <v>0.566210746765137</v>
      </c>
      <c r="D11" s="17">
        <v>0.00131916999816895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469</v>
      </c>
      <c r="B12" s="9">
        <v>469</v>
      </c>
      <c r="C12" s="9">
        <v>0.569208860397339</v>
      </c>
      <c r="D12" s="9">
        <v>0.0651026964187622</v>
      </c>
      <c r="E12" s="9">
        <v>7</v>
      </c>
      <c r="F12" s="9">
        <v>9</v>
      </c>
      <c r="G12" s="9">
        <v>3</v>
      </c>
      <c r="H12" s="9">
        <v>1</v>
      </c>
      <c r="I12" s="9">
        <v>0.7</v>
      </c>
      <c r="J12" s="9">
        <v>0.4375</v>
      </c>
      <c r="K12" s="9">
        <v>0.538461538461538</v>
      </c>
      <c r="L12" s="9">
        <v>0.9</v>
      </c>
      <c r="M12" s="9">
        <v>-0.2</v>
      </c>
      <c r="N12" s="9">
        <v>0.4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217</v>
      </c>
      <c r="B14" s="9">
        <v>217</v>
      </c>
      <c r="C14" s="9">
        <v>0.576593995094299</v>
      </c>
      <c r="D14" s="9">
        <v>0.0702860355377197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="3" customFormat="1" spans="1:14">
      <c r="A15" s="14">
        <v>467</v>
      </c>
      <c r="B15" s="15">
        <v>467</v>
      </c>
      <c r="C15" s="15">
        <v>0.572872996330261</v>
      </c>
      <c r="D15" s="15">
        <v>0.00699377059936523</v>
      </c>
      <c r="E15" s="15">
        <v>10</v>
      </c>
      <c r="F15" s="15">
        <v>6</v>
      </c>
      <c r="G15" s="15">
        <v>0</v>
      </c>
      <c r="H15" s="15">
        <v>4</v>
      </c>
      <c r="I15" s="15">
        <v>1</v>
      </c>
      <c r="J15" s="15">
        <v>0.625</v>
      </c>
      <c r="K15" s="15">
        <v>0.769230769230769</v>
      </c>
      <c r="L15" s="15">
        <v>0.6</v>
      </c>
      <c r="M15" s="15">
        <v>0.4</v>
      </c>
      <c r="N15" s="15">
        <v>0.7</v>
      </c>
    </row>
    <row r="16" spans="1:14">
      <c r="A16" s="8">
        <v>93</v>
      </c>
      <c r="B16" s="9">
        <v>93</v>
      </c>
      <c r="C16" s="9">
        <v>0.571714162826538</v>
      </c>
      <c r="D16" s="9">
        <v>0.0245965719223022</v>
      </c>
      <c r="E16" s="9">
        <v>9</v>
      </c>
      <c r="F16" s="9">
        <v>7</v>
      </c>
      <c r="G16" s="9">
        <v>1</v>
      </c>
      <c r="H16" s="9">
        <v>3</v>
      </c>
      <c r="I16" s="9">
        <v>0.9</v>
      </c>
      <c r="J16" s="9">
        <v>0.5625</v>
      </c>
      <c r="K16" s="9">
        <v>0.692307692307692</v>
      </c>
      <c r="L16" s="9">
        <v>0.7</v>
      </c>
      <c r="M16" s="9">
        <v>0.2</v>
      </c>
      <c r="N16" s="9">
        <v>0.6</v>
      </c>
    </row>
    <row r="17" spans="1:14">
      <c r="A17" s="8">
        <v>51</v>
      </c>
      <c r="B17" s="9">
        <v>51</v>
      </c>
      <c r="C17" s="9">
        <v>0.567926406860352</v>
      </c>
      <c r="D17" s="9">
        <v>0.115323781967163</v>
      </c>
      <c r="E17" s="9">
        <v>8</v>
      </c>
      <c r="F17" s="9">
        <v>8</v>
      </c>
      <c r="G17" s="9">
        <v>2</v>
      </c>
      <c r="H17" s="9">
        <v>2</v>
      </c>
      <c r="I17" s="9">
        <v>0.8</v>
      </c>
      <c r="J17" s="9">
        <v>0.5</v>
      </c>
      <c r="K17" s="9">
        <v>0.615384615384615</v>
      </c>
      <c r="L17" s="9">
        <v>0.8</v>
      </c>
      <c r="M17" s="9">
        <v>0</v>
      </c>
      <c r="N17" s="9">
        <v>0.5</v>
      </c>
    </row>
    <row r="18" spans="1:14">
      <c r="A18" s="8">
        <v>290</v>
      </c>
      <c r="B18" s="9">
        <v>290</v>
      </c>
      <c r="C18" s="9">
        <v>0.57060170173645</v>
      </c>
      <c r="D18" s="9">
        <v>0.000138640403747559</v>
      </c>
      <c r="E18" s="9">
        <v>10</v>
      </c>
      <c r="F18" s="9">
        <v>6</v>
      </c>
      <c r="G18" s="9">
        <v>0</v>
      </c>
      <c r="H18" s="9">
        <v>4</v>
      </c>
      <c r="I18" s="9">
        <v>1</v>
      </c>
      <c r="J18" s="9">
        <v>0.625</v>
      </c>
      <c r="K18" s="9">
        <v>0.769230769230769</v>
      </c>
      <c r="L18" s="9">
        <v>0.6</v>
      </c>
      <c r="M18" s="9">
        <v>0.4</v>
      </c>
      <c r="N18" s="9">
        <v>0.7</v>
      </c>
    </row>
    <row r="19" spans="1:14">
      <c r="A19" s="8">
        <v>7</v>
      </c>
      <c r="B19" s="9">
        <v>7</v>
      </c>
      <c r="C19" s="9">
        <v>0.567395210266113</v>
      </c>
      <c r="D19" s="9">
        <v>0.0389201641082764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="4" customFormat="1" spans="1:14">
      <c r="A20" s="16">
        <v>61</v>
      </c>
      <c r="B20" s="17">
        <v>61</v>
      </c>
      <c r="C20" s="17">
        <v>0.567415475845337</v>
      </c>
      <c r="D20" s="17">
        <v>0.0208377838134766</v>
      </c>
      <c r="E20" s="17">
        <v>10</v>
      </c>
      <c r="F20" s="17">
        <v>7</v>
      </c>
      <c r="G20" s="17">
        <v>0</v>
      </c>
      <c r="H20" s="17">
        <v>3</v>
      </c>
      <c r="I20" s="17">
        <v>1</v>
      </c>
      <c r="J20" s="17">
        <v>0.588235294117647</v>
      </c>
      <c r="K20" s="17">
        <v>0.740740740740741</v>
      </c>
      <c r="L20" s="17">
        <v>0.7</v>
      </c>
      <c r="M20" s="17">
        <v>0.3</v>
      </c>
      <c r="N20" s="17">
        <v>0.65</v>
      </c>
    </row>
    <row r="21" spans="1:14">
      <c r="A21" s="8">
        <v>314</v>
      </c>
      <c r="B21" s="9">
        <v>314</v>
      </c>
      <c r="C21" s="9">
        <v>0.599250078201294</v>
      </c>
      <c r="D21" s="9">
        <v>0.0104513168334961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53</v>
      </c>
      <c r="B22" s="9">
        <v>53</v>
      </c>
      <c r="C22" s="9">
        <v>0.600767612457275</v>
      </c>
      <c r="D22" s="9">
        <v>0.0297636985778809</v>
      </c>
      <c r="E22" s="9">
        <v>10</v>
      </c>
      <c r="F22" s="9">
        <v>8</v>
      </c>
      <c r="G22" s="9">
        <v>0</v>
      </c>
      <c r="H22" s="9">
        <v>2</v>
      </c>
      <c r="I22" s="9">
        <v>1</v>
      </c>
      <c r="J22" s="9">
        <v>0.555555555555556</v>
      </c>
      <c r="K22" s="9">
        <v>0.714285714285714</v>
      </c>
      <c r="L22" s="9">
        <v>0.8</v>
      </c>
      <c r="M22" s="9">
        <v>0.2</v>
      </c>
      <c r="N22" s="9">
        <v>0.6</v>
      </c>
    </row>
    <row r="23" spans="1:14">
      <c r="A23" s="8">
        <v>2</v>
      </c>
      <c r="B23" s="9">
        <v>2</v>
      </c>
      <c r="C23" s="9">
        <v>0.621734499931335</v>
      </c>
      <c r="D23" s="9">
        <v>0.000980615615844727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249</v>
      </c>
      <c r="B24" s="9">
        <v>249</v>
      </c>
      <c r="C24" s="9">
        <v>0.602627396583557</v>
      </c>
      <c r="D24" s="9">
        <v>0.0299558639526367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388</v>
      </c>
      <c r="B25" s="9">
        <v>388</v>
      </c>
      <c r="C25" s="9">
        <v>0.602671146392822</v>
      </c>
      <c r="D25" s="9">
        <v>0.0255541801452637</v>
      </c>
      <c r="E25" s="9">
        <v>10</v>
      </c>
      <c r="F25" s="9">
        <v>7</v>
      </c>
      <c r="G25" s="9">
        <v>0</v>
      </c>
      <c r="H25" s="9">
        <v>3</v>
      </c>
      <c r="I25" s="9">
        <v>1</v>
      </c>
      <c r="J25" s="9">
        <v>0.588235294117647</v>
      </c>
      <c r="K25" s="9">
        <v>0.740740740740741</v>
      </c>
      <c r="L25" s="9">
        <v>0.7</v>
      </c>
      <c r="M25" s="9">
        <v>0.3</v>
      </c>
      <c r="N25" s="9">
        <v>0.65</v>
      </c>
    </row>
    <row r="26" s="3" customFormat="1" spans="1:14">
      <c r="A26" s="14">
        <v>236</v>
      </c>
      <c r="B26" s="15">
        <v>236</v>
      </c>
      <c r="C26" s="15">
        <v>0.60302460193634</v>
      </c>
      <c r="D26" s="15">
        <v>0.0383080244064331</v>
      </c>
      <c r="E26" s="15">
        <v>10</v>
      </c>
      <c r="F26" s="15">
        <v>7</v>
      </c>
      <c r="G26" s="15">
        <v>0</v>
      </c>
      <c r="H26" s="15">
        <v>3</v>
      </c>
      <c r="I26" s="15">
        <v>1</v>
      </c>
      <c r="J26" s="15">
        <v>0.588235294117647</v>
      </c>
      <c r="K26" s="15">
        <v>0.740740740740741</v>
      </c>
      <c r="L26" s="15">
        <v>0.7</v>
      </c>
      <c r="M26" s="15">
        <v>0.3</v>
      </c>
      <c r="N26" s="15">
        <v>0.65</v>
      </c>
    </row>
    <row r="27" spans="1:14">
      <c r="A27" s="8">
        <v>338</v>
      </c>
      <c r="B27" s="9">
        <v>338</v>
      </c>
      <c r="C27" s="9">
        <v>0.603128910064697</v>
      </c>
      <c r="D27" s="9">
        <v>0.043573260307312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116</v>
      </c>
      <c r="B28" s="9">
        <v>116</v>
      </c>
      <c r="C28" s="9">
        <v>0.630280375480652</v>
      </c>
      <c r="D28" s="9">
        <v>0.000827312469482422</v>
      </c>
      <c r="E28" s="9">
        <v>8</v>
      </c>
      <c r="F28" s="9">
        <v>6</v>
      </c>
      <c r="G28" s="9">
        <v>2</v>
      </c>
      <c r="H28" s="9">
        <v>4</v>
      </c>
      <c r="I28" s="9">
        <v>0.8</v>
      </c>
      <c r="J28" s="9">
        <v>0.571428571428572</v>
      </c>
      <c r="K28" s="9">
        <v>0.666666666666667</v>
      </c>
      <c r="L28" s="9">
        <v>0.6</v>
      </c>
      <c r="M28" s="9">
        <v>0.2</v>
      </c>
      <c r="N28" s="9">
        <v>0.6</v>
      </c>
    </row>
    <row r="29" spans="1:14">
      <c r="A29" s="8">
        <v>100</v>
      </c>
      <c r="B29" s="9">
        <v>100</v>
      </c>
      <c r="C29" s="9">
        <v>0.604646682739258</v>
      </c>
      <c r="D29" s="9">
        <v>0.0354998111724854</v>
      </c>
      <c r="E29" s="9">
        <v>10</v>
      </c>
      <c r="F29" s="9">
        <v>8</v>
      </c>
      <c r="G29" s="9">
        <v>0</v>
      </c>
      <c r="H29" s="9">
        <v>2</v>
      </c>
      <c r="I29" s="9">
        <v>1</v>
      </c>
      <c r="J29" s="9">
        <v>0.555555555555556</v>
      </c>
      <c r="K29" s="9">
        <v>0.714285714285714</v>
      </c>
      <c r="L29" s="9">
        <v>0.8</v>
      </c>
      <c r="M29" s="9">
        <v>0.2</v>
      </c>
      <c r="N29" s="9">
        <v>0.6</v>
      </c>
    </row>
    <row r="30" spans="1:14">
      <c r="A30" s="8">
        <v>57</v>
      </c>
      <c r="B30" s="9">
        <v>57</v>
      </c>
      <c r="C30" s="9">
        <v>0.605223536491394</v>
      </c>
      <c r="D30" s="9">
        <v>0.031017541885376</v>
      </c>
      <c r="E30" s="9">
        <v>8</v>
      </c>
      <c r="F30" s="9">
        <v>8</v>
      </c>
      <c r="G30" s="9">
        <v>2</v>
      </c>
      <c r="H30" s="9">
        <v>2</v>
      </c>
      <c r="I30" s="9">
        <v>0.8</v>
      </c>
      <c r="J30" s="9">
        <v>0.5</v>
      </c>
      <c r="K30" s="9">
        <v>0.615384615384615</v>
      </c>
      <c r="L30" s="9">
        <v>0.8</v>
      </c>
      <c r="M30" s="9">
        <v>0</v>
      </c>
      <c r="N30" s="9">
        <v>0.5</v>
      </c>
    </row>
    <row r="31" spans="1:14">
      <c r="A31" s="8">
        <v>54</v>
      </c>
      <c r="B31" s="9">
        <v>54</v>
      </c>
      <c r="C31" s="9">
        <v>0.629478931427002</v>
      </c>
      <c r="D31" s="9">
        <v>0.0051422119140625</v>
      </c>
      <c r="E31" s="9">
        <v>10</v>
      </c>
      <c r="F31" s="9">
        <v>9</v>
      </c>
      <c r="G31" s="9">
        <v>0</v>
      </c>
      <c r="H31" s="9">
        <v>1</v>
      </c>
      <c r="I31" s="9">
        <v>1</v>
      </c>
      <c r="J31" s="9">
        <v>0.526315789473684</v>
      </c>
      <c r="K31" s="9">
        <v>0.689655172413793</v>
      </c>
      <c r="L31" s="9">
        <v>0.9</v>
      </c>
      <c r="M31" s="9">
        <v>0.1</v>
      </c>
      <c r="N31" s="9">
        <v>0.55</v>
      </c>
    </row>
    <row r="32" s="4" customFormat="1" spans="1:14">
      <c r="A32" s="16">
        <v>239</v>
      </c>
      <c r="B32" s="17">
        <v>239</v>
      </c>
      <c r="C32" s="17">
        <v>0.606819152832031</v>
      </c>
      <c r="D32" s="17">
        <v>0.0388393402099609</v>
      </c>
      <c r="E32" s="17">
        <v>9</v>
      </c>
      <c r="F32" s="17">
        <v>3</v>
      </c>
      <c r="G32" s="17">
        <v>1</v>
      </c>
      <c r="H32" s="17">
        <v>7</v>
      </c>
      <c r="I32" s="17">
        <v>0.9</v>
      </c>
      <c r="J32" s="17">
        <v>0.75</v>
      </c>
      <c r="K32" s="17">
        <v>0.818181818181818</v>
      </c>
      <c r="L32" s="17">
        <v>0.3</v>
      </c>
      <c r="M32" s="17">
        <v>0.6</v>
      </c>
      <c r="N32" s="17">
        <v>0.8</v>
      </c>
    </row>
    <row r="33" spans="1:14">
      <c r="A33" s="8">
        <v>233</v>
      </c>
      <c r="B33" s="9">
        <v>233</v>
      </c>
      <c r="C33" s="9">
        <v>0.631724715232849</v>
      </c>
      <c r="D33" s="9">
        <v>0.0104049444198608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488</v>
      </c>
      <c r="B34" s="9">
        <v>488</v>
      </c>
      <c r="C34" s="9">
        <v>0.643400549888611</v>
      </c>
      <c r="D34" s="9">
        <v>0.0169519186019897</v>
      </c>
      <c r="E34" s="9">
        <v>10</v>
      </c>
      <c r="F34" s="9">
        <v>8</v>
      </c>
      <c r="G34" s="9">
        <v>0</v>
      </c>
      <c r="H34" s="9">
        <v>2</v>
      </c>
      <c r="I34" s="9">
        <v>1</v>
      </c>
      <c r="J34" s="9">
        <v>0.555555555555556</v>
      </c>
      <c r="K34" s="9">
        <v>0.714285714285714</v>
      </c>
      <c r="L34" s="9">
        <v>0.8</v>
      </c>
      <c r="M34" s="9">
        <v>0.2</v>
      </c>
      <c r="N34" s="9">
        <v>0.6</v>
      </c>
    </row>
    <row r="35" spans="1:14">
      <c r="A35" s="8">
        <v>468</v>
      </c>
      <c r="B35" s="9">
        <v>468</v>
      </c>
      <c r="C35" s="9">
        <v>0.64788031578064</v>
      </c>
      <c r="D35" s="9">
        <v>0.0185520648956299</v>
      </c>
      <c r="E35" s="9">
        <v>9</v>
      </c>
      <c r="F35" s="9">
        <v>5</v>
      </c>
      <c r="G35" s="9">
        <v>1</v>
      </c>
      <c r="H35" s="9">
        <v>5</v>
      </c>
      <c r="I35" s="9">
        <v>0.9</v>
      </c>
      <c r="J35" s="9">
        <v>0.642857142857143</v>
      </c>
      <c r="K35" s="9">
        <v>0.75</v>
      </c>
      <c r="L35" s="9">
        <v>0.5</v>
      </c>
      <c r="M35" s="9">
        <v>0.4</v>
      </c>
      <c r="N35" s="9">
        <v>0.7</v>
      </c>
    </row>
    <row r="36" s="3" customFormat="1" spans="1:14">
      <c r="A36" s="14">
        <v>278</v>
      </c>
      <c r="B36" s="15">
        <v>278</v>
      </c>
      <c r="C36" s="15">
        <v>0.633606433868408</v>
      </c>
      <c r="D36" s="15">
        <v>0.0177440643310547</v>
      </c>
      <c r="E36" s="15">
        <v>9</v>
      </c>
      <c r="F36" s="15">
        <v>7</v>
      </c>
      <c r="G36" s="15">
        <v>1</v>
      </c>
      <c r="H36" s="15">
        <v>3</v>
      </c>
      <c r="I36" s="15">
        <v>0.9</v>
      </c>
      <c r="J36" s="15">
        <v>0.5625</v>
      </c>
      <c r="K36" s="15">
        <v>0.692307692307692</v>
      </c>
      <c r="L36" s="15">
        <v>0.7</v>
      </c>
      <c r="M36" s="15">
        <v>0.2</v>
      </c>
      <c r="N36" s="15">
        <v>0.6</v>
      </c>
    </row>
    <row r="37" spans="1:14">
      <c r="A37" s="8">
        <v>294</v>
      </c>
      <c r="B37" s="9">
        <v>294</v>
      </c>
      <c r="C37" s="9">
        <v>0.642839908599854</v>
      </c>
      <c r="D37" s="9">
        <v>0.0108000040054321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455</v>
      </c>
      <c r="B38" s="9">
        <v>455</v>
      </c>
      <c r="C38" s="9">
        <v>0.634031414985657</v>
      </c>
      <c r="D38" s="9">
        <v>0.0529571771621704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98</v>
      </c>
      <c r="B39" s="9">
        <v>98</v>
      </c>
      <c r="C39" s="9">
        <v>0.634501576423645</v>
      </c>
      <c r="D39" s="9">
        <v>0.0768029689788818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331</v>
      </c>
      <c r="B40" s="9">
        <v>331</v>
      </c>
      <c r="C40" s="9">
        <v>0.636010527610779</v>
      </c>
      <c r="D40" s="9">
        <v>0.0391476154327393</v>
      </c>
      <c r="E40" s="9">
        <v>9</v>
      </c>
      <c r="F40" s="9">
        <v>10</v>
      </c>
      <c r="G40" s="9">
        <v>1</v>
      </c>
      <c r="H40" s="9">
        <v>0</v>
      </c>
      <c r="I40" s="9">
        <v>0.9</v>
      </c>
      <c r="J40" s="9">
        <v>0.473684210526316</v>
      </c>
      <c r="K40" s="9">
        <v>0.620689655172414</v>
      </c>
      <c r="L40" s="9">
        <v>1</v>
      </c>
      <c r="M40" s="9">
        <v>-0.1</v>
      </c>
      <c r="N40" s="9">
        <v>0.45</v>
      </c>
    </row>
    <row r="41" spans="1:14">
      <c r="A41" s="8">
        <v>271</v>
      </c>
      <c r="B41" s="9">
        <v>271</v>
      </c>
      <c r="C41" s="9">
        <v>0.636939287185669</v>
      </c>
      <c r="D41" s="9">
        <v>0.0437867641448975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359</v>
      </c>
      <c r="B42" s="9">
        <v>359</v>
      </c>
      <c r="C42" s="9">
        <v>0.63953709602356</v>
      </c>
      <c r="D42" s="9">
        <v>0.0327277183532715</v>
      </c>
      <c r="E42" s="9">
        <v>10</v>
      </c>
      <c r="F42" s="9">
        <v>9</v>
      </c>
      <c r="G42" s="9">
        <v>0</v>
      </c>
      <c r="H42" s="9">
        <v>1</v>
      </c>
      <c r="I42" s="9">
        <v>1</v>
      </c>
      <c r="J42" s="9">
        <v>0.526315789473684</v>
      </c>
      <c r="K42" s="9">
        <v>0.689655172413793</v>
      </c>
      <c r="L42" s="9">
        <v>0.9</v>
      </c>
      <c r="M42" s="9">
        <v>0.1</v>
      </c>
      <c r="N42" s="9">
        <v>0.55</v>
      </c>
    </row>
    <row r="43" spans="1:14">
      <c r="A43" s="8">
        <v>343</v>
      </c>
      <c r="B43" s="9">
        <v>343</v>
      </c>
      <c r="C43" s="9">
        <v>0.639774203300476</v>
      </c>
      <c r="D43" s="9">
        <v>0.074286937713623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295</v>
      </c>
      <c r="B44" s="9">
        <v>295</v>
      </c>
      <c r="C44" s="9">
        <v>0.641138553619385</v>
      </c>
      <c r="D44" s="9">
        <v>0.0182781219482422</v>
      </c>
      <c r="E44" s="9">
        <v>8</v>
      </c>
      <c r="F44" s="9">
        <v>6</v>
      </c>
      <c r="G44" s="9">
        <v>2</v>
      </c>
      <c r="H44" s="9">
        <v>4</v>
      </c>
      <c r="I44" s="9">
        <v>0.8</v>
      </c>
      <c r="J44" s="9">
        <v>0.571428571428572</v>
      </c>
      <c r="K44" s="9">
        <v>0.666666666666667</v>
      </c>
      <c r="L44" s="9">
        <v>0.6</v>
      </c>
      <c r="M44" s="9">
        <v>0.2</v>
      </c>
      <c r="N44" s="9">
        <v>0.6</v>
      </c>
    </row>
    <row r="45" s="3" customFormat="1" spans="1:14">
      <c r="A45" s="14">
        <v>484</v>
      </c>
      <c r="B45" s="15">
        <v>484</v>
      </c>
      <c r="C45" s="15">
        <v>0.642148852348328</v>
      </c>
      <c r="D45" s="15">
        <v>0.0728036165237427</v>
      </c>
      <c r="E45" s="15">
        <v>10</v>
      </c>
      <c r="F45" s="15">
        <v>10</v>
      </c>
      <c r="G45" s="15">
        <v>0</v>
      </c>
      <c r="H45" s="15">
        <v>0</v>
      </c>
      <c r="I45" s="15">
        <v>1</v>
      </c>
      <c r="J45" s="15">
        <v>0.5</v>
      </c>
      <c r="K45" s="15">
        <v>0.666666666666667</v>
      </c>
      <c r="L45" s="15">
        <v>1</v>
      </c>
      <c r="M45" s="15">
        <v>0</v>
      </c>
      <c r="N45" s="15">
        <v>0.5</v>
      </c>
    </row>
    <row r="46" s="4" customFormat="1" spans="1:14">
      <c r="A46" s="16">
        <v>384</v>
      </c>
      <c r="B46" s="17">
        <v>384</v>
      </c>
      <c r="C46" s="17">
        <v>0.642540812492371</v>
      </c>
      <c r="D46" s="17">
        <v>0.0677975416183472</v>
      </c>
      <c r="E46" s="17">
        <v>9</v>
      </c>
      <c r="F46" s="17">
        <v>6</v>
      </c>
      <c r="G46" s="17">
        <v>1</v>
      </c>
      <c r="H46" s="17">
        <v>4</v>
      </c>
      <c r="I46" s="17">
        <v>0.9</v>
      </c>
      <c r="J46" s="17">
        <v>0.6</v>
      </c>
      <c r="K46" s="17">
        <v>0.72</v>
      </c>
      <c r="L46" s="17">
        <v>0.6</v>
      </c>
      <c r="M46" s="17">
        <v>0.3</v>
      </c>
      <c r="N46" s="17">
        <v>0.65</v>
      </c>
    </row>
    <row r="47" spans="1:14">
      <c r="A47" s="8">
        <v>202</v>
      </c>
      <c r="B47" s="9">
        <v>202</v>
      </c>
      <c r="C47" s="9">
        <v>0.663043260574341</v>
      </c>
      <c r="D47" s="9">
        <v>0.0454604625701904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427</v>
      </c>
      <c r="B48" s="9">
        <v>427</v>
      </c>
      <c r="C48" s="9">
        <v>0.684904217720032</v>
      </c>
      <c r="D48" s="9">
        <v>0.0170198678970337</v>
      </c>
      <c r="E48" s="9">
        <v>10</v>
      </c>
      <c r="F48" s="9">
        <v>7</v>
      </c>
      <c r="G48" s="9">
        <v>0</v>
      </c>
      <c r="H48" s="9">
        <v>3</v>
      </c>
      <c r="I48" s="9">
        <v>1</v>
      </c>
      <c r="J48" s="9">
        <v>0.588235294117647</v>
      </c>
      <c r="K48" s="9">
        <v>0.740740740740741</v>
      </c>
      <c r="L48" s="9">
        <v>0.7</v>
      </c>
      <c r="M48" s="9">
        <v>0.3</v>
      </c>
      <c r="N48" s="9">
        <v>0.65</v>
      </c>
    </row>
    <row r="49" spans="1:14">
      <c r="A49" s="8">
        <v>181</v>
      </c>
      <c r="B49" s="9">
        <v>181</v>
      </c>
      <c r="C49" s="9">
        <v>0.663648009300232</v>
      </c>
      <c r="D49" s="9">
        <v>0.0730950832366943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251</v>
      </c>
      <c r="B50" s="9">
        <v>251</v>
      </c>
      <c r="C50" s="9">
        <v>0.668897747993469</v>
      </c>
      <c r="D50" s="9">
        <v>0.0253410339355469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473</v>
      </c>
      <c r="B51" s="9">
        <v>473</v>
      </c>
      <c r="C51" s="9">
        <v>0.66645336151123</v>
      </c>
      <c r="D51" s="9">
        <v>0.108807682991028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244</v>
      </c>
      <c r="B52" s="9">
        <v>244</v>
      </c>
      <c r="C52" s="9">
        <v>0.666673541069031</v>
      </c>
      <c r="D52" s="9">
        <v>0.0326756238937378</v>
      </c>
      <c r="E52" s="9">
        <v>7</v>
      </c>
      <c r="F52" s="9">
        <v>5</v>
      </c>
      <c r="G52" s="9">
        <v>3</v>
      </c>
      <c r="H52" s="9">
        <v>5</v>
      </c>
      <c r="I52" s="9">
        <v>0.7</v>
      </c>
      <c r="J52" s="9">
        <v>0.583333333333333</v>
      </c>
      <c r="K52" s="9">
        <v>0.636363636363636</v>
      </c>
      <c r="L52" s="9">
        <v>0.5</v>
      </c>
      <c r="M52" s="9">
        <v>0.2</v>
      </c>
      <c r="N52" s="9">
        <v>0.6</v>
      </c>
    </row>
    <row r="53" spans="1:14">
      <c r="A53" s="8">
        <v>350</v>
      </c>
      <c r="B53" s="9">
        <v>350</v>
      </c>
      <c r="C53" s="9">
        <v>0.689123868942261</v>
      </c>
      <c r="D53" s="9">
        <v>0.0156382322311401</v>
      </c>
      <c r="E53" s="9">
        <v>10</v>
      </c>
      <c r="F53" s="9">
        <v>8</v>
      </c>
      <c r="G53" s="9">
        <v>0</v>
      </c>
      <c r="H53" s="9">
        <v>2</v>
      </c>
      <c r="I53" s="9">
        <v>1</v>
      </c>
      <c r="J53" s="9">
        <v>0.555555555555556</v>
      </c>
      <c r="K53" s="9">
        <v>0.714285714285714</v>
      </c>
      <c r="L53" s="9">
        <v>0.8</v>
      </c>
      <c r="M53" s="9">
        <v>0.2</v>
      </c>
      <c r="N53" s="9">
        <v>0.6</v>
      </c>
    </row>
    <row r="54" spans="1:14">
      <c r="A54" s="8">
        <v>442</v>
      </c>
      <c r="B54" s="9">
        <v>442</v>
      </c>
      <c r="C54" s="9">
        <v>0.667679786682129</v>
      </c>
      <c r="D54" s="9">
        <v>0.0160030126571655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254</v>
      </c>
      <c r="B55" s="9">
        <v>254</v>
      </c>
      <c r="C55" s="9">
        <v>0.673060894012451</v>
      </c>
      <c r="D55" s="9">
        <v>0.033013105392456</v>
      </c>
      <c r="E55" s="9">
        <v>8</v>
      </c>
      <c r="F55" s="9">
        <v>6</v>
      </c>
      <c r="G55" s="9">
        <v>2</v>
      </c>
      <c r="H55" s="9">
        <v>4</v>
      </c>
      <c r="I55" s="9">
        <v>0.8</v>
      </c>
      <c r="J55" s="9">
        <v>0.571428571428572</v>
      </c>
      <c r="K55" s="9">
        <v>0.666666666666667</v>
      </c>
      <c r="L55" s="9">
        <v>0.6</v>
      </c>
      <c r="M55" s="9">
        <v>0.2</v>
      </c>
      <c r="N55" s="9">
        <v>0.6</v>
      </c>
    </row>
    <row r="56" spans="1:14">
      <c r="A56" s="8">
        <v>202</v>
      </c>
      <c r="B56" s="9">
        <v>202</v>
      </c>
      <c r="C56" s="9">
        <v>0.663043260574341</v>
      </c>
      <c r="D56" s="9">
        <v>0.0454604625701904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pans="1:14">
      <c r="A57" s="8">
        <v>207</v>
      </c>
      <c r="B57" s="9">
        <v>207</v>
      </c>
      <c r="C57" s="9">
        <v>0.668673396110535</v>
      </c>
      <c r="D57" s="9">
        <v>0.00628530979156494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="4" customFormat="1" spans="1:14">
      <c r="A58" s="16">
        <v>251</v>
      </c>
      <c r="B58" s="17">
        <v>251</v>
      </c>
      <c r="C58" s="17">
        <v>0.668897747993469</v>
      </c>
      <c r="D58" s="17">
        <v>0.0253410339355469</v>
      </c>
      <c r="E58" s="17">
        <v>8</v>
      </c>
      <c r="F58" s="17">
        <v>8</v>
      </c>
      <c r="G58" s="17">
        <v>2</v>
      </c>
      <c r="H58" s="17">
        <v>2</v>
      </c>
      <c r="I58" s="17">
        <v>0.8</v>
      </c>
      <c r="J58" s="17">
        <v>0.5</v>
      </c>
      <c r="K58" s="17">
        <v>0.615384615384615</v>
      </c>
      <c r="L58" s="17">
        <v>0.8</v>
      </c>
      <c r="M58" s="17">
        <v>0</v>
      </c>
      <c r="N58" s="17">
        <v>0.5</v>
      </c>
    </row>
    <row r="59" spans="1:14">
      <c r="A59" s="8">
        <v>0</v>
      </c>
      <c r="B59" s="9">
        <v>0</v>
      </c>
      <c r="C59" s="9">
        <v>0.695299029350281</v>
      </c>
      <c r="D59" s="9">
        <v>0.062158465385437</v>
      </c>
      <c r="E59" s="9">
        <v>8</v>
      </c>
      <c r="F59" s="9">
        <v>7</v>
      </c>
      <c r="G59" s="9">
        <v>2</v>
      </c>
      <c r="H59" s="9">
        <v>3</v>
      </c>
      <c r="I59" s="9">
        <v>0.8</v>
      </c>
      <c r="J59" s="9">
        <v>0.533333333333333</v>
      </c>
      <c r="K59" s="9">
        <v>0.64</v>
      </c>
      <c r="L59" s="9">
        <v>0.7</v>
      </c>
      <c r="M59" s="9">
        <v>0.1</v>
      </c>
      <c r="N59" s="9">
        <v>0.55</v>
      </c>
    </row>
    <row r="60" spans="1:14">
      <c r="A60" s="8">
        <v>26</v>
      </c>
      <c r="B60" s="9">
        <v>26</v>
      </c>
      <c r="C60" s="9">
        <v>0.696692824363708</v>
      </c>
      <c r="D60" s="9">
        <v>0.0210152864456177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pans="1:14">
      <c r="A61" s="8">
        <v>40</v>
      </c>
      <c r="B61" s="9">
        <v>40</v>
      </c>
      <c r="C61" s="9">
        <v>0.702210426330566</v>
      </c>
      <c r="D61" s="9">
        <v>0.0116062164306641</v>
      </c>
      <c r="E61" s="9">
        <v>10</v>
      </c>
      <c r="F61" s="9">
        <v>7</v>
      </c>
      <c r="G61" s="9">
        <v>0</v>
      </c>
      <c r="H61" s="9">
        <v>3</v>
      </c>
      <c r="I61" s="9">
        <v>1</v>
      </c>
      <c r="J61" s="9">
        <v>0.588235294117647</v>
      </c>
      <c r="K61" s="9">
        <v>0.740740740740741</v>
      </c>
      <c r="L61" s="9">
        <v>0.7</v>
      </c>
      <c r="M61" s="9">
        <v>0.3</v>
      </c>
      <c r="N61" s="9">
        <v>0.65</v>
      </c>
    </row>
    <row r="62" spans="1:14">
      <c r="A62" s="8">
        <v>463</v>
      </c>
      <c r="B62" s="9">
        <v>463</v>
      </c>
      <c r="C62" s="9">
        <v>0.722189426422119</v>
      </c>
      <c r="D62" s="9">
        <v>0.00653374195098877</v>
      </c>
      <c r="E62" s="9">
        <v>9</v>
      </c>
      <c r="F62" s="9">
        <v>9</v>
      </c>
      <c r="G62" s="9">
        <v>1</v>
      </c>
      <c r="H62" s="9">
        <v>1</v>
      </c>
      <c r="I62" s="9">
        <v>0.9</v>
      </c>
      <c r="J62" s="9">
        <v>0.5</v>
      </c>
      <c r="K62" s="9">
        <v>0.642857142857143</v>
      </c>
      <c r="L62" s="9">
        <v>0.9</v>
      </c>
      <c r="M62" s="9">
        <v>0</v>
      </c>
      <c r="N62" s="9">
        <v>0.5</v>
      </c>
    </row>
    <row r="63" spans="1:14">
      <c r="A63" s="8">
        <v>40</v>
      </c>
      <c r="B63" s="9">
        <v>40</v>
      </c>
      <c r="C63" s="9">
        <v>0.702210426330566</v>
      </c>
      <c r="D63" s="9">
        <v>0.0116062164306641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459</v>
      </c>
      <c r="B64" s="9">
        <v>459</v>
      </c>
      <c r="C64" s="9">
        <v>0.703859448432922</v>
      </c>
      <c r="D64" s="9">
        <v>0.0196352005004883</v>
      </c>
      <c r="E64" s="9">
        <v>10</v>
      </c>
      <c r="F64" s="9">
        <v>7</v>
      </c>
      <c r="G64" s="9">
        <v>0</v>
      </c>
      <c r="H64" s="9">
        <v>3</v>
      </c>
      <c r="I64" s="9">
        <v>1</v>
      </c>
      <c r="J64" s="9">
        <v>0.588235294117647</v>
      </c>
      <c r="K64" s="9">
        <v>0.740740740740741</v>
      </c>
      <c r="L64" s="9">
        <v>0.7</v>
      </c>
      <c r="M64" s="9">
        <v>0.3</v>
      </c>
      <c r="N64" s="9">
        <v>0.65</v>
      </c>
    </row>
    <row r="65" spans="1:14">
      <c r="A65" s="8">
        <v>184</v>
      </c>
      <c r="B65" s="9">
        <v>184</v>
      </c>
      <c r="C65" s="9">
        <v>0.704670667648315</v>
      </c>
      <c r="D65" s="9">
        <v>0.0256813764572144</v>
      </c>
      <c r="E65" s="9">
        <v>8</v>
      </c>
      <c r="F65" s="9">
        <v>8</v>
      </c>
      <c r="G65" s="9">
        <v>2</v>
      </c>
      <c r="H65" s="9">
        <v>2</v>
      </c>
      <c r="I65" s="9">
        <v>0.8</v>
      </c>
      <c r="J65" s="9">
        <v>0.5</v>
      </c>
      <c r="K65" s="9">
        <v>0.615384615384615</v>
      </c>
      <c r="L65" s="9">
        <v>0.8</v>
      </c>
      <c r="M65" s="9">
        <v>0</v>
      </c>
      <c r="N65" s="9">
        <v>0.5</v>
      </c>
    </row>
    <row r="66" spans="1:14">
      <c r="A66" s="8">
        <v>476</v>
      </c>
      <c r="B66" s="9">
        <v>476</v>
      </c>
      <c r="C66" s="9">
        <v>0.708812236785889</v>
      </c>
      <c r="D66" s="9">
        <v>0.00474917888641357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="4" customFormat="1" spans="1:14">
      <c r="A67" s="16">
        <v>95</v>
      </c>
      <c r="B67" s="17">
        <v>95</v>
      </c>
      <c r="C67" s="17">
        <v>0.718604207038879</v>
      </c>
      <c r="D67" s="17">
        <v>0.000424385070800781</v>
      </c>
      <c r="E67" s="17">
        <v>8</v>
      </c>
      <c r="F67" s="17">
        <v>7</v>
      </c>
      <c r="G67" s="17">
        <v>2</v>
      </c>
      <c r="H67" s="17">
        <v>3</v>
      </c>
      <c r="I67" s="17">
        <v>0.8</v>
      </c>
      <c r="J67" s="17">
        <v>0.533333333333333</v>
      </c>
      <c r="K67" s="17">
        <v>0.64</v>
      </c>
      <c r="L67" s="17">
        <v>0.7</v>
      </c>
      <c r="M67" s="17">
        <v>0.1</v>
      </c>
      <c r="N67" s="17">
        <v>0.55</v>
      </c>
    </row>
    <row r="68" spans="1:14">
      <c r="A68" s="8">
        <v>293</v>
      </c>
      <c r="B68" s="9">
        <v>293</v>
      </c>
      <c r="C68" s="9">
        <v>0.730805635452271</v>
      </c>
      <c r="D68" s="9">
        <v>0.0538330078125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190</v>
      </c>
      <c r="B69" s="9">
        <v>190</v>
      </c>
      <c r="C69" s="9">
        <v>0.749874949455261</v>
      </c>
      <c r="D69" s="9">
        <v>0.0491503477096558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487</v>
      </c>
      <c r="B70" s="9">
        <v>487</v>
      </c>
      <c r="C70" s="9">
        <v>0.73888897895813</v>
      </c>
      <c r="D70" s="9">
        <v>0.0405522584915161</v>
      </c>
      <c r="E70" s="9">
        <v>8</v>
      </c>
      <c r="F70" s="9">
        <v>8</v>
      </c>
      <c r="G70" s="9">
        <v>2</v>
      </c>
      <c r="H70" s="9">
        <v>2</v>
      </c>
      <c r="I70" s="9">
        <v>0.8</v>
      </c>
      <c r="J70" s="9">
        <v>0.5</v>
      </c>
      <c r="K70" s="9">
        <v>0.615384615384615</v>
      </c>
      <c r="L70" s="9">
        <v>0.8</v>
      </c>
      <c r="M70" s="9">
        <v>0</v>
      </c>
      <c r="N70" s="9">
        <v>0.5</v>
      </c>
    </row>
    <row r="71" spans="1:14">
      <c r="A71" s="8">
        <v>48</v>
      </c>
      <c r="B71" s="9">
        <v>48</v>
      </c>
      <c r="C71" s="9">
        <v>0.735119223594666</v>
      </c>
      <c r="D71" s="9">
        <v>0.0424820184707642</v>
      </c>
      <c r="E71" s="9">
        <v>9</v>
      </c>
      <c r="F71" s="9">
        <v>9</v>
      </c>
      <c r="G71" s="9">
        <v>1</v>
      </c>
      <c r="H71" s="9">
        <v>1</v>
      </c>
      <c r="I71" s="9">
        <v>0.9</v>
      </c>
      <c r="J71" s="9">
        <v>0.5</v>
      </c>
      <c r="K71" s="9">
        <v>0.642857142857143</v>
      </c>
      <c r="L71" s="9">
        <v>0.9</v>
      </c>
      <c r="M71" s="9">
        <v>0</v>
      </c>
      <c r="N71" s="9">
        <v>0.5</v>
      </c>
    </row>
    <row r="72" spans="1:14">
      <c r="A72" s="8">
        <v>193</v>
      </c>
      <c r="B72" s="9">
        <v>193</v>
      </c>
      <c r="C72" s="9">
        <v>0.72842538356781</v>
      </c>
      <c r="D72" s="9">
        <v>0.0178406238555908</v>
      </c>
      <c r="E72" s="9">
        <v>10</v>
      </c>
      <c r="F72" s="9">
        <v>8</v>
      </c>
      <c r="G72" s="9">
        <v>0</v>
      </c>
      <c r="H72" s="9">
        <v>2</v>
      </c>
      <c r="I72" s="9">
        <v>1</v>
      </c>
      <c r="J72" s="9">
        <v>0.555555555555556</v>
      </c>
      <c r="K72" s="9">
        <v>0.714285714285714</v>
      </c>
      <c r="L72" s="9">
        <v>0.8</v>
      </c>
      <c r="M72" s="9">
        <v>0.2</v>
      </c>
      <c r="N72" s="9">
        <v>0.6</v>
      </c>
    </row>
    <row r="73" spans="1:14">
      <c r="A73" s="8">
        <v>436</v>
      </c>
      <c r="B73" s="9">
        <v>436</v>
      </c>
      <c r="C73" s="9">
        <v>0.755163788795471</v>
      </c>
      <c r="D73" s="9">
        <v>0.0380722284317017</v>
      </c>
      <c r="E73" s="9">
        <v>10</v>
      </c>
      <c r="F73" s="9">
        <v>6</v>
      </c>
      <c r="G73" s="9">
        <v>0</v>
      </c>
      <c r="H73" s="9">
        <v>4</v>
      </c>
      <c r="I73" s="9">
        <v>1</v>
      </c>
      <c r="J73" s="9">
        <v>0.625</v>
      </c>
      <c r="K73" s="9">
        <v>0.769230769230769</v>
      </c>
      <c r="L73" s="9">
        <v>0.6</v>
      </c>
      <c r="M73" s="9">
        <v>0.4</v>
      </c>
      <c r="N73" s="9">
        <v>0.7</v>
      </c>
    </row>
    <row r="74" s="4" customFormat="1" spans="1:14">
      <c r="A74" s="16">
        <v>334</v>
      </c>
      <c r="B74" s="17">
        <v>334</v>
      </c>
      <c r="C74" s="17">
        <v>0.729298710823059</v>
      </c>
      <c r="D74" s="17">
        <v>0.047121524810791</v>
      </c>
      <c r="E74" s="17">
        <v>8</v>
      </c>
      <c r="F74" s="17">
        <v>7</v>
      </c>
      <c r="G74" s="17">
        <v>2</v>
      </c>
      <c r="H74" s="17">
        <v>3</v>
      </c>
      <c r="I74" s="17">
        <v>0.8</v>
      </c>
      <c r="J74" s="17">
        <v>0.533333333333333</v>
      </c>
      <c r="K74" s="17">
        <v>0.64</v>
      </c>
      <c r="L74" s="17">
        <v>0.7</v>
      </c>
      <c r="M74" s="17">
        <v>0.1</v>
      </c>
      <c r="N74" s="17">
        <v>0.55</v>
      </c>
    </row>
    <row r="75" spans="1:14">
      <c r="A75" s="8">
        <v>65</v>
      </c>
      <c r="B75" s="9">
        <v>65</v>
      </c>
      <c r="C75" s="9">
        <v>0.770633220672607</v>
      </c>
      <c r="D75" s="9">
        <v>0.0158760547637939</v>
      </c>
      <c r="E75" s="9">
        <v>10</v>
      </c>
      <c r="F75" s="9">
        <v>6</v>
      </c>
      <c r="G75" s="9">
        <v>0</v>
      </c>
      <c r="H75" s="9">
        <v>4</v>
      </c>
      <c r="I75" s="9">
        <v>1</v>
      </c>
      <c r="J75" s="9">
        <v>0.625</v>
      </c>
      <c r="K75" s="9">
        <v>0.769230769230769</v>
      </c>
      <c r="L75" s="9">
        <v>0.6</v>
      </c>
      <c r="M75" s="9">
        <v>0.4</v>
      </c>
      <c r="N75" s="9">
        <v>0.7</v>
      </c>
    </row>
    <row r="76" spans="1:14">
      <c r="A76" s="8">
        <v>358</v>
      </c>
      <c r="B76" s="9">
        <v>358</v>
      </c>
      <c r="C76" s="9">
        <v>0.789153099060059</v>
      </c>
      <c r="D76" s="9">
        <v>0.069909930229187</v>
      </c>
      <c r="E76" s="9">
        <v>9</v>
      </c>
      <c r="F76" s="9">
        <v>6</v>
      </c>
      <c r="G76" s="9">
        <v>1</v>
      </c>
      <c r="H76" s="9">
        <v>4</v>
      </c>
      <c r="I76" s="9">
        <v>0.9</v>
      </c>
      <c r="J76" s="9">
        <v>0.6</v>
      </c>
      <c r="K76" s="9">
        <v>0.72</v>
      </c>
      <c r="L76" s="9">
        <v>0.6</v>
      </c>
      <c r="M76" s="9">
        <v>0.3</v>
      </c>
      <c r="N76" s="9">
        <v>0.65</v>
      </c>
    </row>
    <row r="77" spans="1:14">
      <c r="A77" s="8">
        <v>24</v>
      </c>
      <c r="B77" s="9">
        <v>24</v>
      </c>
      <c r="C77" s="9">
        <v>0.790312647819519</v>
      </c>
      <c r="D77" s="9">
        <v>0.0681979656219482</v>
      </c>
      <c r="E77" s="9">
        <v>8</v>
      </c>
      <c r="F77" s="9">
        <v>7</v>
      </c>
      <c r="G77" s="9">
        <v>2</v>
      </c>
      <c r="H77" s="9">
        <v>3</v>
      </c>
      <c r="I77" s="9">
        <v>0.8</v>
      </c>
      <c r="J77" s="9">
        <v>0.533333333333333</v>
      </c>
      <c r="K77" s="9">
        <v>0.64</v>
      </c>
      <c r="L77" s="9">
        <v>0.7</v>
      </c>
      <c r="M77" s="9">
        <v>0.1</v>
      </c>
      <c r="N77" s="9">
        <v>0.55</v>
      </c>
    </row>
    <row r="78" spans="3:13">
      <c r="C78" s="7">
        <f>AVERAGE(C2:C77)</f>
        <v>0.64090463362242</v>
      </c>
      <c r="D78" s="7">
        <f>AVERAGE(D2:D77)</f>
        <v>0.0372066121352346</v>
      </c>
      <c r="L78" s="7">
        <f>AVERAGE(L2:L77)</f>
        <v>0.707894736842106</v>
      </c>
      <c r="M78" s="7">
        <f>AVERAGE(M2:M77)</f>
        <v>0.203947368421053</v>
      </c>
    </row>
    <row r="80" spans="3:7">
      <c r="C80" s="18" t="s">
        <v>13</v>
      </c>
      <c r="D80" s="7" t="s">
        <v>14</v>
      </c>
      <c r="E80" s="7">
        <v>1560</v>
      </c>
      <c r="F80" s="7" t="s">
        <v>39</v>
      </c>
      <c r="G80" s="7"/>
    </row>
    <row r="81" spans="3:10">
      <c r="C81" s="7" t="s">
        <v>15</v>
      </c>
      <c r="D81" s="7">
        <f>COUNTIF(C2:C77,"&lt;0.343")-COUNTIF(C2:C77,"&lt;0.311")</f>
        <v>0</v>
      </c>
      <c r="E81" s="7"/>
      <c r="F81" s="19">
        <v>0.02</v>
      </c>
      <c r="G81" s="23">
        <v>31.2</v>
      </c>
      <c r="H81" s="23">
        <v>-40</v>
      </c>
      <c r="I81" s="24">
        <v>0.0256</v>
      </c>
      <c r="J81">
        <v>76</v>
      </c>
    </row>
    <row r="82" spans="3:10">
      <c r="C82" s="7" t="s">
        <v>16</v>
      </c>
      <c r="D82" s="7">
        <f>COUNTIF(C2:C77,"&lt;0.375")-COUNTIF(C2:C77,"&lt;0.343")</f>
        <v>0</v>
      </c>
      <c r="E82" s="7"/>
      <c r="F82" s="19">
        <v>0.04</v>
      </c>
      <c r="G82" s="23">
        <v>62.4</v>
      </c>
      <c r="H82" s="23">
        <v>-60</v>
      </c>
      <c r="I82" s="24">
        <v>0.0385</v>
      </c>
      <c r="J82">
        <v>75</v>
      </c>
    </row>
    <row r="83" spans="3:10">
      <c r="C83" s="7" t="s">
        <v>17</v>
      </c>
      <c r="D83" s="7">
        <f>COUNTIF(C2:C77,"&lt;0.407")-COUNTIF(C2:C77,"&lt;0.375")</f>
        <v>0</v>
      </c>
      <c r="E83" s="7"/>
      <c r="F83" s="19">
        <v>0.1</v>
      </c>
      <c r="G83" s="23">
        <v>156</v>
      </c>
      <c r="H83" s="23">
        <v>-160</v>
      </c>
      <c r="I83" s="24">
        <v>0.1026</v>
      </c>
      <c r="J83">
        <v>70</v>
      </c>
    </row>
    <row r="84" spans="3:10">
      <c r="C84" s="7" t="s">
        <v>18</v>
      </c>
      <c r="D84" s="7">
        <f>COUNTIF(C2:C77,"&lt;0.439")-COUNTIF(C2:C77,"&lt;0.407")</f>
        <v>0</v>
      </c>
      <c r="E84" s="7"/>
      <c r="F84" s="19">
        <v>0.12</v>
      </c>
      <c r="G84" s="23">
        <v>187.2</v>
      </c>
      <c r="H84" s="23">
        <v>-180</v>
      </c>
      <c r="I84" s="24">
        <v>0.1154</v>
      </c>
      <c r="J84">
        <v>69</v>
      </c>
    </row>
    <row r="85" s="3" customFormat="1" spans="3:10">
      <c r="C85" s="20" t="s">
        <v>19</v>
      </c>
      <c r="D85" s="20">
        <f>COUNTIF(C2:C77,"&lt;0.471")-COUNTIF(C2:C77,"&lt;0.439")</f>
        <v>0</v>
      </c>
      <c r="E85" s="20"/>
      <c r="F85" s="20"/>
      <c r="G85" s="20"/>
      <c r="H85" s="3">
        <v>-200</v>
      </c>
      <c r="I85" s="25">
        <v>0.1282</v>
      </c>
      <c r="J85" s="3">
        <v>68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5" customFormat="1" spans="3:7">
      <c r="C87" s="21" t="s">
        <v>21</v>
      </c>
      <c r="D87" s="21">
        <f>COUNTIF(C2:C77,"&lt;0.535")-COUNTIF(C2:C77,"&lt;0.503")</f>
        <v>3</v>
      </c>
      <c r="E87" s="21">
        <v>4</v>
      </c>
      <c r="F87" s="21"/>
      <c r="G87" s="21"/>
    </row>
    <row r="88" spans="3:7">
      <c r="C88" s="7" t="s">
        <v>22</v>
      </c>
      <c r="D88" s="7">
        <f>COUNTIF(C2:C77,"&lt;0.567")-COUNTIF(C2:C77,"&lt;0.535")</f>
        <v>7</v>
      </c>
      <c r="E88" s="7">
        <v>7</v>
      </c>
      <c r="F88" s="7"/>
      <c r="G88" s="7"/>
    </row>
    <row r="89" s="3" customFormat="1" spans="3:7">
      <c r="C89" s="20" t="s">
        <v>23</v>
      </c>
      <c r="D89" s="20">
        <f>COUNTIF(C2:C77,"&lt;0.599")-COUNTIF(C2:C77,"&lt;0.567")</f>
        <v>9</v>
      </c>
      <c r="E89" s="20">
        <v>9</v>
      </c>
      <c r="F89" s="20"/>
      <c r="G89" s="20"/>
    </row>
    <row r="90" spans="3:7">
      <c r="C90" s="7" t="s">
        <v>24</v>
      </c>
      <c r="D90" s="7">
        <f>COUNTIF(C2:C77,"&lt;0.631")-COUNTIF(C2:C77,"&lt;0.599")</f>
        <v>12</v>
      </c>
      <c r="E90" s="7">
        <v>12</v>
      </c>
      <c r="F90" s="7"/>
      <c r="G90" s="7"/>
    </row>
    <row r="91" s="6" customFormat="1" spans="3:7">
      <c r="C91" s="22" t="s">
        <v>25</v>
      </c>
      <c r="D91" s="22">
        <f>COUNTIF(C2:C77,"&lt;0.663")-COUNTIF(C2:C77,"&lt;0.631")</f>
        <v>14</v>
      </c>
      <c r="E91" s="22">
        <v>14</v>
      </c>
      <c r="F91" s="22"/>
      <c r="G91" s="22"/>
    </row>
    <row r="92" spans="3:7">
      <c r="C92" s="7" t="s">
        <v>26</v>
      </c>
      <c r="D92" s="7">
        <f>COUNTIF(C2:C77,"&lt;0.695")-COUNTIF(C2:C77,"&lt;0.663")</f>
        <v>12</v>
      </c>
      <c r="E92" s="7">
        <v>12</v>
      </c>
      <c r="F92" s="7"/>
      <c r="G92" s="7"/>
    </row>
    <row r="93" spans="3:7">
      <c r="C93" s="7" t="s">
        <v>27</v>
      </c>
      <c r="D93" s="7">
        <f>COUNTIF(C2:C77,"&lt;0.727")-COUNTIF(C2:C77,"&lt;0.695")</f>
        <v>9</v>
      </c>
      <c r="E93" s="7">
        <v>9</v>
      </c>
      <c r="F93" s="7"/>
      <c r="G93" s="7"/>
    </row>
    <row r="94" spans="3:7">
      <c r="C94" s="7" t="s">
        <v>28</v>
      </c>
      <c r="D94" s="7">
        <f>COUNTIF(C2:C77,"&lt;0.759")-COUNTIF(C2:C77,"&lt;0.727")</f>
        <v>7</v>
      </c>
      <c r="E94" s="7">
        <v>7</v>
      </c>
      <c r="F94" s="7"/>
      <c r="G94" s="7"/>
    </row>
    <row r="95" s="5" customFormat="1" spans="3:7">
      <c r="C95" s="21" t="s">
        <v>29</v>
      </c>
      <c r="D95" s="21">
        <f>COUNTIF(C2:C77,"&lt;0.791")-COUNTIF(C2:C77,"&lt;0.759")</f>
        <v>3</v>
      </c>
      <c r="E95" s="21">
        <v>4</v>
      </c>
      <c r="F95" s="21"/>
      <c r="G95" s="21"/>
    </row>
    <row r="96" spans="3:7">
      <c r="C96" s="7" t="s">
        <v>30</v>
      </c>
      <c r="D96" s="7">
        <f>COUNTIF(C2:C77,"&lt;0.823")-COUNTIF(C2:C77,"&lt;0.791")</f>
        <v>0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  <row r="105" spans="6:7">
      <c r="F105">
        <v>0.53</v>
      </c>
      <c r="G105">
        <v>0.038</v>
      </c>
    </row>
    <row r="106" spans="6:7">
      <c r="F106">
        <v>0.641</v>
      </c>
      <c r="G106">
        <v>0.073</v>
      </c>
    </row>
    <row r="107" spans="6:7">
      <c r="F107">
        <v>0.734</v>
      </c>
      <c r="G107">
        <v>0.107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6"/>
  <sheetViews>
    <sheetView topLeftCell="A70" workbookViewId="0">
      <selection activeCell="A1" sqref="$A1:$XFD106"/>
    </sheetView>
  </sheetViews>
  <sheetFormatPr defaultColWidth="8.89166666666667" defaultRowHeight="13.5"/>
  <cols>
    <col min="3" max="3" width="19.3333333333333" customWidth="1"/>
    <col min="4" max="4" width="14.333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143</v>
      </c>
      <c r="B4" s="17">
        <v>143</v>
      </c>
      <c r="C4" s="17">
        <v>0.534330725669861</v>
      </c>
      <c r="D4" s="17">
        <v>0.131121039390564</v>
      </c>
      <c r="E4" s="17">
        <v>7</v>
      </c>
      <c r="F4" s="17">
        <v>3</v>
      </c>
      <c r="G4" s="17">
        <v>3</v>
      </c>
      <c r="H4" s="17">
        <v>7</v>
      </c>
      <c r="I4" s="17">
        <v>0.7</v>
      </c>
      <c r="J4" s="17">
        <v>0.7</v>
      </c>
      <c r="K4" s="17">
        <v>0.7</v>
      </c>
      <c r="L4" s="17">
        <v>0.3</v>
      </c>
      <c r="M4" s="17">
        <v>0.4</v>
      </c>
      <c r="N4" s="17">
        <v>0.7</v>
      </c>
    </row>
    <row r="5" spans="1:14">
      <c r="A5" s="8">
        <v>245</v>
      </c>
      <c r="B5" s="9">
        <v>245</v>
      </c>
      <c r="C5" s="9">
        <v>0.535016775131226</v>
      </c>
      <c r="D5" s="9">
        <v>0.0704317092895508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267</v>
      </c>
      <c r="B6" s="9">
        <v>267</v>
      </c>
      <c r="C6" s="9">
        <v>0.535416841506958</v>
      </c>
      <c r="D6" s="9">
        <v>0.0235810279846191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102</v>
      </c>
      <c r="B7" s="7">
        <v>102</v>
      </c>
      <c r="C7" s="7">
        <v>0.550467371940613</v>
      </c>
      <c r="D7" s="7">
        <v>0.0293501615524292</v>
      </c>
      <c r="E7" s="7">
        <v>9</v>
      </c>
      <c r="F7" s="7">
        <v>8</v>
      </c>
      <c r="G7" s="7">
        <v>1</v>
      </c>
      <c r="H7" s="7">
        <v>2</v>
      </c>
      <c r="I7" s="7">
        <v>0.9</v>
      </c>
      <c r="J7" s="7">
        <v>0.529411764705882</v>
      </c>
      <c r="K7" s="7">
        <v>0.666666666666667</v>
      </c>
      <c r="L7" s="7">
        <v>0.8</v>
      </c>
      <c r="M7" s="7">
        <v>0.1</v>
      </c>
      <c r="N7" s="7">
        <v>0.55</v>
      </c>
    </row>
    <row r="8" spans="1:14">
      <c r="A8" s="8">
        <v>297</v>
      </c>
      <c r="B8" s="9">
        <v>297</v>
      </c>
      <c r="C8" s="9">
        <v>0.560098528862</v>
      </c>
      <c r="D8" s="9">
        <v>0.0110046863555908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443</v>
      </c>
      <c r="B9" s="9">
        <v>443</v>
      </c>
      <c r="C9" s="9">
        <v>0.537277579307556</v>
      </c>
      <c r="D9" s="9">
        <v>0.00821709632873535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491</v>
      </c>
      <c r="B10" s="9">
        <v>491</v>
      </c>
      <c r="C10" s="9">
        <v>0.537451267242432</v>
      </c>
      <c r="D10" s="9">
        <v>0.00570511817932129</v>
      </c>
      <c r="E10" s="9">
        <v>9</v>
      </c>
      <c r="F10" s="9">
        <v>7</v>
      </c>
      <c r="G10" s="9">
        <v>1</v>
      </c>
      <c r="H10" s="9">
        <v>3</v>
      </c>
      <c r="I10" s="9">
        <v>0.9</v>
      </c>
      <c r="J10" s="9">
        <v>0.5625</v>
      </c>
      <c r="K10" s="9">
        <v>0.692307692307692</v>
      </c>
      <c r="L10" s="9">
        <v>0.7</v>
      </c>
      <c r="M10" s="9">
        <v>0.2</v>
      </c>
      <c r="N10" s="9">
        <v>0.6</v>
      </c>
    </row>
    <row r="11" s="4" customFormat="1" spans="1:14">
      <c r="A11" s="16">
        <v>445</v>
      </c>
      <c r="B11" s="17">
        <v>445</v>
      </c>
      <c r="C11" s="17">
        <v>0.566210746765137</v>
      </c>
      <c r="D11" s="17">
        <v>0.00131916999816895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469</v>
      </c>
      <c r="B12" s="9">
        <v>469</v>
      </c>
      <c r="C12" s="9">
        <v>0.569208860397339</v>
      </c>
      <c r="D12" s="9">
        <v>0.0651026964187622</v>
      </c>
      <c r="E12" s="9">
        <v>7</v>
      </c>
      <c r="F12" s="9">
        <v>9</v>
      </c>
      <c r="G12" s="9">
        <v>3</v>
      </c>
      <c r="H12" s="9">
        <v>1</v>
      </c>
      <c r="I12" s="9">
        <v>0.7</v>
      </c>
      <c r="J12" s="9">
        <v>0.4375</v>
      </c>
      <c r="K12" s="9">
        <v>0.538461538461538</v>
      </c>
      <c r="L12" s="9">
        <v>0.9</v>
      </c>
      <c r="M12" s="9">
        <v>-0.2</v>
      </c>
      <c r="N12" s="9">
        <v>0.4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217</v>
      </c>
      <c r="B14" s="9">
        <v>217</v>
      </c>
      <c r="C14" s="9">
        <v>0.576593995094299</v>
      </c>
      <c r="D14" s="9">
        <v>0.0702860355377197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="3" customFormat="1" spans="1:14">
      <c r="A15" s="14">
        <v>467</v>
      </c>
      <c r="B15" s="15">
        <v>467</v>
      </c>
      <c r="C15" s="15">
        <v>0.572872996330261</v>
      </c>
      <c r="D15" s="15">
        <v>0.00699377059936523</v>
      </c>
      <c r="E15" s="15">
        <v>10</v>
      </c>
      <c r="F15" s="15">
        <v>6</v>
      </c>
      <c r="G15" s="15">
        <v>0</v>
      </c>
      <c r="H15" s="15">
        <v>4</v>
      </c>
      <c r="I15" s="15">
        <v>1</v>
      </c>
      <c r="J15" s="15">
        <v>0.625</v>
      </c>
      <c r="K15" s="15">
        <v>0.769230769230769</v>
      </c>
      <c r="L15" s="15">
        <v>0.6</v>
      </c>
      <c r="M15" s="15">
        <v>0.4</v>
      </c>
      <c r="N15" s="15">
        <v>0.7</v>
      </c>
    </row>
    <row r="16" spans="1:14">
      <c r="A16" s="8">
        <v>93</v>
      </c>
      <c r="B16" s="9">
        <v>93</v>
      </c>
      <c r="C16" s="9">
        <v>0.571714162826538</v>
      </c>
      <c r="D16" s="9">
        <v>0.0245965719223022</v>
      </c>
      <c r="E16" s="9">
        <v>9</v>
      </c>
      <c r="F16" s="9">
        <v>7</v>
      </c>
      <c r="G16" s="9">
        <v>1</v>
      </c>
      <c r="H16" s="9">
        <v>3</v>
      </c>
      <c r="I16" s="9">
        <v>0.9</v>
      </c>
      <c r="J16" s="9">
        <v>0.5625</v>
      </c>
      <c r="K16" s="9">
        <v>0.692307692307692</v>
      </c>
      <c r="L16" s="9">
        <v>0.7</v>
      </c>
      <c r="M16" s="9">
        <v>0.2</v>
      </c>
      <c r="N16" s="9">
        <v>0.6</v>
      </c>
    </row>
    <row r="17" spans="1:14">
      <c r="A17" s="8">
        <v>51</v>
      </c>
      <c r="B17" s="9">
        <v>51</v>
      </c>
      <c r="C17" s="9">
        <v>0.567926406860352</v>
      </c>
      <c r="D17" s="9">
        <v>0.115323781967163</v>
      </c>
      <c r="E17" s="9">
        <v>8</v>
      </c>
      <c r="F17" s="9">
        <v>8</v>
      </c>
      <c r="G17" s="9">
        <v>2</v>
      </c>
      <c r="H17" s="9">
        <v>2</v>
      </c>
      <c r="I17" s="9">
        <v>0.8</v>
      </c>
      <c r="J17" s="9">
        <v>0.5</v>
      </c>
      <c r="K17" s="9">
        <v>0.615384615384615</v>
      </c>
      <c r="L17" s="9">
        <v>0.8</v>
      </c>
      <c r="M17" s="9">
        <v>0</v>
      </c>
      <c r="N17" s="9">
        <v>0.5</v>
      </c>
    </row>
    <row r="18" spans="1:14">
      <c r="A18" s="8">
        <v>290</v>
      </c>
      <c r="B18" s="9">
        <v>290</v>
      </c>
      <c r="C18" s="9">
        <v>0.57060170173645</v>
      </c>
      <c r="D18" s="9">
        <v>0.000138640403747559</v>
      </c>
      <c r="E18" s="9">
        <v>10</v>
      </c>
      <c r="F18" s="9">
        <v>6</v>
      </c>
      <c r="G18" s="9">
        <v>0</v>
      </c>
      <c r="H18" s="9">
        <v>4</v>
      </c>
      <c r="I18" s="9">
        <v>1</v>
      </c>
      <c r="J18" s="9">
        <v>0.625</v>
      </c>
      <c r="K18" s="9">
        <v>0.769230769230769</v>
      </c>
      <c r="L18" s="9">
        <v>0.6</v>
      </c>
      <c r="M18" s="9">
        <v>0.4</v>
      </c>
      <c r="N18" s="9">
        <v>0.7</v>
      </c>
    </row>
    <row r="19" spans="1:14">
      <c r="A19" s="8">
        <v>7</v>
      </c>
      <c r="B19" s="9">
        <v>7</v>
      </c>
      <c r="C19" s="9">
        <v>0.567395210266113</v>
      </c>
      <c r="D19" s="9">
        <v>0.0389201641082764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="4" customFormat="1" spans="1:14">
      <c r="A20" s="16">
        <v>61</v>
      </c>
      <c r="B20" s="17">
        <v>61</v>
      </c>
      <c r="C20" s="17">
        <v>0.567415475845337</v>
      </c>
      <c r="D20" s="17">
        <v>0.0208377838134766</v>
      </c>
      <c r="E20" s="17">
        <v>10</v>
      </c>
      <c r="F20" s="17">
        <v>7</v>
      </c>
      <c r="G20" s="17">
        <v>0</v>
      </c>
      <c r="H20" s="17">
        <v>3</v>
      </c>
      <c r="I20" s="17">
        <v>1</v>
      </c>
      <c r="J20" s="17">
        <v>0.588235294117647</v>
      </c>
      <c r="K20" s="17">
        <v>0.740740740740741</v>
      </c>
      <c r="L20" s="17">
        <v>0.7</v>
      </c>
      <c r="M20" s="17">
        <v>0.3</v>
      </c>
      <c r="N20" s="17">
        <v>0.65</v>
      </c>
    </row>
    <row r="21" spans="1:14">
      <c r="A21" s="8">
        <v>314</v>
      </c>
      <c r="B21" s="9">
        <v>314</v>
      </c>
      <c r="C21" s="9">
        <v>0.599250078201294</v>
      </c>
      <c r="D21" s="9">
        <v>0.0104513168334961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53</v>
      </c>
      <c r="B22" s="9">
        <v>53</v>
      </c>
      <c r="C22" s="9">
        <v>0.600767612457275</v>
      </c>
      <c r="D22" s="9">
        <v>0.0297636985778809</v>
      </c>
      <c r="E22" s="9">
        <v>10</v>
      </c>
      <c r="F22" s="9">
        <v>8</v>
      </c>
      <c r="G22" s="9">
        <v>0</v>
      </c>
      <c r="H22" s="9">
        <v>2</v>
      </c>
      <c r="I22" s="9">
        <v>1</v>
      </c>
      <c r="J22" s="9">
        <v>0.555555555555556</v>
      </c>
      <c r="K22" s="9">
        <v>0.714285714285714</v>
      </c>
      <c r="L22" s="9">
        <v>0.8</v>
      </c>
      <c r="M22" s="9">
        <v>0.2</v>
      </c>
      <c r="N22" s="9">
        <v>0.6</v>
      </c>
    </row>
    <row r="23" spans="1:14">
      <c r="A23" s="8">
        <v>2</v>
      </c>
      <c r="B23" s="9">
        <v>2</v>
      </c>
      <c r="C23" s="9">
        <v>0.621734499931335</v>
      </c>
      <c r="D23" s="9">
        <v>0.000980615615844727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249</v>
      </c>
      <c r="B24" s="9">
        <v>249</v>
      </c>
      <c r="C24" s="9">
        <v>0.602627396583557</v>
      </c>
      <c r="D24" s="9">
        <v>0.0299558639526367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388</v>
      </c>
      <c r="B25" s="9">
        <v>388</v>
      </c>
      <c r="C25" s="9">
        <v>0.602671146392822</v>
      </c>
      <c r="D25" s="9">
        <v>0.0255541801452637</v>
      </c>
      <c r="E25" s="9">
        <v>10</v>
      </c>
      <c r="F25" s="9">
        <v>7</v>
      </c>
      <c r="G25" s="9">
        <v>0</v>
      </c>
      <c r="H25" s="9">
        <v>3</v>
      </c>
      <c r="I25" s="9">
        <v>1</v>
      </c>
      <c r="J25" s="9">
        <v>0.588235294117647</v>
      </c>
      <c r="K25" s="9">
        <v>0.740740740740741</v>
      </c>
      <c r="L25" s="9">
        <v>0.7</v>
      </c>
      <c r="M25" s="9">
        <v>0.3</v>
      </c>
      <c r="N25" s="9">
        <v>0.65</v>
      </c>
    </row>
    <row r="26" s="3" customFormat="1" spans="1:14">
      <c r="A26" s="14">
        <v>236</v>
      </c>
      <c r="B26" s="15">
        <v>236</v>
      </c>
      <c r="C26" s="15">
        <v>0.60302460193634</v>
      </c>
      <c r="D26" s="15">
        <v>0.0383080244064331</v>
      </c>
      <c r="E26" s="15">
        <v>10</v>
      </c>
      <c r="F26" s="15">
        <v>7</v>
      </c>
      <c r="G26" s="15">
        <v>0</v>
      </c>
      <c r="H26" s="15">
        <v>3</v>
      </c>
      <c r="I26" s="15">
        <v>1</v>
      </c>
      <c r="J26" s="15">
        <v>0.588235294117647</v>
      </c>
      <c r="K26" s="15">
        <v>0.740740740740741</v>
      </c>
      <c r="L26" s="15">
        <v>0.7</v>
      </c>
      <c r="M26" s="15">
        <v>0.3</v>
      </c>
      <c r="N26" s="15">
        <v>0.65</v>
      </c>
    </row>
    <row r="27" spans="1:14">
      <c r="A27" s="8">
        <v>338</v>
      </c>
      <c r="B27" s="9">
        <v>338</v>
      </c>
      <c r="C27" s="9">
        <v>0.603128910064697</v>
      </c>
      <c r="D27" s="9">
        <v>0.043573260307312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116</v>
      </c>
      <c r="B28" s="9">
        <v>116</v>
      </c>
      <c r="C28" s="9">
        <v>0.630280375480652</v>
      </c>
      <c r="D28" s="9">
        <v>0.000827312469482422</v>
      </c>
      <c r="E28" s="9">
        <v>8</v>
      </c>
      <c r="F28" s="9">
        <v>6</v>
      </c>
      <c r="G28" s="9">
        <v>2</v>
      </c>
      <c r="H28" s="9">
        <v>4</v>
      </c>
      <c r="I28" s="9">
        <v>0.8</v>
      </c>
      <c r="J28" s="9">
        <v>0.571428571428572</v>
      </c>
      <c r="K28" s="9">
        <v>0.666666666666667</v>
      </c>
      <c r="L28" s="9">
        <v>0.6</v>
      </c>
      <c r="M28" s="9">
        <v>0.2</v>
      </c>
      <c r="N28" s="9">
        <v>0.6</v>
      </c>
    </row>
    <row r="29" spans="1:14">
      <c r="A29" s="8">
        <v>100</v>
      </c>
      <c r="B29" s="9">
        <v>100</v>
      </c>
      <c r="C29" s="9">
        <v>0.604646682739258</v>
      </c>
      <c r="D29" s="9">
        <v>0.0354998111724854</v>
      </c>
      <c r="E29" s="9">
        <v>10</v>
      </c>
      <c r="F29" s="9">
        <v>8</v>
      </c>
      <c r="G29" s="9">
        <v>0</v>
      </c>
      <c r="H29" s="9">
        <v>2</v>
      </c>
      <c r="I29" s="9">
        <v>1</v>
      </c>
      <c r="J29" s="9">
        <v>0.555555555555556</v>
      </c>
      <c r="K29" s="9">
        <v>0.714285714285714</v>
      </c>
      <c r="L29" s="9">
        <v>0.8</v>
      </c>
      <c r="M29" s="9">
        <v>0.2</v>
      </c>
      <c r="N29" s="9">
        <v>0.6</v>
      </c>
    </row>
    <row r="30" spans="1:14">
      <c r="A30" s="8">
        <v>57</v>
      </c>
      <c r="B30" s="9">
        <v>57</v>
      </c>
      <c r="C30" s="9">
        <v>0.605223536491394</v>
      </c>
      <c r="D30" s="9">
        <v>0.031017541885376</v>
      </c>
      <c r="E30" s="9">
        <v>8</v>
      </c>
      <c r="F30" s="9">
        <v>8</v>
      </c>
      <c r="G30" s="9">
        <v>2</v>
      </c>
      <c r="H30" s="9">
        <v>2</v>
      </c>
      <c r="I30" s="9">
        <v>0.8</v>
      </c>
      <c r="J30" s="9">
        <v>0.5</v>
      </c>
      <c r="K30" s="9">
        <v>0.615384615384615</v>
      </c>
      <c r="L30" s="9">
        <v>0.8</v>
      </c>
      <c r="M30" s="9">
        <v>0</v>
      </c>
      <c r="N30" s="9">
        <v>0.5</v>
      </c>
    </row>
    <row r="31" spans="1:14">
      <c r="A31" s="8">
        <v>54</v>
      </c>
      <c r="B31" s="9">
        <v>54</v>
      </c>
      <c r="C31" s="9">
        <v>0.629478931427002</v>
      </c>
      <c r="D31" s="9">
        <v>0.0051422119140625</v>
      </c>
      <c r="E31" s="9">
        <v>10</v>
      </c>
      <c r="F31" s="9">
        <v>9</v>
      </c>
      <c r="G31" s="9">
        <v>0</v>
      </c>
      <c r="H31" s="9">
        <v>1</v>
      </c>
      <c r="I31" s="9">
        <v>1</v>
      </c>
      <c r="J31" s="9">
        <v>0.526315789473684</v>
      </c>
      <c r="K31" s="9">
        <v>0.689655172413793</v>
      </c>
      <c r="L31" s="9">
        <v>0.9</v>
      </c>
      <c r="M31" s="9">
        <v>0.1</v>
      </c>
      <c r="N31" s="9">
        <v>0.55</v>
      </c>
    </row>
    <row r="32" s="4" customFormat="1" spans="1:14">
      <c r="A32" s="16">
        <v>239</v>
      </c>
      <c r="B32" s="17">
        <v>239</v>
      </c>
      <c r="C32" s="17">
        <v>0.606819152832031</v>
      </c>
      <c r="D32" s="17">
        <v>0.0388393402099609</v>
      </c>
      <c r="E32" s="17">
        <v>9</v>
      </c>
      <c r="F32" s="17">
        <v>3</v>
      </c>
      <c r="G32" s="17">
        <v>1</v>
      </c>
      <c r="H32" s="17">
        <v>7</v>
      </c>
      <c r="I32" s="17">
        <v>0.9</v>
      </c>
      <c r="J32" s="17">
        <v>0.75</v>
      </c>
      <c r="K32" s="17">
        <v>0.818181818181818</v>
      </c>
      <c r="L32" s="17">
        <v>0.3</v>
      </c>
      <c r="M32" s="17">
        <v>0.6</v>
      </c>
      <c r="N32" s="17">
        <v>0.8</v>
      </c>
    </row>
    <row r="33" spans="1:14">
      <c r="A33" s="8">
        <v>233</v>
      </c>
      <c r="B33" s="9">
        <v>233</v>
      </c>
      <c r="C33" s="9">
        <v>0.631724715232849</v>
      </c>
      <c r="D33" s="9">
        <v>0.0104049444198608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488</v>
      </c>
      <c r="B34" s="9">
        <v>488</v>
      </c>
      <c r="C34" s="9">
        <v>0.643400549888611</v>
      </c>
      <c r="D34" s="9">
        <v>0.0169519186019897</v>
      </c>
      <c r="E34" s="9">
        <v>10</v>
      </c>
      <c r="F34" s="9">
        <v>8</v>
      </c>
      <c r="G34" s="9">
        <v>0</v>
      </c>
      <c r="H34" s="9">
        <v>2</v>
      </c>
      <c r="I34" s="9">
        <v>1</v>
      </c>
      <c r="J34" s="9">
        <v>0.555555555555556</v>
      </c>
      <c r="K34" s="9">
        <v>0.714285714285714</v>
      </c>
      <c r="L34" s="9">
        <v>0.8</v>
      </c>
      <c r="M34" s="9">
        <v>0.2</v>
      </c>
      <c r="N34" s="9">
        <v>0.6</v>
      </c>
    </row>
    <row r="35" spans="1:14">
      <c r="A35" s="8">
        <v>468</v>
      </c>
      <c r="B35" s="9">
        <v>468</v>
      </c>
      <c r="C35" s="9">
        <v>0.64788031578064</v>
      </c>
      <c r="D35" s="9">
        <v>0.0185520648956299</v>
      </c>
      <c r="E35" s="9">
        <v>9</v>
      </c>
      <c r="F35" s="9">
        <v>5</v>
      </c>
      <c r="G35" s="9">
        <v>1</v>
      </c>
      <c r="H35" s="9">
        <v>5</v>
      </c>
      <c r="I35" s="9">
        <v>0.9</v>
      </c>
      <c r="J35" s="9">
        <v>0.642857142857143</v>
      </c>
      <c r="K35" s="9">
        <v>0.75</v>
      </c>
      <c r="L35" s="9">
        <v>0.5</v>
      </c>
      <c r="M35" s="9">
        <v>0.4</v>
      </c>
      <c r="N35" s="9">
        <v>0.7</v>
      </c>
    </row>
    <row r="36" s="3" customFormat="1" spans="1:14">
      <c r="A36" s="14">
        <v>278</v>
      </c>
      <c r="B36" s="15">
        <v>278</v>
      </c>
      <c r="C36" s="15">
        <v>0.633606433868408</v>
      </c>
      <c r="D36" s="15">
        <v>0.0177440643310547</v>
      </c>
      <c r="E36" s="15">
        <v>9</v>
      </c>
      <c r="F36" s="15">
        <v>7</v>
      </c>
      <c r="G36" s="15">
        <v>1</v>
      </c>
      <c r="H36" s="15">
        <v>3</v>
      </c>
      <c r="I36" s="15">
        <v>0.9</v>
      </c>
      <c r="J36" s="15">
        <v>0.5625</v>
      </c>
      <c r="K36" s="15">
        <v>0.692307692307692</v>
      </c>
      <c r="L36" s="15">
        <v>0.7</v>
      </c>
      <c r="M36" s="15">
        <v>0.2</v>
      </c>
      <c r="N36" s="15">
        <v>0.6</v>
      </c>
    </row>
    <row r="37" spans="1:14">
      <c r="A37" s="8">
        <v>294</v>
      </c>
      <c r="B37" s="9">
        <v>294</v>
      </c>
      <c r="C37" s="9">
        <v>0.642839908599854</v>
      </c>
      <c r="D37" s="9">
        <v>0.0108000040054321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455</v>
      </c>
      <c r="B38" s="9">
        <v>455</v>
      </c>
      <c r="C38" s="9">
        <v>0.634031414985657</v>
      </c>
      <c r="D38" s="9">
        <v>0.0529571771621704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98</v>
      </c>
      <c r="B39" s="9">
        <v>98</v>
      </c>
      <c r="C39" s="9">
        <v>0.634501576423645</v>
      </c>
      <c r="D39" s="9">
        <v>0.0768029689788818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271</v>
      </c>
      <c r="B40" s="9">
        <v>271</v>
      </c>
      <c r="C40" s="9">
        <v>0.636939287185669</v>
      </c>
      <c r="D40" s="9">
        <v>0.0437867641448975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359</v>
      </c>
      <c r="B41" s="9">
        <v>359</v>
      </c>
      <c r="C41" s="9">
        <v>0.63953709602356</v>
      </c>
      <c r="D41" s="9">
        <v>0.0327277183532715</v>
      </c>
      <c r="E41" s="9">
        <v>10</v>
      </c>
      <c r="F41" s="9">
        <v>9</v>
      </c>
      <c r="G41" s="9">
        <v>0</v>
      </c>
      <c r="H41" s="9">
        <v>1</v>
      </c>
      <c r="I41" s="9">
        <v>1</v>
      </c>
      <c r="J41" s="9">
        <v>0.526315789473684</v>
      </c>
      <c r="K41" s="9">
        <v>0.689655172413793</v>
      </c>
      <c r="L41" s="9">
        <v>0.9</v>
      </c>
      <c r="M41" s="9">
        <v>0.1</v>
      </c>
      <c r="N41" s="9">
        <v>0.55</v>
      </c>
    </row>
    <row r="42" spans="1:14">
      <c r="A42" s="8">
        <v>343</v>
      </c>
      <c r="B42" s="9">
        <v>343</v>
      </c>
      <c r="C42" s="9">
        <v>0.639774203300476</v>
      </c>
      <c r="D42" s="9">
        <v>0.074286937713623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295</v>
      </c>
      <c r="B43" s="9">
        <v>295</v>
      </c>
      <c r="C43" s="9">
        <v>0.641138553619385</v>
      </c>
      <c r="D43" s="9">
        <v>0.0182781219482422</v>
      </c>
      <c r="E43" s="9">
        <v>8</v>
      </c>
      <c r="F43" s="9">
        <v>6</v>
      </c>
      <c r="G43" s="9">
        <v>2</v>
      </c>
      <c r="H43" s="9">
        <v>4</v>
      </c>
      <c r="I43" s="9">
        <v>0.8</v>
      </c>
      <c r="J43" s="9">
        <v>0.571428571428572</v>
      </c>
      <c r="K43" s="9">
        <v>0.666666666666667</v>
      </c>
      <c r="L43" s="9">
        <v>0.6</v>
      </c>
      <c r="M43" s="9">
        <v>0.2</v>
      </c>
      <c r="N43" s="9">
        <v>0.6</v>
      </c>
    </row>
    <row r="44" s="3" customFormat="1" spans="1:14">
      <c r="A44" s="14">
        <v>484</v>
      </c>
      <c r="B44" s="15">
        <v>484</v>
      </c>
      <c r="C44" s="15">
        <v>0.642148852348328</v>
      </c>
      <c r="D44" s="15">
        <v>0.0728036165237427</v>
      </c>
      <c r="E44" s="15">
        <v>10</v>
      </c>
      <c r="F44" s="15">
        <v>10</v>
      </c>
      <c r="G44" s="15">
        <v>0</v>
      </c>
      <c r="H44" s="15">
        <v>0</v>
      </c>
      <c r="I44" s="15">
        <v>1</v>
      </c>
      <c r="J44" s="15">
        <v>0.5</v>
      </c>
      <c r="K44" s="15">
        <v>0.666666666666667</v>
      </c>
      <c r="L44" s="15">
        <v>1</v>
      </c>
      <c r="M44" s="15">
        <v>0</v>
      </c>
      <c r="N44" s="15">
        <v>0.5</v>
      </c>
    </row>
    <row r="45" s="4" customFormat="1" spans="1:14">
      <c r="A45" s="16">
        <v>384</v>
      </c>
      <c r="B45" s="17">
        <v>384</v>
      </c>
      <c r="C45" s="17">
        <v>0.642540812492371</v>
      </c>
      <c r="D45" s="17">
        <v>0.0677975416183472</v>
      </c>
      <c r="E45" s="17">
        <v>9</v>
      </c>
      <c r="F45" s="17">
        <v>6</v>
      </c>
      <c r="G45" s="17">
        <v>1</v>
      </c>
      <c r="H45" s="17">
        <v>4</v>
      </c>
      <c r="I45" s="17">
        <v>0.9</v>
      </c>
      <c r="J45" s="17">
        <v>0.6</v>
      </c>
      <c r="K45" s="17">
        <v>0.72</v>
      </c>
      <c r="L45" s="17">
        <v>0.6</v>
      </c>
      <c r="M45" s="17">
        <v>0.3</v>
      </c>
      <c r="N45" s="17">
        <v>0.65</v>
      </c>
    </row>
    <row r="46" spans="1:14">
      <c r="A46" s="8">
        <v>202</v>
      </c>
      <c r="B46" s="9">
        <v>202</v>
      </c>
      <c r="C46" s="9">
        <v>0.663043260574341</v>
      </c>
      <c r="D46" s="9">
        <v>0.0454604625701904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pans="1:14">
      <c r="A47" s="8">
        <v>427</v>
      </c>
      <c r="B47" s="9">
        <v>427</v>
      </c>
      <c r="C47" s="9">
        <v>0.684904217720032</v>
      </c>
      <c r="D47" s="9">
        <v>0.0170198678970337</v>
      </c>
      <c r="E47" s="9">
        <v>10</v>
      </c>
      <c r="F47" s="9">
        <v>7</v>
      </c>
      <c r="G47" s="9">
        <v>0</v>
      </c>
      <c r="H47" s="9">
        <v>3</v>
      </c>
      <c r="I47" s="9">
        <v>1</v>
      </c>
      <c r="J47" s="9">
        <v>0.588235294117647</v>
      </c>
      <c r="K47" s="9">
        <v>0.740740740740741</v>
      </c>
      <c r="L47" s="9">
        <v>0.7</v>
      </c>
      <c r="M47" s="9">
        <v>0.3</v>
      </c>
      <c r="N47" s="9">
        <v>0.65</v>
      </c>
    </row>
    <row r="48" spans="1:14">
      <c r="A48" s="8">
        <v>181</v>
      </c>
      <c r="B48" s="9">
        <v>181</v>
      </c>
      <c r="C48" s="9">
        <v>0.663648009300232</v>
      </c>
      <c r="D48" s="9">
        <v>0.0730950832366943</v>
      </c>
      <c r="E48" s="9">
        <v>9</v>
      </c>
      <c r="F48" s="9">
        <v>4</v>
      </c>
      <c r="G48" s="9">
        <v>1</v>
      </c>
      <c r="H48" s="9">
        <v>6</v>
      </c>
      <c r="I48" s="9">
        <v>0.9</v>
      </c>
      <c r="J48" s="9">
        <v>0.692307692307692</v>
      </c>
      <c r="K48" s="9">
        <v>0.782608695652174</v>
      </c>
      <c r="L48" s="9">
        <v>0.4</v>
      </c>
      <c r="M48" s="9">
        <v>0.5</v>
      </c>
      <c r="N48" s="9">
        <v>0.75</v>
      </c>
    </row>
    <row r="49" spans="1:14">
      <c r="A49" s="8">
        <v>251</v>
      </c>
      <c r="B49" s="9">
        <v>251</v>
      </c>
      <c r="C49" s="9">
        <v>0.668897747993469</v>
      </c>
      <c r="D49" s="9">
        <v>0.0253410339355469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473</v>
      </c>
      <c r="B50" s="9">
        <v>473</v>
      </c>
      <c r="C50" s="9">
        <v>0.66645336151123</v>
      </c>
      <c r="D50" s="9">
        <v>0.108807682991028</v>
      </c>
      <c r="E50" s="9">
        <v>10</v>
      </c>
      <c r="F50" s="9">
        <v>6</v>
      </c>
      <c r="G50" s="9">
        <v>0</v>
      </c>
      <c r="H50" s="9">
        <v>4</v>
      </c>
      <c r="I50" s="9">
        <v>1</v>
      </c>
      <c r="J50" s="9">
        <v>0.625</v>
      </c>
      <c r="K50" s="9">
        <v>0.769230769230769</v>
      </c>
      <c r="L50" s="9">
        <v>0.6</v>
      </c>
      <c r="M50" s="9">
        <v>0.4</v>
      </c>
      <c r="N50" s="9">
        <v>0.7</v>
      </c>
    </row>
    <row r="51" spans="1:14">
      <c r="A51" s="8">
        <v>244</v>
      </c>
      <c r="B51" s="9">
        <v>244</v>
      </c>
      <c r="C51" s="9">
        <v>0.666673541069031</v>
      </c>
      <c r="D51" s="9">
        <v>0.0326756238937378</v>
      </c>
      <c r="E51" s="9">
        <v>7</v>
      </c>
      <c r="F51" s="9">
        <v>5</v>
      </c>
      <c r="G51" s="9">
        <v>3</v>
      </c>
      <c r="H51" s="9">
        <v>5</v>
      </c>
      <c r="I51" s="9">
        <v>0.7</v>
      </c>
      <c r="J51" s="9">
        <v>0.583333333333333</v>
      </c>
      <c r="K51" s="9">
        <v>0.636363636363636</v>
      </c>
      <c r="L51" s="9">
        <v>0.5</v>
      </c>
      <c r="M51" s="9">
        <v>0.2</v>
      </c>
      <c r="N51" s="9">
        <v>0.6</v>
      </c>
    </row>
    <row r="52" spans="1:14">
      <c r="A52" s="8">
        <v>350</v>
      </c>
      <c r="B52" s="9">
        <v>350</v>
      </c>
      <c r="C52" s="9">
        <v>0.689123868942261</v>
      </c>
      <c r="D52" s="9">
        <v>0.0156382322311401</v>
      </c>
      <c r="E52" s="9">
        <v>10</v>
      </c>
      <c r="F52" s="9">
        <v>8</v>
      </c>
      <c r="G52" s="9">
        <v>0</v>
      </c>
      <c r="H52" s="9">
        <v>2</v>
      </c>
      <c r="I52" s="9">
        <v>1</v>
      </c>
      <c r="J52" s="9">
        <v>0.555555555555556</v>
      </c>
      <c r="K52" s="9">
        <v>0.714285714285714</v>
      </c>
      <c r="L52" s="9">
        <v>0.8</v>
      </c>
      <c r="M52" s="9">
        <v>0.2</v>
      </c>
      <c r="N52" s="9">
        <v>0.6</v>
      </c>
    </row>
    <row r="53" spans="1:14">
      <c r="A53" s="8">
        <v>442</v>
      </c>
      <c r="B53" s="9">
        <v>442</v>
      </c>
      <c r="C53" s="9">
        <v>0.667679786682129</v>
      </c>
      <c r="D53" s="9">
        <v>0.0160030126571655</v>
      </c>
      <c r="E53" s="9">
        <v>9</v>
      </c>
      <c r="F53" s="9">
        <v>6</v>
      </c>
      <c r="G53" s="9">
        <v>1</v>
      </c>
      <c r="H53" s="9">
        <v>4</v>
      </c>
      <c r="I53" s="9">
        <v>0.9</v>
      </c>
      <c r="J53" s="9">
        <v>0.6</v>
      </c>
      <c r="K53" s="9">
        <v>0.72</v>
      </c>
      <c r="L53" s="9">
        <v>0.6</v>
      </c>
      <c r="M53" s="9">
        <v>0.3</v>
      </c>
      <c r="N53" s="9">
        <v>0.65</v>
      </c>
    </row>
    <row r="54" spans="1:14">
      <c r="A54" s="8">
        <v>254</v>
      </c>
      <c r="B54" s="9">
        <v>254</v>
      </c>
      <c r="C54" s="9">
        <v>0.673060894012451</v>
      </c>
      <c r="D54" s="9">
        <v>0.033013105392456</v>
      </c>
      <c r="E54" s="9">
        <v>8</v>
      </c>
      <c r="F54" s="9">
        <v>6</v>
      </c>
      <c r="G54" s="9">
        <v>2</v>
      </c>
      <c r="H54" s="9">
        <v>4</v>
      </c>
      <c r="I54" s="9">
        <v>0.8</v>
      </c>
      <c r="J54" s="9">
        <v>0.571428571428572</v>
      </c>
      <c r="K54" s="9">
        <v>0.666666666666667</v>
      </c>
      <c r="L54" s="9">
        <v>0.6</v>
      </c>
      <c r="M54" s="9">
        <v>0.2</v>
      </c>
      <c r="N54" s="9">
        <v>0.6</v>
      </c>
    </row>
    <row r="55" spans="1:14">
      <c r="A55" s="8">
        <v>202</v>
      </c>
      <c r="B55" s="9">
        <v>202</v>
      </c>
      <c r="C55" s="9">
        <v>0.663043260574341</v>
      </c>
      <c r="D55" s="9">
        <v>0.0454604625701904</v>
      </c>
      <c r="E55" s="9">
        <v>9</v>
      </c>
      <c r="F55" s="9">
        <v>6</v>
      </c>
      <c r="G55" s="9">
        <v>1</v>
      </c>
      <c r="H55" s="9">
        <v>4</v>
      </c>
      <c r="I55" s="9">
        <v>0.9</v>
      </c>
      <c r="J55" s="9">
        <v>0.6</v>
      </c>
      <c r="K55" s="9">
        <v>0.72</v>
      </c>
      <c r="L55" s="9">
        <v>0.6</v>
      </c>
      <c r="M55" s="9">
        <v>0.3</v>
      </c>
      <c r="N55" s="9">
        <v>0.65</v>
      </c>
    </row>
    <row r="56" spans="1:14">
      <c r="A56" s="8">
        <v>207</v>
      </c>
      <c r="B56" s="9">
        <v>207</v>
      </c>
      <c r="C56" s="9">
        <v>0.668673396110535</v>
      </c>
      <c r="D56" s="9">
        <v>0.00628530979156494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="4" customFormat="1" spans="1:14">
      <c r="A57" s="16">
        <v>251</v>
      </c>
      <c r="B57" s="17">
        <v>251</v>
      </c>
      <c r="C57" s="17">
        <v>0.668897747993469</v>
      </c>
      <c r="D57" s="17">
        <v>0.0253410339355469</v>
      </c>
      <c r="E57" s="17">
        <v>8</v>
      </c>
      <c r="F57" s="17">
        <v>8</v>
      </c>
      <c r="G57" s="17">
        <v>2</v>
      </c>
      <c r="H57" s="17">
        <v>2</v>
      </c>
      <c r="I57" s="17">
        <v>0.8</v>
      </c>
      <c r="J57" s="17">
        <v>0.5</v>
      </c>
      <c r="K57" s="17">
        <v>0.615384615384615</v>
      </c>
      <c r="L57" s="17">
        <v>0.8</v>
      </c>
      <c r="M57" s="17">
        <v>0</v>
      </c>
      <c r="N57" s="17">
        <v>0.5</v>
      </c>
    </row>
    <row r="58" spans="1:14">
      <c r="A58" s="8">
        <v>0</v>
      </c>
      <c r="B58" s="9">
        <v>0</v>
      </c>
      <c r="C58" s="9">
        <v>0.695299029350281</v>
      </c>
      <c r="D58" s="9">
        <v>0.062158465385437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26</v>
      </c>
      <c r="B59" s="9">
        <v>26</v>
      </c>
      <c r="C59" s="9">
        <v>0.696692824363708</v>
      </c>
      <c r="D59" s="9">
        <v>0.0210152864456177</v>
      </c>
      <c r="E59" s="9">
        <v>10</v>
      </c>
      <c r="F59" s="9">
        <v>7</v>
      </c>
      <c r="G59" s="9">
        <v>0</v>
      </c>
      <c r="H59" s="9">
        <v>3</v>
      </c>
      <c r="I59" s="9">
        <v>1</v>
      </c>
      <c r="J59" s="9">
        <v>0.588235294117647</v>
      </c>
      <c r="K59" s="9">
        <v>0.740740740740741</v>
      </c>
      <c r="L59" s="9">
        <v>0.7</v>
      </c>
      <c r="M59" s="9">
        <v>0.3</v>
      </c>
      <c r="N59" s="9">
        <v>0.65</v>
      </c>
    </row>
    <row r="60" spans="1:14">
      <c r="A60" s="8">
        <v>40</v>
      </c>
      <c r="B60" s="9">
        <v>40</v>
      </c>
      <c r="C60" s="9">
        <v>0.702210426330566</v>
      </c>
      <c r="D60" s="9">
        <v>0.0116062164306641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pans="1:14">
      <c r="A61" s="8">
        <v>463</v>
      </c>
      <c r="B61" s="9">
        <v>463</v>
      </c>
      <c r="C61" s="9">
        <v>0.722189426422119</v>
      </c>
      <c r="D61" s="9">
        <v>0.00653374195098877</v>
      </c>
      <c r="E61" s="9">
        <v>9</v>
      </c>
      <c r="F61" s="9">
        <v>9</v>
      </c>
      <c r="G61" s="9">
        <v>1</v>
      </c>
      <c r="H61" s="9">
        <v>1</v>
      </c>
      <c r="I61" s="9">
        <v>0.9</v>
      </c>
      <c r="J61" s="9">
        <v>0.5</v>
      </c>
      <c r="K61" s="9">
        <v>0.642857142857143</v>
      </c>
      <c r="L61" s="9">
        <v>0.9</v>
      </c>
      <c r="M61" s="9">
        <v>0</v>
      </c>
      <c r="N61" s="9">
        <v>0.5</v>
      </c>
    </row>
    <row r="62" spans="1:14">
      <c r="A62" s="8">
        <v>40</v>
      </c>
      <c r="B62" s="9">
        <v>40</v>
      </c>
      <c r="C62" s="9">
        <v>0.702210426330566</v>
      </c>
      <c r="D62" s="9">
        <v>0.0116062164306641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459</v>
      </c>
      <c r="B63" s="9">
        <v>459</v>
      </c>
      <c r="C63" s="9">
        <v>0.703859448432922</v>
      </c>
      <c r="D63" s="9">
        <v>0.0196352005004883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184</v>
      </c>
      <c r="B64" s="9">
        <v>184</v>
      </c>
      <c r="C64" s="9">
        <v>0.704670667648315</v>
      </c>
      <c r="D64" s="9">
        <v>0.0256813764572144</v>
      </c>
      <c r="E64" s="9">
        <v>8</v>
      </c>
      <c r="F64" s="9">
        <v>8</v>
      </c>
      <c r="G64" s="9">
        <v>2</v>
      </c>
      <c r="H64" s="9">
        <v>2</v>
      </c>
      <c r="I64" s="9">
        <v>0.8</v>
      </c>
      <c r="J64" s="9">
        <v>0.5</v>
      </c>
      <c r="K64" s="9">
        <v>0.615384615384615</v>
      </c>
      <c r="L64" s="9">
        <v>0.8</v>
      </c>
      <c r="M64" s="9">
        <v>0</v>
      </c>
      <c r="N64" s="9">
        <v>0.5</v>
      </c>
    </row>
    <row r="65" spans="1:14">
      <c r="A65" s="8">
        <v>476</v>
      </c>
      <c r="B65" s="9">
        <v>476</v>
      </c>
      <c r="C65" s="9">
        <v>0.708812236785889</v>
      </c>
      <c r="D65" s="9">
        <v>0.00474917888641357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="4" customFormat="1" spans="1:14">
      <c r="A66" s="16">
        <v>95</v>
      </c>
      <c r="B66" s="17">
        <v>95</v>
      </c>
      <c r="C66" s="17">
        <v>0.718604207038879</v>
      </c>
      <c r="D66" s="17">
        <v>0.000424385070800781</v>
      </c>
      <c r="E66" s="17">
        <v>8</v>
      </c>
      <c r="F66" s="17">
        <v>7</v>
      </c>
      <c r="G66" s="17">
        <v>2</v>
      </c>
      <c r="H66" s="17">
        <v>3</v>
      </c>
      <c r="I66" s="17">
        <v>0.8</v>
      </c>
      <c r="J66" s="17">
        <v>0.533333333333333</v>
      </c>
      <c r="K66" s="17">
        <v>0.64</v>
      </c>
      <c r="L66" s="17">
        <v>0.7</v>
      </c>
      <c r="M66" s="17">
        <v>0.1</v>
      </c>
      <c r="N66" s="17">
        <v>0.55</v>
      </c>
    </row>
    <row r="67" spans="1:14">
      <c r="A67" s="8">
        <v>293</v>
      </c>
      <c r="B67" s="9">
        <v>293</v>
      </c>
      <c r="C67" s="9">
        <v>0.730805635452271</v>
      </c>
      <c r="D67" s="9">
        <v>0.0538330078125</v>
      </c>
      <c r="E67" s="9">
        <v>10</v>
      </c>
      <c r="F67" s="9">
        <v>7</v>
      </c>
      <c r="G67" s="9">
        <v>0</v>
      </c>
      <c r="H67" s="9">
        <v>3</v>
      </c>
      <c r="I67" s="9">
        <v>1</v>
      </c>
      <c r="J67" s="9">
        <v>0.588235294117647</v>
      </c>
      <c r="K67" s="9">
        <v>0.740740740740741</v>
      </c>
      <c r="L67" s="9">
        <v>0.7</v>
      </c>
      <c r="M67" s="9">
        <v>0.3</v>
      </c>
      <c r="N67" s="9">
        <v>0.65</v>
      </c>
    </row>
    <row r="68" spans="1:14">
      <c r="A68" s="8">
        <v>190</v>
      </c>
      <c r="B68" s="9">
        <v>190</v>
      </c>
      <c r="C68" s="9">
        <v>0.749874949455261</v>
      </c>
      <c r="D68" s="9">
        <v>0.0491503477096558</v>
      </c>
      <c r="E68" s="9">
        <v>9</v>
      </c>
      <c r="F68" s="9">
        <v>7</v>
      </c>
      <c r="G68" s="9">
        <v>1</v>
      </c>
      <c r="H68" s="9">
        <v>3</v>
      </c>
      <c r="I68" s="9">
        <v>0.9</v>
      </c>
      <c r="J68" s="9">
        <v>0.5625</v>
      </c>
      <c r="K68" s="9">
        <v>0.692307692307692</v>
      </c>
      <c r="L68" s="9">
        <v>0.7</v>
      </c>
      <c r="M68" s="9">
        <v>0.2</v>
      </c>
      <c r="N68" s="9">
        <v>0.6</v>
      </c>
    </row>
    <row r="69" spans="1:14">
      <c r="A69" s="8">
        <v>487</v>
      </c>
      <c r="B69" s="9">
        <v>487</v>
      </c>
      <c r="C69" s="9">
        <v>0.73888897895813</v>
      </c>
      <c r="D69" s="9">
        <v>0.0405522584915161</v>
      </c>
      <c r="E69" s="9">
        <v>8</v>
      </c>
      <c r="F69" s="9">
        <v>8</v>
      </c>
      <c r="G69" s="9">
        <v>2</v>
      </c>
      <c r="H69" s="9">
        <v>2</v>
      </c>
      <c r="I69" s="9">
        <v>0.8</v>
      </c>
      <c r="J69" s="9">
        <v>0.5</v>
      </c>
      <c r="K69" s="9">
        <v>0.615384615384615</v>
      </c>
      <c r="L69" s="9">
        <v>0.8</v>
      </c>
      <c r="M69" s="9">
        <v>0</v>
      </c>
      <c r="N69" s="9">
        <v>0.5</v>
      </c>
    </row>
    <row r="70" spans="1:14">
      <c r="A70" s="8">
        <v>48</v>
      </c>
      <c r="B70" s="9">
        <v>48</v>
      </c>
      <c r="C70" s="9">
        <v>0.735119223594666</v>
      </c>
      <c r="D70" s="9">
        <v>0.0424820184707642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pans="1:14">
      <c r="A71" s="8">
        <v>193</v>
      </c>
      <c r="B71" s="9">
        <v>193</v>
      </c>
      <c r="C71" s="9">
        <v>0.72842538356781</v>
      </c>
      <c r="D71" s="9">
        <v>0.0178406238555908</v>
      </c>
      <c r="E71" s="9">
        <v>10</v>
      </c>
      <c r="F71" s="9">
        <v>8</v>
      </c>
      <c r="G71" s="9">
        <v>0</v>
      </c>
      <c r="H71" s="9">
        <v>2</v>
      </c>
      <c r="I71" s="9">
        <v>1</v>
      </c>
      <c r="J71" s="9">
        <v>0.555555555555556</v>
      </c>
      <c r="K71" s="9">
        <v>0.714285714285714</v>
      </c>
      <c r="L71" s="9">
        <v>0.8</v>
      </c>
      <c r="M71" s="9">
        <v>0.2</v>
      </c>
      <c r="N71" s="9">
        <v>0.6</v>
      </c>
    </row>
    <row r="72" spans="1:14">
      <c r="A72" s="8">
        <v>436</v>
      </c>
      <c r="B72" s="9">
        <v>436</v>
      </c>
      <c r="C72" s="9">
        <v>0.755163788795471</v>
      </c>
      <c r="D72" s="9">
        <v>0.0380722284317017</v>
      </c>
      <c r="E72" s="9">
        <v>10</v>
      </c>
      <c r="F72" s="9">
        <v>6</v>
      </c>
      <c r="G72" s="9">
        <v>0</v>
      </c>
      <c r="H72" s="9">
        <v>4</v>
      </c>
      <c r="I72" s="9">
        <v>1</v>
      </c>
      <c r="J72" s="9">
        <v>0.625</v>
      </c>
      <c r="K72" s="9">
        <v>0.769230769230769</v>
      </c>
      <c r="L72" s="9">
        <v>0.6</v>
      </c>
      <c r="M72" s="9">
        <v>0.4</v>
      </c>
      <c r="N72" s="9">
        <v>0.7</v>
      </c>
    </row>
    <row r="73" s="4" customFormat="1" spans="1:14">
      <c r="A73" s="16">
        <v>334</v>
      </c>
      <c r="B73" s="17">
        <v>334</v>
      </c>
      <c r="C73" s="17">
        <v>0.729298710823059</v>
      </c>
      <c r="D73" s="17">
        <v>0.047121524810791</v>
      </c>
      <c r="E73" s="17">
        <v>8</v>
      </c>
      <c r="F73" s="17">
        <v>7</v>
      </c>
      <c r="G73" s="17">
        <v>2</v>
      </c>
      <c r="H73" s="17">
        <v>3</v>
      </c>
      <c r="I73" s="17">
        <v>0.8</v>
      </c>
      <c r="J73" s="17">
        <v>0.533333333333333</v>
      </c>
      <c r="K73" s="17">
        <v>0.64</v>
      </c>
      <c r="L73" s="17">
        <v>0.7</v>
      </c>
      <c r="M73" s="17">
        <v>0.1</v>
      </c>
      <c r="N73" s="17">
        <v>0.55</v>
      </c>
    </row>
    <row r="74" spans="1:14">
      <c r="A74" s="8">
        <v>65</v>
      </c>
      <c r="B74" s="9">
        <v>65</v>
      </c>
      <c r="C74" s="9">
        <v>0.770633220672607</v>
      </c>
      <c r="D74" s="9">
        <v>0.0158760547637939</v>
      </c>
      <c r="E74" s="9">
        <v>10</v>
      </c>
      <c r="F74" s="9">
        <v>6</v>
      </c>
      <c r="G74" s="9">
        <v>0</v>
      </c>
      <c r="H74" s="9">
        <v>4</v>
      </c>
      <c r="I74" s="9">
        <v>1</v>
      </c>
      <c r="J74" s="9">
        <v>0.625</v>
      </c>
      <c r="K74" s="9">
        <v>0.769230769230769</v>
      </c>
      <c r="L74" s="9">
        <v>0.6</v>
      </c>
      <c r="M74" s="9">
        <v>0.4</v>
      </c>
      <c r="N74" s="9">
        <v>0.7</v>
      </c>
    </row>
    <row r="75" spans="1:14">
      <c r="A75" s="8">
        <v>358</v>
      </c>
      <c r="B75" s="9">
        <v>358</v>
      </c>
      <c r="C75" s="9">
        <v>0.789153099060059</v>
      </c>
      <c r="D75" s="9">
        <v>0.069909930229187</v>
      </c>
      <c r="E75" s="9">
        <v>9</v>
      </c>
      <c r="F75" s="9">
        <v>6</v>
      </c>
      <c r="G75" s="9">
        <v>1</v>
      </c>
      <c r="H75" s="9">
        <v>4</v>
      </c>
      <c r="I75" s="9">
        <v>0.9</v>
      </c>
      <c r="J75" s="9">
        <v>0.6</v>
      </c>
      <c r="K75" s="9">
        <v>0.72</v>
      </c>
      <c r="L75" s="9">
        <v>0.6</v>
      </c>
      <c r="M75" s="9">
        <v>0.3</v>
      </c>
      <c r="N75" s="9">
        <v>0.65</v>
      </c>
    </row>
    <row r="76" spans="1:14">
      <c r="A76" s="8">
        <v>24</v>
      </c>
      <c r="B76" s="9">
        <v>24</v>
      </c>
      <c r="C76" s="9">
        <v>0.790312647819519</v>
      </c>
      <c r="D76" s="9">
        <v>0.0681979656219482</v>
      </c>
      <c r="E76" s="9">
        <v>8</v>
      </c>
      <c r="F76" s="9">
        <v>7</v>
      </c>
      <c r="G76" s="9">
        <v>2</v>
      </c>
      <c r="H76" s="9">
        <v>3</v>
      </c>
      <c r="I76" s="9">
        <v>0.8</v>
      </c>
      <c r="J76" s="9">
        <v>0.533333333333333</v>
      </c>
      <c r="K76" s="9">
        <v>0.64</v>
      </c>
      <c r="L76" s="9">
        <v>0.7</v>
      </c>
      <c r="M76" s="9">
        <v>0.1</v>
      </c>
      <c r="N76" s="9">
        <v>0.55</v>
      </c>
    </row>
    <row r="77" spans="3:13">
      <c r="C77" s="7">
        <f>AVERAGE(C2:C76)</f>
        <v>0.640969888369242</v>
      </c>
      <c r="D77" s="7">
        <f>AVERAGE(D2:D76)</f>
        <v>0.0371807320912679</v>
      </c>
      <c r="L77" s="7">
        <f>AVERAGE(L2:L76)</f>
        <v>0.704</v>
      </c>
      <c r="M77" s="7">
        <f>AVERAGE(M2:M76)</f>
        <v>0.208</v>
      </c>
    </row>
    <row r="79" spans="3:7">
      <c r="C79" s="18" t="s">
        <v>13</v>
      </c>
      <c r="D79" s="7" t="s">
        <v>14</v>
      </c>
      <c r="E79" s="7">
        <v>1560</v>
      </c>
      <c r="F79" s="7" t="s">
        <v>39</v>
      </c>
      <c r="G79" s="7"/>
    </row>
    <row r="80" spans="3:10">
      <c r="C80" s="7" t="s">
        <v>15</v>
      </c>
      <c r="D80" s="7">
        <f>COUNTIF(C2:C76,"&lt;0.343")-COUNTIF(C2:C76,"&lt;0.311")</f>
        <v>0</v>
      </c>
      <c r="E80" s="7"/>
      <c r="F80" s="19">
        <v>0.02</v>
      </c>
      <c r="G80" s="23">
        <v>31.2</v>
      </c>
      <c r="H80" s="23">
        <v>-40</v>
      </c>
      <c r="I80" s="24">
        <v>0.0256</v>
      </c>
      <c r="J80">
        <v>76</v>
      </c>
    </row>
    <row r="81" spans="3:10">
      <c r="C81" s="7" t="s">
        <v>16</v>
      </c>
      <c r="D81" s="7">
        <f>COUNTIF(C2:C76,"&lt;0.375")-COUNTIF(C2:C76,"&lt;0.343")</f>
        <v>0</v>
      </c>
      <c r="E81" s="7"/>
      <c r="F81" s="19">
        <v>0.04</v>
      </c>
      <c r="G81" s="23">
        <v>62.4</v>
      </c>
      <c r="H81" s="23">
        <v>-60</v>
      </c>
      <c r="I81" s="24">
        <v>0.0385</v>
      </c>
      <c r="J81">
        <v>75</v>
      </c>
    </row>
    <row r="82" spans="3:10">
      <c r="C82" s="7" t="s">
        <v>17</v>
      </c>
      <c r="D82" s="7">
        <f>COUNTIF(C2:C76,"&lt;0.407")-COUNTIF(C2:C76,"&lt;0.375")</f>
        <v>0</v>
      </c>
      <c r="E82" s="7"/>
      <c r="F82" s="19">
        <v>0.1</v>
      </c>
      <c r="G82" s="23">
        <v>156</v>
      </c>
      <c r="H82" s="23">
        <v>-160</v>
      </c>
      <c r="I82" s="24">
        <v>0.1026</v>
      </c>
      <c r="J82">
        <v>70</v>
      </c>
    </row>
    <row r="83" spans="3:10">
      <c r="C83" s="7" t="s">
        <v>18</v>
      </c>
      <c r="D83" s="7">
        <f>COUNTIF(C2:C76,"&lt;0.439")-COUNTIF(C2:C76,"&lt;0.407")</f>
        <v>0</v>
      </c>
      <c r="E83" s="7"/>
      <c r="F83" s="19">
        <v>0.12</v>
      </c>
      <c r="G83" s="23">
        <v>187.2</v>
      </c>
      <c r="H83" s="23">
        <v>-180</v>
      </c>
      <c r="I83" s="24">
        <v>0.1154</v>
      </c>
      <c r="J83">
        <v>69</v>
      </c>
    </row>
    <row r="84" s="3" customFormat="1" spans="3:10">
      <c r="C84" s="20" t="s">
        <v>19</v>
      </c>
      <c r="D84" s="20">
        <f>COUNTIF(C2:C76,"&lt;0.471")-COUNTIF(C2:C76,"&lt;0.439")</f>
        <v>0</v>
      </c>
      <c r="E84" s="20"/>
      <c r="F84" s="20"/>
      <c r="G84" s="20"/>
      <c r="H84" s="3">
        <v>-200</v>
      </c>
      <c r="I84" s="25">
        <v>0.1282</v>
      </c>
      <c r="J84" s="3">
        <v>68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5" customFormat="1" spans="3:7">
      <c r="C86" s="21" t="s">
        <v>21</v>
      </c>
      <c r="D86" s="21">
        <f>COUNTIF(C2:C76,"&lt;0.535")-COUNTIF(C2:C76,"&lt;0.503")</f>
        <v>3</v>
      </c>
      <c r="E86" s="21">
        <v>4</v>
      </c>
      <c r="F86" s="21"/>
      <c r="G86" s="21"/>
    </row>
    <row r="87" spans="3:7">
      <c r="C87" s="7" t="s">
        <v>22</v>
      </c>
      <c r="D87" s="7">
        <f>COUNTIF(C2:C76,"&lt;0.567")-COUNTIF(C2:C76,"&lt;0.535")</f>
        <v>7</v>
      </c>
      <c r="E87" s="7">
        <v>7</v>
      </c>
      <c r="F87" s="7"/>
      <c r="G87" s="7"/>
    </row>
    <row r="88" s="3" customFormat="1" spans="3:7">
      <c r="C88" s="20" t="s">
        <v>23</v>
      </c>
      <c r="D88" s="20">
        <f>COUNTIF(C2:C76,"&lt;0.599")-COUNTIF(C2:C76,"&lt;0.567")</f>
        <v>9</v>
      </c>
      <c r="E88" s="20">
        <v>9</v>
      </c>
      <c r="F88" s="20"/>
      <c r="G88" s="20"/>
    </row>
    <row r="89" spans="3:7">
      <c r="C89" s="7" t="s">
        <v>24</v>
      </c>
      <c r="D89" s="7">
        <f>COUNTIF(C2:C76,"&lt;0.631")-COUNTIF(C2:C76,"&lt;0.599")</f>
        <v>12</v>
      </c>
      <c r="E89" s="7">
        <v>12</v>
      </c>
      <c r="F89" s="7"/>
      <c r="G89" s="7"/>
    </row>
    <row r="90" s="6" customFormat="1" spans="3:7">
      <c r="C90" s="22" t="s">
        <v>25</v>
      </c>
      <c r="D90" s="22">
        <f>COUNTIF(C2:C76,"&lt;0.663")-COUNTIF(C2:C76,"&lt;0.631")</f>
        <v>13</v>
      </c>
      <c r="E90" s="22">
        <v>14</v>
      </c>
      <c r="F90" s="22"/>
      <c r="G90" s="22"/>
    </row>
    <row r="91" spans="3:7">
      <c r="C91" s="7" t="s">
        <v>26</v>
      </c>
      <c r="D91" s="7">
        <f>COUNTIF(C2:C76,"&lt;0.695")-COUNTIF(C2:C76,"&lt;0.663")</f>
        <v>12</v>
      </c>
      <c r="E91" s="7">
        <v>12</v>
      </c>
      <c r="F91" s="7"/>
      <c r="G91" s="7"/>
    </row>
    <row r="92" spans="3:7">
      <c r="C92" s="7" t="s">
        <v>27</v>
      </c>
      <c r="D92" s="7">
        <f>COUNTIF(C2:C76,"&lt;0.727")-COUNTIF(C2:C76,"&lt;0.695")</f>
        <v>9</v>
      </c>
      <c r="E92" s="7">
        <v>9</v>
      </c>
      <c r="F92" s="7"/>
      <c r="G92" s="7"/>
    </row>
    <row r="93" spans="3:7">
      <c r="C93" s="7" t="s">
        <v>28</v>
      </c>
      <c r="D93" s="7">
        <f>COUNTIF(C2:C76,"&lt;0.759")-COUNTIF(C2:C76,"&lt;0.727")</f>
        <v>7</v>
      </c>
      <c r="E93" s="7">
        <v>7</v>
      </c>
      <c r="F93" s="7"/>
      <c r="G93" s="7"/>
    </row>
    <row r="94" s="5" customFormat="1" spans="3:7">
      <c r="C94" s="21" t="s">
        <v>29</v>
      </c>
      <c r="D94" s="21">
        <f>COUNTIF(C2:C76,"&lt;0.791")-COUNTIF(C2:C76,"&lt;0.759")</f>
        <v>3</v>
      </c>
      <c r="E94" s="21">
        <v>4</v>
      </c>
      <c r="F94" s="21"/>
      <c r="G94" s="21"/>
    </row>
    <row r="95" spans="3:7">
      <c r="C95" s="7" t="s">
        <v>30</v>
      </c>
      <c r="D95" s="7">
        <f>COUNTIF(C2:C76,"&lt;0.823")-COUNTIF(C2:C76,"&lt;0.791")</f>
        <v>0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  <row r="104" spans="6:7">
      <c r="F104">
        <v>0.53</v>
      </c>
      <c r="G104">
        <v>0.038</v>
      </c>
    </row>
    <row r="105" spans="6:7">
      <c r="F105">
        <v>0.641</v>
      </c>
      <c r="G105">
        <v>0.073</v>
      </c>
    </row>
    <row r="106" spans="6:7">
      <c r="F106">
        <v>0.734</v>
      </c>
      <c r="G106">
        <v>0.107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1"/>
  <sheetViews>
    <sheetView topLeftCell="A73" workbookViewId="0">
      <selection activeCell="A1" sqref="$A1:$XFD101"/>
    </sheetView>
  </sheetViews>
  <sheetFormatPr defaultColWidth="8.89166666666667" defaultRowHeight="13.5"/>
  <cols>
    <col min="3" max="4" width="16.891666666666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143</v>
      </c>
      <c r="B4" s="17">
        <v>143</v>
      </c>
      <c r="C4" s="17">
        <v>0.534330725669861</v>
      </c>
      <c r="D4" s="17">
        <v>0.131121039390564</v>
      </c>
      <c r="E4" s="17">
        <v>7</v>
      </c>
      <c r="F4" s="17">
        <v>3</v>
      </c>
      <c r="G4" s="17">
        <v>3</v>
      </c>
      <c r="H4" s="17">
        <v>7</v>
      </c>
      <c r="I4" s="17">
        <v>0.7</v>
      </c>
      <c r="J4" s="17">
        <v>0.7</v>
      </c>
      <c r="K4" s="17">
        <v>0.7</v>
      </c>
      <c r="L4" s="17">
        <v>0.3</v>
      </c>
      <c r="M4" s="17">
        <v>0.4</v>
      </c>
      <c r="N4" s="17">
        <v>0.7</v>
      </c>
    </row>
    <row r="5" spans="1:14">
      <c r="A5" s="8">
        <v>245</v>
      </c>
      <c r="B5" s="9">
        <v>245</v>
      </c>
      <c r="C5" s="9">
        <v>0.535016775131226</v>
      </c>
      <c r="D5" s="9">
        <v>0.0704317092895508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267</v>
      </c>
      <c r="B6" s="9">
        <v>267</v>
      </c>
      <c r="C6" s="9">
        <v>0.535416841506958</v>
      </c>
      <c r="D6" s="9">
        <v>0.0235810279846191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297</v>
      </c>
      <c r="B7" s="9">
        <v>297</v>
      </c>
      <c r="C7" s="9">
        <v>0.560098528862</v>
      </c>
      <c r="D7" s="9">
        <v>0.0110046863555908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443</v>
      </c>
      <c r="B8" s="9">
        <v>443</v>
      </c>
      <c r="C8" s="9">
        <v>0.537277579307556</v>
      </c>
      <c r="D8" s="9">
        <v>0.00821709632873535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491</v>
      </c>
      <c r="B9" s="9">
        <v>491</v>
      </c>
      <c r="C9" s="9">
        <v>0.537451267242432</v>
      </c>
      <c r="D9" s="9">
        <v>0.00570511817932129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="4" customFormat="1" spans="1:14">
      <c r="A10" s="16">
        <v>445</v>
      </c>
      <c r="B10" s="17">
        <v>445</v>
      </c>
      <c r="C10" s="17">
        <v>0.566210746765137</v>
      </c>
      <c r="D10" s="17">
        <v>0.00131916999816895</v>
      </c>
      <c r="E10" s="17">
        <v>9</v>
      </c>
      <c r="F10" s="17">
        <v>9</v>
      </c>
      <c r="G10" s="17">
        <v>1</v>
      </c>
      <c r="H10" s="17">
        <v>1</v>
      </c>
      <c r="I10" s="17">
        <v>0.9</v>
      </c>
      <c r="J10" s="17">
        <v>0.5</v>
      </c>
      <c r="K10" s="17">
        <v>0.642857142857143</v>
      </c>
      <c r="L10" s="17">
        <v>0.9</v>
      </c>
      <c r="M10" s="17">
        <v>0</v>
      </c>
      <c r="N10" s="17">
        <v>0.5</v>
      </c>
    </row>
    <row r="11" spans="1:14">
      <c r="A11" s="8">
        <v>469</v>
      </c>
      <c r="B11" s="9">
        <v>469</v>
      </c>
      <c r="C11" s="9">
        <v>0.569208860397339</v>
      </c>
      <c r="D11" s="9">
        <v>0.0651026964187622</v>
      </c>
      <c r="E11" s="9">
        <v>7</v>
      </c>
      <c r="F11" s="9">
        <v>9</v>
      </c>
      <c r="G11" s="9">
        <v>3</v>
      </c>
      <c r="H11" s="9">
        <v>1</v>
      </c>
      <c r="I11" s="9">
        <v>0.7</v>
      </c>
      <c r="J11" s="9">
        <v>0.4375</v>
      </c>
      <c r="K11" s="9">
        <v>0.538461538461538</v>
      </c>
      <c r="L11" s="9">
        <v>0.9</v>
      </c>
      <c r="M11" s="9">
        <v>-0.2</v>
      </c>
      <c r="N11" s="9">
        <v>0.4</v>
      </c>
    </row>
    <row r="12" spans="1:14">
      <c r="A12" s="8">
        <v>304</v>
      </c>
      <c r="B12" s="9">
        <v>304</v>
      </c>
      <c r="C12" s="9">
        <v>0.57126247882843</v>
      </c>
      <c r="D12" s="9">
        <v>0.00178587436676025</v>
      </c>
      <c r="E12" s="9">
        <v>10</v>
      </c>
      <c r="F12" s="9">
        <v>9</v>
      </c>
      <c r="G12" s="9">
        <v>0</v>
      </c>
      <c r="H12" s="9">
        <v>1</v>
      </c>
      <c r="I12" s="9">
        <v>1</v>
      </c>
      <c r="J12" s="9">
        <v>0.526315789473684</v>
      </c>
      <c r="K12" s="9">
        <v>0.689655172413793</v>
      </c>
      <c r="L12" s="9">
        <v>0.9</v>
      </c>
      <c r="M12" s="9">
        <v>0.1</v>
      </c>
      <c r="N12" s="9">
        <v>0.55</v>
      </c>
    </row>
    <row r="13" spans="1:14">
      <c r="A13" s="8">
        <v>217</v>
      </c>
      <c r="B13" s="9">
        <v>217</v>
      </c>
      <c r="C13" s="9">
        <v>0.576593995094299</v>
      </c>
      <c r="D13" s="9">
        <v>0.0702860355377197</v>
      </c>
      <c r="E13" s="9">
        <v>10</v>
      </c>
      <c r="F13" s="9">
        <v>8</v>
      </c>
      <c r="G13" s="9">
        <v>0</v>
      </c>
      <c r="H13" s="9">
        <v>2</v>
      </c>
      <c r="I13" s="9">
        <v>1</v>
      </c>
      <c r="J13" s="9">
        <v>0.555555555555556</v>
      </c>
      <c r="K13" s="9">
        <v>0.714285714285714</v>
      </c>
      <c r="L13" s="9">
        <v>0.8</v>
      </c>
      <c r="M13" s="9">
        <v>0.2</v>
      </c>
      <c r="N13" s="9">
        <v>0.6</v>
      </c>
    </row>
    <row r="14" s="3" customFormat="1" spans="1:14">
      <c r="A14" s="14">
        <v>467</v>
      </c>
      <c r="B14" s="15">
        <v>467</v>
      </c>
      <c r="C14" s="15">
        <v>0.572872996330261</v>
      </c>
      <c r="D14" s="15">
        <v>0.00699377059936523</v>
      </c>
      <c r="E14" s="15">
        <v>10</v>
      </c>
      <c r="F14" s="15">
        <v>6</v>
      </c>
      <c r="G14" s="15">
        <v>0</v>
      </c>
      <c r="H14" s="15">
        <v>4</v>
      </c>
      <c r="I14" s="15">
        <v>1</v>
      </c>
      <c r="J14" s="15">
        <v>0.625</v>
      </c>
      <c r="K14" s="15">
        <v>0.769230769230769</v>
      </c>
      <c r="L14" s="15">
        <v>0.6</v>
      </c>
      <c r="M14" s="15">
        <v>0.4</v>
      </c>
      <c r="N14" s="15">
        <v>0.7</v>
      </c>
    </row>
    <row r="15" spans="1:14">
      <c r="A15" s="8">
        <v>93</v>
      </c>
      <c r="B15" s="9">
        <v>93</v>
      </c>
      <c r="C15" s="9">
        <v>0.571714162826538</v>
      </c>
      <c r="D15" s="9">
        <v>0.0245965719223022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pans="1:14">
      <c r="A16" s="8">
        <v>51</v>
      </c>
      <c r="B16" s="9">
        <v>51</v>
      </c>
      <c r="C16" s="9">
        <v>0.567926406860352</v>
      </c>
      <c r="D16" s="9">
        <v>0.115323781967163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290</v>
      </c>
      <c r="B17" s="9">
        <v>290</v>
      </c>
      <c r="C17" s="9">
        <v>0.57060170173645</v>
      </c>
      <c r="D17" s="9">
        <v>0.000138640403747559</v>
      </c>
      <c r="E17" s="9">
        <v>10</v>
      </c>
      <c r="F17" s="9">
        <v>6</v>
      </c>
      <c r="G17" s="9">
        <v>0</v>
      </c>
      <c r="H17" s="9">
        <v>4</v>
      </c>
      <c r="I17" s="9">
        <v>1</v>
      </c>
      <c r="J17" s="9">
        <v>0.625</v>
      </c>
      <c r="K17" s="9">
        <v>0.769230769230769</v>
      </c>
      <c r="L17" s="9">
        <v>0.6</v>
      </c>
      <c r="M17" s="9">
        <v>0.4</v>
      </c>
      <c r="N17" s="9">
        <v>0.7</v>
      </c>
    </row>
    <row r="18" spans="1:14">
      <c r="A18" s="8">
        <v>7</v>
      </c>
      <c r="B18" s="9">
        <v>7</v>
      </c>
      <c r="C18" s="9">
        <v>0.567395210266113</v>
      </c>
      <c r="D18" s="9">
        <v>0.0389201641082764</v>
      </c>
      <c r="E18" s="9">
        <v>10</v>
      </c>
      <c r="F18" s="9">
        <v>8</v>
      </c>
      <c r="G18" s="9">
        <v>0</v>
      </c>
      <c r="H18" s="9">
        <v>2</v>
      </c>
      <c r="I18" s="9">
        <v>1</v>
      </c>
      <c r="J18" s="9">
        <v>0.555555555555556</v>
      </c>
      <c r="K18" s="9">
        <v>0.714285714285714</v>
      </c>
      <c r="L18" s="9">
        <v>0.8</v>
      </c>
      <c r="M18" s="9">
        <v>0.2</v>
      </c>
      <c r="N18" s="9">
        <v>0.6</v>
      </c>
    </row>
    <row r="19" s="4" customFormat="1" spans="1:14">
      <c r="A19" s="16">
        <v>61</v>
      </c>
      <c r="B19" s="17">
        <v>61</v>
      </c>
      <c r="C19" s="17">
        <v>0.567415475845337</v>
      </c>
      <c r="D19" s="17">
        <v>0.0208377838134766</v>
      </c>
      <c r="E19" s="17">
        <v>10</v>
      </c>
      <c r="F19" s="17">
        <v>7</v>
      </c>
      <c r="G19" s="17">
        <v>0</v>
      </c>
      <c r="H19" s="17">
        <v>3</v>
      </c>
      <c r="I19" s="17">
        <v>1</v>
      </c>
      <c r="J19" s="17">
        <v>0.588235294117647</v>
      </c>
      <c r="K19" s="17">
        <v>0.740740740740741</v>
      </c>
      <c r="L19" s="17">
        <v>0.7</v>
      </c>
      <c r="M19" s="17">
        <v>0.3</v>
      </c>
      <c r="N19" s="17">
        <v>0.65</v>
      </c>
    </row>
    <row r="20" spans="1:14">
      <c r="A20" s="8">
        <v>314</v>
      </c>
      <c r="B20" s="9">
        <v>314</v>
      </c>
      <c r="C20" s="9">
        <v>0.599250078201294</v>
      </c>
      <c r="D20" s="9">
        <v>0.0104513168334961</v>
      </c>
      <c r="E20" s="9">
        <v>10</v>
      </c>
      <c r="F20" s="9">
        <v>8</v>
      </c>
      <c r="G20" s="9">
        <v>0</v>
      </c>
      <c r="H20" s="9">
        <v>2</v>
      </c>
      <c r="I20" s="9">
        <v>1</v>
      </c>
      <c r="J20" s="9">
        <v>0.555555555555556</v>
      </c>
      <c r="K20" s="9">
        <v>0.714285714285714</v>
      </c>
      <c r="L20" s="9">
        <v>0.8</v>
      </c>
      <c r="M20" s="9">
        <v>0.2</v>
      </c>
      <c r="N20" s="9">
        <v>0.6</v>
      </c>
    </row>
    <row r="21" spans="1:14">
      <c r="A21" s="8">
        <v>53</v>
      </c>
      <c r="B21" s="9">
        <v>53</v>
      </c>
      <c r="C21" s="9">
        <v>0.600767612457275</v>
      </c>
      <c r="D21" s="9">
        <v>0.0297636985778809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2</v>
      </c>
      <c r="B22" s="9">
        <v>2</v>
      </c>
      <c r="C22" s="9">
        <v>0.621734499931335</v>
      </c>
      <c r="D22" s="9">
        <v>0.000980615615844727</v>
      </c>
      <c r="E22" s="9">
        <v>9</v>
      </c>
      <c r="F22" s="9">
        <v>4</v>
      </c>
      <c r="G22" s="9">
        <v>1</v>
      </c>
      <c r="H22" s="9">
        <v>6</v>
      </c>
      <c r="I22" s="9">
        <v>0.9</v>
      </c>
      <c r="J22" s="9">
        <v>0.692307692307692</v>
      </c>
      <c r="K22" s="9">
        <v>0.782608695652174</v>
      </c>
      <c r="L22" s="9">
        <v>0.4</v>
      </c>
      <c r="M22" s="9">
        <v>0.5</v>
      </c>
      <c r="N22" s="9">
        <v>0.75</v>
      </c>
    </row>
    <row r="23" spans="1:14">
      <c r="A23" s="8">
        <v>249</v>
      </c>
      <c r="B23" s="9">
        <v>249</v>
      </c>
      <c r="C23" s="9">
        <v>0.602627396583557</v>
      </c>
      <c r="D23" s="9">
        <v>0.0299558639526367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="3" customFormat="1" spans="1:14">
      <c r="A24" s="14">
        <v>236</v>
      </c>
      <c r="B24" s="15">
        <v>236</v>
      </c>
      <c r="C24" s="15">
        <v>0.60302460193634</v>
      </c>
      <c r="D24" s="15">
        <v>0.0383080244064331</v>
      </c>
      <c r="E24" s="15">
        <v>10</v>
      </c>
      <c r="F24" s="15">
        <v>7</v>
      </c>
      <c r="G24" s="15">
        <v>0</v>
      </c>
      <c r="H24" s="15">
        <v>3</v>
      </c>
      <c r="I24" s="15">
        <v>1</v>
      </c>
      <c r="J24" s="15">
        <v>0.588235294117647</v>
      </c>
      <c r="K24" s="15">
        <v>0.740740740740741</v>
      </c>
      <c r="L24" s="15">
        <v>0.7</v>
      </c>
      <c r="M24" s="15">
        <v>0.3</v>
      </c>
      <c r="N24" s="15">
        <v>0.65</v>
      </c>
    </row>
    <row r="25" spans="1:14">
      <c r="A25" s="8">
        <v>338</v>
      </c>
      <c r="B25" s="9">
        <v>338</v>
      </c>
      <c r="C25" s="9">
        <v>0.603128910064697</v>
      </c>
      <c r="D25" s="9">
        <v>0.043573260307312</v>
      </c>
      <c r="E25" s="9">
        <v>9</v>
      </c>
      <c r="F25" s="9">
        <v>8</v>
      </c>
      <c r="G25" s="9">
        <v>1</v>
      </c>
      <c r="H25" s="9">
        <v>2</v>
      </c>
      <c r="I25" s="9">
        <v>0.9</v>
      </c>
      <c r="J25" s="9">
        <v>0.529411764705882</v>
      </c>
      <c r="K25" s="9">
        <v>0.666666666666667</v>
      </c>
      <c r="L25" s="9">
        <v>0.8</v>
      </c>
      <c r="M25" s="9">
        <v>0.1</v>
      </c>
      <c r="N25" s="9">
        <v>0.55</v>
      </c>
    </row>
    <row r="26" spans="1:14">
      <c r="A26" s="8">
        <v>116</v>
      </c>
      <c r="B26" s="9">
        <v>116</v>
      </c>
      <c r="C26" s="9">
        <v>0.630280375480652</v>
      </c>
      <c r="D26" s="9">
        <v>0.000827312469482422</v>
      </c>
      <c r="E26" s="9">
        <v>8</v>
      </c>
      <c r="F26" s="9">
        <v>6</v>
      </c>
      <c r="G26" s="9">
        <v>2</v>
      </c>
      <c r="H26" s="9">
        <v>4</v>
      </c>
      <c r="I26" s="9">
        <v>0.8</v>
      </c>
      <c r="J26" s="9">
        <v>0.571428571428572</v>
      </c>
      <c r="K26" s="9">
        <v>0.666666666666667</v>
      </c>
      <c r="L26" s="9">
        <v>0.6</v>
      </c>
      <c r="M26" s="9">
        <v>0.2</v>
      </c>
      <c r="N26" s="9">
        <v>0.6</v>
      </c>
    </row>
    <row r="27" spans="1:14">
      <c r="A27" s="8">
        <v>100</v>
      </c>
      <c r="B27" s="9">
        <v>100</v>
      </c>
      <c r="C27" s="9">
        <v>0.604646682739258</v>
      </c>
      <c r="D27" s="9">
        <v>0.0354998111724854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57</v>
      </c>
      <c r="B28" s="9">
        <v>57</v>
      </c>
      <c r="C28" s="9">
        <v>0.605223536491394</v>
      </c>
      <c r="D28" s="9">
        <v>0.031017541885376</v>
      </c>
      <c r="E28" s="9">
        <v>8</v>
      </c>
      <c r="F28" s="9">
        <v>8</v>
      </c>
      <c r="G28" s="9">
        <v>2</v>
      </c>
      <c r="H28" s="9">
        <v>2</v>
      </c>
      <c r="I28" s="9">
        <v>0.8</v>
      </c>
      <c r="J28" s="9">
        <v>0.5</v>
      </c>
      <c r="K28" s="9">
        <v>0.615384615384615</v>
      </c>
      <c r="L28" s="9">
        <v>0.8</v>
      </c>
      <c r="M28" s="9">
        <v>0</v>
      </c>
      <c r="N28" s="9">
        <v>0.5</v>
      </c>
    </row>
    <row r="29" spans="1:14">
      <c r="A29" s="8">
        <v>54</v>
      </c>
      <c r="B29" s="9">
        <v>54</v>
      </c>
      <c r="C29" s="9">
        <v>0.629478931427002</v>
      </c>
      <c r="D29" s="9">
        <v>0.0051422119140625</v>
      </c>
      <c r="E29" s="9">
        <v>10</v>
      </c>
      <c r="F29" s="9">
        <v>9</v>
      </c>
      <c r="G29" s="9">
        <v>0</v>
      </c>
      <c r="H29" s="9">
        <v>1</v>
      </c>
      <c r="I29" s="9">
        <v>1</v>
      </c>
      <c r="J29" s="9">
        <v>0.526315789473684</v>
      </c>
      <c r="K29" s="9">
        <v>0.689655172413793</v>
      </c>
      <c r="L29" s="9">
        <v>0.9</v>
      </c>
      <c r="M29" s="9">
        <v>0.1</v>
      </c>
      <c r="N29" s="9">
        <v>0.55</v>
      </c>
    </row>
    <row r="30" s="4" customFormat="1" spans="1:14">
      <c r="A30" s="16">
        <v>239</v>
      </c>
      <c r="B30" s="17">
        <v>239</v>
      </c>
      <c r="C30" s="17">
        <v>0.606819152832031</v>
      </c>
      <c r="D30" s="17">
        <v>0.0388393402099609</v>
      </c>
      <c r="E30" s="17">
        <v>9</v>
      </c>
      <c r="F30" s="17">
        <v>3</v>
      </c>
      <c r="G30" s="17">
        <v>1</v>
      </c>
      <c r="H30" s="17">
        <v>7</v>
      </c>
      <c r="I30" s="17">
        <v>0.9</v>
      </c>
      <c r="J30" s="17">
        <v>0.75</v>
      </c>
      <c r="K30" s="17">
        <v>0.818181818181818</v>
      </c>
      <c r="L30" s="17">
        <v>0.3</v>
      </c>
      <c r="M30" s="17">
        <v>0.6</v>
      </c>
      <c r="N30" s="17">
        <v>0.8</v>
      </c>
    </row>
    <row r="31" spans="1:14">
      <c r="A31" s="8">
        <v>233</v>
      </c>
      <c r="B31" s="9">
        <v>233</v>
      </c>
      <c r="C31" s="9">
        <v>0.631724715232849</v>
      </c>
      <c r="D31" s="9">
        <v>0.0104049444198608</v>
      </c>
      <c r="E31" s="9">
        <v>10</v>
      </c>
      <c r="F31" s="9">
        <v>6</v>
      </c>
      <c r="G31" s="9">
        <v>0</v>
      </c>
      <c r="H31" s="9">
        <v>4</v>
      </c>
      <c r="I31" s="9">
        <v>1</v>
      </c>
      <c r="J31" s="9">
        <v>0.625</v>
      </c>
      <c r="K31" s="9">
        <v>0.769230769230769</v>
      </c>
      <c r="L31" s="9">
        <v>0.6</v>
      </c>
      <c r="M31" s="9">
        <v>0.4</v>
      </c>
      <c r="N31" s="9">
        <v>0.7</v>
      </c>
    </row>
    <row r="32" spans="1:14">
      <c r="A32" s="8">
        <v>488</v>
      </c>
      <c r="B32" s="9">
        <v>488</v>
      </c>
      <c r="C32" s="9">
        <v>0.643400549888611</v>
      </c>
      <c r="D32" s="9">
        <v>0.0169519186019897</v>
      </c>
      <c r="E32" s="9">
        <v>10</v>
      </c>
      <c r="F32" s="9">
        <v>8</v>
      </c>
      <c r="G32" s="9">
        <v>0</v>
      </c>
      <c r="H32" s="9">
        <v>2</v>
      </c>
      <c r="I32" s="9">
        <v>1</v>
      </c>
      <c r="J32" s="9">
        <v>0.555555555555556</v>
      </c>
      <c r="K32" s="9">
        <v>0.714285714285714</v>
      </c>
      <c r="L32" s="9">
        <v>0.8</v>
      </c>
      <c r="M32" s="9">
        <v>0.2</v>
      </c>
      <c r="N32" s="9">
        <v>0.6</v>
      </c>
    </row>
    <row r="33" s="3" customFormat="1" spans="1:14">
      <c r="A33" s="14">
        <v>278</v>
      </c>
      <c r="B33" s="15">
        <v>278</v>
      </c>
      <c r="C33" s="15">
        <v>0.633606433868408</v>
      </c>
      <c r="D33" s="15">
        <v>0.0177440643310547</v>
      </c>
      <c r="E33" s="15">
        <v>9</v>
      </c>
      <c r="F33" s="15">
        <v>7</v>
      </c>
      <c r="G33" s="15">
        <v>1</v>
      </c>
      <c r="H33" s="15">
        <v>3</v>
      </c>
      <c r="I33" s="15">
        <v>0.9</v>
      </c>
      <c r="J33" s="15">
        <v>0.5625</v>
      </c>
      <c r="K33" s="15">
        <v>0.692307692307692</v>
      </c>
      <c r="L33" s="15">
        <v>0.7</v>
      </c>
      <c r="M33" s="15">
        <v>0.2</v>
      </c>
      <c r="N33" s="15">
        <v>0.6</v>
      </c>
    </row>
    <row r="34" spans="1:14">
      <c r="A34" s="8">
        <v>294</v>
      </c>
      <c r="B34" s="9">
        <v>294</v>
      </c>
      <c r="C34" s="9">
        <v>0.642839908599854</v>
      </c>
      <c r="D34" s="9">
        <v>0.0108000040054321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pans="1:14">
      <c r="A35" s="8">
        <v>455</v>
      </c>
      <c r="B35" s="9">
        <v>455</v>
      </c>
      <c r="C35" s="9">
        <v>0.634031414985657</v>
      </c>
      <c r="D35" s="9">
        <v>0.0529571771621704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98</v>
      </c>
      <c r="B36" s="9">
        <v>98</v>
      </c>
      <c r="C36" s="9">
        <v>0.634501576423645</v>
      </c>
      <c r="D36" s="9">
        <v>0.0768029689788818</v>
      </c>
      <c r="E36" s="9">
        <v>8</v>
      </c>
      <c r="F36" s="9">
        <v>8</v>
      </c>
      <c r="G36" s="9">
        <v>2</v>
      </c>
      <c r="H36" s="9">
        <v>2</v>
      </c>
      <c r="I36" s="9">
        <v>0.8</v>
      </c>
      <c r="J36" s="9">
        <v>0.5</v>
      </c>
      <c r="K36" s="9">
        <v>0.615384615384615</v>
      </c>
      <c r="L36" s="9">
        <v>0.8</v>
      </c>
      <c r="M36" s="9">
        <v>0</v>
      </c>
      <c r="N36" s="9">
        <v>0.5</v>
      </c>
    </row>
    <row r="37" spans="1:14">
      <c r="A37" s="8">
        <v>271</v>
      </c>
      <c r="B37" s="9">
        <v>271</v>
      </c>
      <c r="C37" s="9">
        <v>0.636939287185669</v>
      </c>
      <c r="D37" s="9">
        <v>0.0437867641448975</v>
      </c>
      <c r="E37" s="9">
        <v>9</v>
      </c>
      <c r="F37" s="9">
        <v>9</v>
      </c>
      <c r="G37" s="9">
        <v>1</v>
      </c>
      <c r="H37" s="9">
        <v>1</v>
      </c>
      <c r="I37" s="9">
        <v>0.9</v>
      </c>
      <c r="J37" s="9">
        <v>0.5</v>
      </c>
      <c r="K37" s="9">
        <v>0.642857142857143</v>
      </c>
      <c r="L37" s="9">
        <v>0.9</v>
      </c>
      <c r="M37" s="9">
        <v>0</v>
      </c>
      <c r="N37" s="9">
        <v>0.5</v>
      </c>
    </row>
    <row r="38" spans="1:14">
      <c r="A38" s="8">
        <v>359</v>
      </c>
      <c r="B38" s="9">
        <v>359</v>
      </c>
      <c r="C38" s="9">
        <v>0.63953709602356</v>
      </c>
      <c r="D38" s="9">
        <v>0.0327277183532715</v>
      </c>
      <c r="E38" s="9">
        <v>10</v>
      </c>
      <c r="F38" s="9">
        <v>9</v>
      </c>
      <c r="G38" s="9">
        <v>0</v>
      </c>
      <c r="H38" s="9">
        <v>1</v>
      </c>
      <c r="I38" s="9">
        <v>1</v>
      </c>
      <c r="J38" s="9">
        <v>0.526315789473684</v>
      </c>
      <c r="K38" s="9">
        <v>0.689655172413793</v>
      </c>
      <c r="L38" s="9">
        <v>0.9</v>
      </c>
      <c r="M38" s="9">
        <v>0.1</v>
      </c>
      <c r="N38" s="9">
        <v>0.55</v>
      </c>
    </row>
    <row r="39" spans="1:14">
      <c r="A39" s="8">
        <v>343</v>
      </c>
      <c r="B39" s="9">
        <v>343</v>
      </c>
      <c r="C39" s="9">
        <v>0.639774203300476</v>
      </c>
      <c r="D39" s="9">
        <v>0.074286937713623</v>
      </c>
      <c r="E39" s="9">
        <v>10</v>
      </c>
      <c r="F39" s="9">
        <v>8</v>
      </c>
      <c r="G39" s="9">
        <v>0</v>
      </c>
      <c r="H39" s="9">
        <v>2</v>
      </c>
      <c r="I39" s="9">
        <v>1</v>
      </c>
      <c r="J39" s="9">
        <v>0.555555555555556</v>
      </c>
      <c r="K39" s="9">
        <v>0.714285714285714</v>
      </c>
      <c r="L39" s="9">
        <v>0.8</v>
      </c>
      <c r="M39" s="9">
        <v>0.2</v>
      </c>
      <c r="N39" s="9">
        <v>0.6</v>
      </c>
    </row>
    <row r="40" spans="1:14">
      <c r="A40" s="8">
        <v>295</v>
      </c>
      <c r="B40" s="9">
        <v>295</v>
      </c>
      <c r="C40" s="9">
        <v>0.641138553619385</v>
      </c>
      <c r="D40" s="9">
        <v>0.0182781219482422</v>
      </c>
      <c r="E40" s="9">
        <v>8</v>
      </c>
      <c r="F40" s="9">
        <v>6</v>
      </c>
      <c r="G40" s="9">
        <v>2</v>
      </c>
      <c r="H40" s="9">
        <v>4</v>
      </c>
      <c r="I40" s="9">
        <v>0.8</v>
      </c>
      <c r="J40" s="9">
        <v>0.571428571428572</v>
      </c>
      <c r="K40" s="9">
        <v>0.666666666666667</v>
      </c>
      <c r="L40" s="9">
        <v>0.6</v>
      </c>
      <c r="M40" s="9">
        <v>0.2</v>
      </c>
      <c r="N40" s="9">
        <v>0.6</v>
      </c>
    </row>
    <row r="41" s="3" customFormat="1" spans="1:14">
      <c r="A41" s="14">
        <v>484</v>
      </c>
      <c r="B41" s="15">
        <v>484</v>
      </c>
      <c r="C41" s="15">
        <v>0.642148852348328</v>
      </c>
      <c r="D41" s="15">
        <v>0.0728036165237427</v>
      </c>
      <c r="E41" s="15">
        <v>10</v>
      </c>
      <c r="F41" s="15">
        <v>10</v>
      </c>
      <c r="G41" s="15">
        <v>0</v>
      </c>
      <c r="H41" s="15">
        <v>0</v>
      </c>
      <c r="I41" s="15">
        <v>1</v>
      </c>
      <c r="J41" s="15">
        <v>0.5</v>
      </c>
      <c r="K41" s="15">
        <v>0.666666666666667</v>
      </c>
      <c r="L41" s="15">
        <v>1</v>
      </c>
      <c r="M41" s="15">
        <v>0</v>
      </c>
      <c r="N41" s="15">
        <v>0.5</v>
      </c>
    </row>
    <row r="42" s="4" customFormat="1" spans="1:14">
      <c r="A42" s="16">
        <v>384</v>
      </c>
      <c r="B42" s="17">
        <v>384</v>
      </c>
      <c r="C42" s="17">
        <v>0.642540812492371</v>
      </c>
      <c r="D42" s="17">
        <v>0.0677975416183472</v>
      </c>
      <c r="E42" s="17">
        <v>9</v>
      </c>
      <c r="F42" s="17">
        <v>6</v>
      </c>
      <c r="G42" s="17">
        <v>1</v>
      </c>
      <c r="H42" s="17">
        <v>4</v>
      </c>
      <c r="I42" s="17">
        <v>0.9</v>
      </c>
      <c r="J42" s="17">
        <v>0.6</v>
      </c>
      <c r="K42" s="17">
        <v>0.72</v>
      </c>
      <c r="L42" s="17">
        <v>0.6</v>
      </c>
      <c r="M42" s="17">
        <v>0.3</v>
      </c>
      <c r="N42" s="17">
        <v>0.65</v>
      </c>
    </row>
    <row r="43" spans="1:14">
      <c r="A43" s="8">
        <v>202</v>
      </c>
      <c r="B43" s="9">
        <v>202</v>
      </c>
      <c r="C43" s="9">
        <v>0.663043260574341</v>
      </c>
      <c r="D43" s="9">
        <v>0.0454604625701904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427</v>
      </c>
      <c r="B44" s="9">
        <v>427</v>
      </c>
      <c r="C44" s="9">
        <v>0.684904217720032</v>
      </c>
      <c r="D44" s="9">
        <v>0.0170198678970337</v>
      </c>
      <c r="E44" s="9">
        <v>10</v>
      </c>
      <c r="F44" s="9">
        <v>7</v>
      </c>
      <c r="G44" s="9">
        <v>0</v>
      </c>
      <c r="H44" s="9">
        <v>3</v>
      </c>
      <c r="I44" s="9">
        <v>1</v>
      </c>
      <c r="J44" s="9">
        <v>0.588235294117647</v>
      </c>
      <c r="K44" s="9">
        <v>0.740740740740741</v>
      </c>
      <c r="L44" s="9">
        <v>0.7</v>
      </c>
      <c r="M44" s="9">
        <v>0.3</v>
      </c>
      <c r="N44" s="9">
        <v>0.65</v>
      </c>
    </row>
    <row r="45" spans="1:14">
      <c r="A45" s="8">
        <v>181</v>
      </c>
      <c r="B45" s="9">
        <v>181</v>
      </c>
      <c r="C45" s="9">
        <v>0.663648009300232</v>
      </c>
      <c r="D45" s="9">
        <v>0.0730950832366943</v>
      </c>
      <c r="E45" s="9">
        <v>9</v>
      </c>
      <c r="F45" s="9">
        <v>4</v>
      </c>
      <c r="G45" s="9">
        <v>1</v>
      </c>
      <c r="H45" s="9">
        <v>6</v>
      </c>
      <c r="I45" s="9">
        <v>0.9</v>
      </c>
      <c r="J45" s="9">
        <v>0.692307692307692</v>
      </c>
      <c r="K45" s="9">
        <v>0.782608695652174</v>
      </c>
      <c r="L45" s="9">
        <v>0.4</v>
      </c>
      <c r="M45" s="9">
        <v>0.5</v>
      </c>
      <c r="N45" s="9">
        <v>0.75</v>
      </c>
    </row>
    <row r="46" spans="1:14">
      <c r="A46" s="8">
        <v>251</v>
      </c>
      <c r="B46" s="9">
        <v>251</v>
      </c>
      <c r="C46" s="9">
        <v>0.668897747993469</v>
      </c>
      <c r="D46" s="9">
        <v>0.0253410339355469</v>
      </c>
      <c r="E46" s="9">
        <v>8</v>
      </c>
      <c r="F46" s="9">
        <v>8</v>
      </c>
      <c r="G46" s="9">
        <v>2</v>
      </c>
      <c r="H46" s="9">
        <v>2</v>
      </c>
      <c r="I46" s="9">
        <v>0.8</v>
      </c>
      <c r="J46" s="9">
        <v>0.5</v>
      </c>
      <c r="K46" s="9">
        <v>0.615384615384615</v>
      </c>
      <c r="L46" s="9">
        <v>0.8</v>
      </c>
      <c r="M46" s="9">
        <v>0</v>
      </c>
      <c r="N46" s="9">
        <v>0.5</v>
      </c>
    </row>
    <row r="47" spans="1:14">
      <c r="A47" s="8">
        <v>473</v>
      </c>
      <c r="B47" s="9">
        <v>473</v>
      </c>
      <c r="C47" s="9">
        <v>0.66645336151123</v>
      </c>
      <c r="D47" s="9">
        <v>0.108807682991028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244</v>
      </c>
      <c r="B48" s="9">
        <v>244</v>
      </c>
      <c r="C48" s="9">
        <v>0.666673541069031</v>
      </c>
      <c r="D48" s="9">
        <v>0.0326756238937378</v>
      </c>
      <c r="E48" s="9">
        <v>7</v>
      </c>
      <c r="F48" s="9">
        <v>5</v>
      </c>
      <c r="G48" s="9">
        <v>3</v>
      </c>
      <c r="H48" s="9">
        <v>5</v>
      </c>
      <c r="I48" s="9">
        <v>0.7</v>
      </c>
      <c r="J48" s="9">
        <v>0.583333333333333</v>
      </c>
      <c r="K48" s="9">
        <v>0.636363636363636</v>
      </c>
      <c r="L48" s="9">
        <v>0.5</v>
      </c>
      <c r="M48" s="9">
        <v>0.2</v>
      </c>
      <c r="N48" s="9">
        <v>0.6</v>
      </c>
    </row>
    <row r="49" spans="1:14">
      <c r="A49" s="8">
        <v>350</v>
      </c>
      <c r="B49" s="9">
        <v>350</v>
      </c>
      <c r="C49" s="9">
        <v>0.689123868942261</v>
      </c>
      <c r="D49" s="9">
        <v>0.0156382322311401</v>
      </c>
      <c r="E49" s="9">
        <v>10</v>
      </c>
      <c r="F49" s="9">
        <v>8</v>
      </c>
      <c r="G49" s="9">
        <v>0</v>
      </c>
      <c r="H49" s="9">
        <v>2</v>
      </c>
      <c r="I49" s="9">
        <v>1</v>
      </c>
      <c r="J49" s="9">
        <v>0.555555555555556</v>
      </c>
      <c r="K49" s="9">
        <v>0.714285714285714</v>
      </c>
      <c r="L49" s="9">
        <v>0.8</v>
      </c>
      <c r="M49" s="9">
        <v>0.2</v>
      </c>
      <c r="N49" s="9">
        <v>0.6</v>
      </c>
    </row>
    <row r="50" spans="1:14">
      <c r="A50" s="8">
        <v>442</v>
      </c>
      <c r="B50" s="9">
        <v>442</v>
      </c>
      <c r="C50" s="9">
        <v>0.667679786682129</v>
      </c>
      <c r="D50" s="9">
        <v>0.0160030126571655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pans="1:14">
      <c r="A51" s="8">
        <v>202</v>
      </c>
      <c r="B51" s="9">
        <v>202</v>
      </c>
      <c r="C51" s="9">
        <v>0.663043260574341</v>
      </c>
      <c r="D51" s="9">
        <v>0.0454604625701904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pans="1:14">
      <c r="A52" s="8">
        <v>207</v>
      </c>
      <c r="B52" s="9">
        <v>207</v>
      </c>
      <c r="C52" s="9">
        <v>0.668673396110535</v>
      </c>
      <c r="D52" s="9">
        <v>0.00628530979156494</v>
      </c>
      <c r="E52" s="9">
        <v>9</v>
      </c>
      <c r="F52" s="9">
        <v>8</v>
      </c>
      <c r="G52" s="9">
        <v>1</v>
      </c>
      <c r="H52" s="9">
        <v>2</v>
      </c>
      <c r="I52" s="9">
        <v>0.9</v>
      </c>
      <c r="J52" s="9">
        <v>0.529411764705882</v>
      </c>
      <c r="K52" s="9">
        <v>0.666666666666667</v>
      </c>
      <c r="L52" s="9">
        <v>0.8</v>
      </c>
      <c r="M52" s="9">
        <v>0.1</v>
      </c>
      <c r="N52" s="9">
        <v>0.55</v>
      </c>
    </row>
    <row r="53" s="4" customFormat="1" spans="1:14">
      <c r="A53" s="16">
        <v>251</v>
      </c>
      <c r="B53" s="17">
        <v>251</v>
      </c>
      <c r="C53" s="17">
        <v>0.668897747993469</v>
      </c>
      <c r="D53" s="17">
        <v>0.0253410339355469</v>
      </c>
      <c r="E53" s="17">
        <v>8</v>
      </c>
      <c r="F53" s="17">
        <v>8</v>
      </c>
      <c r="G53" s="17">
        <v>2</v>
      </c>
      <c r="H53" s="17">
        <v>2</v>
      </c>
      <c r="I53" s="17">
        <v>0.8</v>
      </c>
      <c r="J53" s="17">
        <v>0.5</v>
      </c>
      <c r="K53" s="17">
        <v>0.615384615384615</v>
      </c>
      <c r="L53" s="17">
        <v>0.8</v>
      </c>
      <c r="M53" s="17">
        <v>0</v>
      </c>
      <c r="N53" s="17">
        <v>0.5</v>
      </c>
    </row>
    <row r="54" spans="1:14">
      <c r="A54" s="8">
        <v>0</v>
      </c>
      <c r="B54" s="9">
        <v>0</v>
      </c>
      <c r="C54" s="9">
        <v>0.695299029350281</v>
      </c>
      <c r="D54" s="9">
        <v>0.062158465385437</v>
      </c>
      <c r="E54" s="9">
        <v>8</v>
      </c>
      <c r="F54" s="9">
        <v>7</v>
      </c>
      <c r="G54" s="9">
        <v>2</v>
      </c>
      <c r="H54" s="9">
        <v>3</v>
      </c>
      <c r="I54" s="9">
        <v>0.8</v>
      </c>
      <c r="J54" s="9">
        <v>0.533333333333333</v>
      </c>
      <c r="K54" s="9">
        <v>0.64</v>
      </c>
      <c r="L54" s="9">
        <v>0.7</v>
      </c>
      <c r="M54" s="9">
        <v>0.1</v>
      </c>
      <c r="N54" s="9">
        <v>0.55</v>
      </c>
    </row>
    <row r="55" spans="1:14">
      <c r="A55" s="8">
        <v>26</v>
      </c>
      <c r="B55" s="9">
        <v>26</v>
      </c>
      <c r="C55" s="9">
        <v>0.696692824363708</v>
      </c>
      <c r="D55" s="9">
        <v>0.0210152864456177</v>
      </c>
      <c r="E55" s="9">
        <v>10</v>
      </c>
      <c r="F55" s="9">
        <v>7</v>
      </c>
      <c r="G55" s="9">
        <v>0</v>
      </c>
      <c r="H55" s="9">
        <v>3</v>
      </c>
      <c r="I55" s="9">
        <v>1</v>
      </c>
      <c r="J55" s="9">
        <v>0.588235294117647</v>
      </c>
      <c r="K55" s="9">
        <v>0.740740740740741</v>
      </c>
      <c r="L55" s="9">
        <v>0.7</v>
      </c>
      <c r="M55" s="9">
        <v>0.3</v>
      </c>
      <c r="N55" s="9">
        <v>0.65</v>
      </c>
    </row>
    <row r="56" spans="1:14">
      <c r="A56" s="8">
        <v>40</v>
      </c>
      <c r="B56" s="9">
        <v>40</v>
      </c>
      <c r="C56" s="9">
        <v>0.702210426330566</v>
      </c>
      <c r="D56" s="9">
        <v>0.0116062164306641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463</v>
      </c>
      <c r="B57" s="9">
        <v>463</v>
      </c>
      <c r="C57" s="9">
        <v>0.722189426422119</v>
      </c>
      <c r="D57" s="9">
        <v>0.00653374195098877</v>
      </c>
      <c r="E57" s="9">
        <v>9</v>
      </c>
      <c r="F57" s="9">
        <v>9</v>
      </c>
      <c r="G57" s="9">
        <v>1</v>
      </c>
      <c r="H57" s="9">
        <v>1</v>
      </c>
      <c r="I57" s="9">
        <v>0.9</v>
      </c>
      <c r="J57" s="9">
        <v>0.5</v>
      </c>
      <c r="K57" s="9">
        <v>0.642857142857143</v>
      </c>
      <c r="L57" s="9">
        <v>0.9</v>
      </c>
      <c r="M57" s="9">
        <v>0</v>
      </c>
      <c r="N57" s="9">
        <v>0.5</v>
      </c>
    </row>
    <row r="58" spans="1:14">
      <c r="A58" s="8">
        <v>40</v>
      </c>
      <c r="B58" s="9">
        <v>40</v>
      </c>
      <c r="C58" s="9">
        <v>0.702210426330566</v>
      </c>
      <c r="D58" s="9">
        <v>0.0116062164306641</v>
      </c>
      <c r="E58" s="9">
        <v>10</v>
      </c>
      <c r="F58" s="9">
        <v>7</v>
      </c>
      <c r="G58" s="9">
        <v>0</v>
      </c>
      <c r="H58" s="9">
        <v>3</v>
      </c>
      <c r="I58" s="9">
        <v>1</v>
      </c>
      <c r="J58" s="9">
        <v>0.588235294117647</v>
      </c>
      <c r="K58" s="9">
        <v>0.740740740740741</v>
      </c>
      <c r="L58" s="9">
        <v>0.7</v>
      </c>
      <c r="M58" s="9">
        <v>0.3</v>
      </c>
      <c r="N58" s="9">
        <v>0.65</v>
      </c>
    </row>
    <row r="59" spans="1:14">
      <c r="A59" s="8">
        <v>459</v>
      </c>
      <c r="B59" s="9">
        <v>459</v>
      </c>
      <c r="C59" s="9">
        <v>0.703859448432922</v>
      </c>
      <c r="D59" s="9">
        <v>0.0196352005004883</v>
      </c>
      <c r="E59" s="9">
        <v>10</v>
      </c>
      <c r="F59" s="9">
        <v>7</v>
      </c>
      <c r="G59" s="9">
        <v>0</v>
      </c>
      <c r="H59" s="9">
        <v>3</v>
      </c>
      <c r="I59" s="9">
        <v>1</v>
      </c>
      <c r="J59" s="9">
        <v>0.588235294117647</v>
      </c>
      <c r="K59" s="9">
        <v>0.740740740740741</v>
      </c>
      <c r="L59" s="9">
        <v>0.7</v>
      </c>
      <c r="M59" s="9">
        <v>0.3</v>
      </c>
      <c r="N59" s="9">
        <v>0.65</v>
      </c>
    </row>
    <row r="60" spans="1:14">
      <c r="A60" s="8">
        <v>184</v>
      </c>
      <c r="B60" s="9">
        <v>184</v>
      </c>
      <c r="C60" s="9">
        <v>0.704670667648315</v>
      </c>
      <c r="D60" s="9">
        <v>0.0256813764572144</v>
      </c>
      <c r="E60" s="9">
        <v>8</v>
      </c>
      <c r="F60" s="9">
        <v>8</v>
      </c>
      <c r="G60" s="9">
        <v>2</v>
      </c>
      <c r="H60" s="9">
        <v>2</v>
      </c>
      <c r="I60" s="9">
        <v>0.8</v>
      </c>
      <c r="J60" s="9">
        <v>0.5</v>
      </c>
      <c r="K60" s="9">
        <v>0.615384615384615</v>
      </c>
      <c r="L60" s="9">
        <v>0.8</v>
      </c>
      <c r="M60" s="9">
        <v>0</v>
      </c>
      <c r="N60" s="9">
        <v>0.5</v>
      </c>
    </row>
    <row r="61" spans="1:14">
      <c r="A61" s="8">
        <v>476</v>
      </c>
      <c r="B61" s="9">
        <v>476</v>
      </c>
      <c r="C61" s="9">
        <v>0.708812236785889</v>
      </c>
      <c r="D61" s="9">
        <v>0.00474917888641357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="4" customFormat="1" spans="1:14">
      <c r="A62" s="16">
        <v>95</v>
      </c>
      <c r="B62" s="17">
        <v>95</v>
      </c>
      <c r="C62" s="17">
        <v>0.718604207038879</v>
      </c>
      <c r="D62" s="17">
        <v>0.000424385070800781</v>
      </c>
      <c r="E62" s="17">
        <v>8</v>
      </c>
      <c r="F62" s="17">
        <v>7</v>
      </c>
      <c r="G62" s="17">
        <v>2</v>
      </c>
      <c r="H62" s="17">
        <v>3</v>
      </c>
      <c r="I62" s="17">
        <v>0.8</v>
      </c>
      <c r="J62" s="17">
        <v>0.533333333333333</v>
      </c>
      <c r="K62" s="17">
        <v>0.64</v>
      </c>
      <c r="L62" s="17">
        <v>0.7</v>
      </c>
      <c r="M62" s="17">
        <v>0.1</v>
      </c>
      <c r="N62" s="17">
        <v>0.55</v>
      </c>
    </row>
    <row r="63" spans="1:14">
      <c r="A63" s="8">
        <v>293</v>
      </c>
      <c r="B63" s="9">
        <v>293</v>
      </c>
      <c r="C63" s="9">
        <v>0.730805635452271</v>
      </c>
      <c r="D63" s="9">
        <v>0.0538330078125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190</v>
      </c>
      <c r="B64" s="9">
        <v>190</v>
      </c>
      <c r="C64" s="9">
        <v>0.749874949455261</v>
      </c>
      <c r="D64" s="9">
        <v>0.0491503477096558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487</v>
      </c>
      <c r="B65" s="9">
        <v>487</v>
      </c>
      <c r="C65" s="9">
        <v>0.73888897895813</v>
      </c>
      <c r="D65" s="9">
        <v>0.0405522584915161</v>
      </c>
      <c r="E65" s="9">
        <v>8</v>
      </c>
      <c r="F65" s="9">
        <v>8</v>
      </c>
      <c r="G65" s="9">
        <v>2</v>
      </c>
      <c r="H65" s="9">
        <v>2</v>
      </c>
      <c r="I65" s="9">
        <v>0.8</v>
      </c>
      <c r="J65" s="9">
        <v>0.5</v>
      </c>
      <c r="K65" s="9">
        <v>0.615384615384615</v>
      </c>
      <c r="L65" s="9">
        <v>0.8</v>
      </c>
      <c r="M65" s="9">
        <v>0</v>
      </c>
      <c r="N65" s="9">
        <v>0.5</v>
      </c>
    </row>
    <row r="66" spans="1:14">
      <c r="A66" s="8">
        <v>48</v>
      </c>
      <c r="B66" s="9">
        <v>48</v>
      </c>
      <c r="C66" s="9">
        <v>0.735119223594666</v>
      </c>
      <c r="D66" s="9">
        <v>0.0424820184707642</v>
      </c>
      <c r="E66" s="9">
        <v>9</v>
      </c>
      <c r="F66" s="9">
        <v>9</v>
      </c>
      <c r="G66" s="9">
        <v>1</v>
      </c>
      <c r="H66" s="9">
        <v>1</v>
      </c>
      <c r="I66" s="9">
        <v>0.9</v>
      </c>
      <c r="J66" s="9">
        <v>0.5</v>
      </c>
      <c r="K66" s="9">
        <v>0.642857142857143</v>
      </c>
      <c r="L66" s="9">
        <v>0.9</v>
      </c>
      <c r="M66" s="9">
        <v>0</v>
      </c>
      <c r="N66" s="9">
        <v>0.5</v>
      </c>
    </row>
    <row r="67" spans="1:14">
      <c r="A67" s="8">
        <v>193</v>
      </c>
      <c r="B67" s="9">
        <v>193</v>
      </c>
      <c r="C67" s="9">
        <v>0.72842538356781</v>
      </c>
      <c r="D67" s="9">
        <v>0.0178406238555908</v>
      </c>
      <c r="E67" s="9">
        <v>10</v>
      </c>
      <c r="F67" s="9">
        <v>8</v>
      </c>
      <c r="G67" s="9">
        <v>0</v>
      </c>
      <c r="H67" s="9">
        <v>2</v>
      </c>
      <c r="I67" s="9">
        <v>1</v>
      </c>
      <c r="J67" s="9">
        <v>0.555555555555556</v>
      </c>
      <c r="K67" s="9">
        <v>0.714285714285714</v>
      </c>
      <c r="L67" s="9">
        <v>0.8</v>
      </c>
      <c r="M67" s="9">
        <v>0.2</v>
      </c>
      <c r="N67" s="9">
        <v>0.6</v>
      </c>
    </row>
    <row r="68" s="4" customFormat="1" spans="1:14">
      <c r="A68" s="16">
        <v>334</v>
      </c>
      <c r="B68" s="17">
        <v>334</v>
      </c>
      <c r="C68" s="17">
        <v>0.729298710823059</v>
      </c>
      <c r="D68" s="17">
        <v>0.047121524810791</v>
      </c>
      <c r="E68" s="17">
        <v>8</v>
      </c>
      <c r="F68" s="17">
        <v>7</v>
      </c>
      <c r="G68" s="17">
        <v>2</v>
      </c>
      <c r="H68" s="17">
        <v>3</v>
      </c>
      <c r="I68" s="17">
        <v>0.8</v>
      </c>
      <c r="J68" s="17">
        <v>0.533333333333333</v>
      </c>
      <c r="K68" s="17">
        <v>0.64</v>
      </c>
      <c r="L68" s="17">
        <v>0.7</v>
      </c>
      <c r="M68" s="17">
        <v>0.1</v>
      </c>
      <c r="N68" s="17">
        <v>0.55</v>
      </c>
    </row>
    <row r="69" spans="1:14">
      <c r="A69" s="8">
        <v>65</v>
      </c>
      <c r="B69" s="9">
        <v>65</v>
      </c>
      <c r="C69" s="9">
        <v>0.770633220672607</v>
      </c>
      <c r="D69" s="9">
        <v>0.0158760547637939</v>
      </c>
      <c r="E69" s="9">
        <v>10</v>
      </c>
      <c r="F69" s="9">
        <v>6</v>
      </c>
      <c r="G69" s="9">
        <v>0</v>
      </c>
      <c r="H69" s="9">
        <v>4</v>
      </c>
      <c r="I69" s="9">
        <v>1</v>
      </c>
      <c r="J69" s="9">
        <v>0.625</v>
      </c>
      <c r="K69" s="9">
        <v>0.769230769230769</v>
      </c>
      <c r="L69" s="9">
        <v>0.6</v>
      </c>
      <c r="M69" s="9">
        <v>0.4</v>
      </c>
      <c r="N69" s="9">
        <v>0.7</v>
      </c>
    </row>
    <row r="70" spans="1:14">
      <c r="A70" s="8">
        <v>358</v>
      </c>
      <c r="B70" s="9">
        <v>358</v>
      </c>
      <c r="C70" s="9">
        <v>0.789153099060059</v>
      </c>
      <c r="D70" s="9">
        <v>0.069909930229187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24</v>
      </c>
      <c r="B71" s="9">
        <v>24</v>
      </c>
      <c r="C71" s="9">
        <v>0.790312647819519</v>
      </c>
      <c r="D71" s="9">
        <v>0.0681979656219482</v>
      </c>
      <c r="E71" s="9">
        <v>8</v>
      </c>
      <c r="F71" s="9">
        <v>7</v>
      </c>
      <c r="G71" s="9">
        <v>2</v>
      </c>
      <c r="H71" s="9">
        <v>3</v>
      </c>
      <c r="I71" s="9">
        <v>0.8</v>
      </c>
      <c r="J71" s="9">
        <v>0.533333333333333</v>
      </c>
      <c r="K71" s="9">
        <v>0.64</v>
      </c>
      <c r="L71" s="9">
        <v>0.7</v>
      </c>
      <c r="M71" s="9">
        <v>0.1</v>
      </c>
      <c r="N71" s="9">
        <v>0.55</v>
      </c>
    </row>
    <row r="72" spans="3:13">
      <c r="C72" s="7">
        <f>AVERAGE(C2:C71)</f>
        <v>0.640621401582445</v>
      </c>
      <c r="D72" s="7">
        <f>AVERAGE(D2:D71)</f>
        <v>0.0377716166632516</v>
      </c>
      <c r="L72" s="7">
        <f>AVERAGE(L2:L71)</f>
        <v>0.708571428571429</v>
      </c>
      <c r="M72" s="7">
        <f>AVERAGE(M2:M71)</f>
        <v>0.202857142857143</v>
      </c>
    </row>
    <row r="74" spans="3:7">
      <c r="C74" s="18" t="s">
        <v>13</v>
      </c>
      <c r="D74" s="7" t="s">
        <v>14</v>
      </c>
      <c r="E74" s="7">
        <v>1560</v>
      </c>
      <c r="F74" s="7" t="s">
        <v>39</v>
      </c>
      <c r="G74" s="7"/>
    </row>
    <row r="75" spans="3:10">
      <c r="C75" s="7" t="s">
        <v>15</v>
      </c>
      <c r="D75" s="7">
        <f>COUNTIF(C2:C71,"&lt;0.343")-COUNTIF(C2:C71,"&lt;0.311")</f>
        <v>0</v>
      </c>
      <c r="E75" s="7"/>
      <c r="F75" s="19">
        <v>0.02</v>
      </c>
      <c r="G75" s="23">
        <v>31.2</v>
      </c>
      <c r="H75" s="23">
        <v>-40</v>
      </c>
      <c r="I75" s="24">
        <v>0.0256</v>
      </c>
      <c r="J75">
        <v>76</v>
      </c>
    </row>
    <row r="76" spans="3:10">
      <c r="C76" s="7" t="s">
        <v>16</v>
      </c>
      <c r="D76" s="7">
        <f>COUNTIF(C2:C71,"&lt;0.375")-COUNTIF(C2:C71,"&lt;0.343")</f>
        <v>0</v>
      </c>
      <c r="E76" s="7"/>
      <c r="F76" s="19">
        <v>0.04</v>
      </c>
      <c r="G76" s="23">
        <v>62.4</v>
      </c>
      <c r="H76" s="23">
        <v>-60</v>
      </c>
      <c r="I76" s="24">
        <v>0.0385</v>
      </c>
      <c r="J76">
        <v>75</v>
      </c>
    </row>
    <row r="77" spans="3:10">
      <c r="C77" s="7" t="s">
        <v>17</v>
      </c>
      <c r="D77" s="7">
        <f>COUNTIF(C2:C71,"&lt;0.407")-COUNTIF(C2:C71,"&lt;0.375")</f>
        <v>0</v>
      </c>
      <c r="E77" s="7"/>
      <c r="F77" s="19">
        <v>0.1</v>
      </c>
      <c r="G77" s="23">
        <v>156</v>
      </c>
      <c r="H77" s="23">
        <v>-160</v>
      </c>
      <c r="I77" s="24">
        <v>0.1026</v>
      </c>
      <c r="J77">
        <v>70</v>
      </c>
    </row>
    <row r="78" spans="3:10">
      <c r="C78" s="7" t="s">
        <v>18</v>
      </c>
      <c r="D78" s="7">
        <f>COUNTIF(C2:C71,"&lt;0.439")-COUNTIF(C2:C71,"&lt;0.407")</f>
        <v>0</v>
      </c>
      <c r="E78" s="7"/>
      <c r="F78" s="19">
        <v>0.12</v>
      </c>
      <c r="G78" s="23">
        <v>187.2</v>
      </c>
      <c r="H78" s="23">
        <v>-180</v>
      </c>
      <c r="I78" s="24">
        <v>0.1154</v>
      </c>
      <c r="J78">
        <v>69</v>
      </c>
    </row>
    <row r="79" s="3" customFormat="1" spans="3:10">
      <c r="C79" s="20" t="s">
        <v>19</v>
      </c>
      <c r="D79" s="20">
        <f>COUNTIF(C2:C71,"&lt;0.471")-COUNTIF(C2:C71,"&lt;0.439")</f>
        <v>0</v>
      </c>
      <c r="E79" s="20"/>
      <c r="F79" s="20"/>
      <c r="G79" s="20"/>
      <c r="H79" s="3">
        <v>-200</v>
      </c>
      <c r="I79" s="25">
        <v>0.1282</v>
      </c>
      <c r="J79" s="3">
        <v>68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5" customFormat="1" spans="3:7">
      <c r="C81" s="21" t="s">
        <v>21</v>
      </c>
      <c r="D81" s="21">
        <f>COUNTIF(C2:C71,"&lt;0.535")-COUNTIF(C2:C71,"&lt;0.503")</f>
        <v>3</v>
      </c>
      <c r="E81" s="21">
        <v>4</v>
      </c>
      <c r="F81" s="21"/>
      <c r="G81" s="21"/>
    </row>
    <row r="82" spans="3:7">
      <c r="C82" s="7" t="s">
        <v>22</v>
      </c>
      <c r="D82" s="7">
        <f>COUNTIF(C2:C71,"&lt;0.567")-COUNTIF(C2:C71,"&lt;0.535")</f>
        <v>6</v>
      </c>
      <c r="E82" s="7">
        <v>7</v>
      </c>
      <c r="F82" s="7"/>
      <c r="G82" s="7"/>
    </row>
    <row r="83" s="3" customFormat="1" spans="3:7">
      <c r="C83" s="20" t="s">
        <v>23</v>
      </c>
      <c r="D83" s="20">
        <f>COUNTIF(C2:C71,"&lt;0.599")-COUNTIF(C2:C71,"&lt;0.567")</f>
        <v>9</v>
      </c>
      <c r="E83" s="20">
        <v>9</v>
      </c>
      <c r="F83" s="20"/>
      <c r="G83" s="20"/>
    </row>
    <row r="84" spans="3:7">
      <c r="C84" s="7" t="s">
        <v>24</v>
      </c>
      <c r="D84" s="7">
        <f>COUNTIF(C2:C71,"&lt;0.631")-COUNTIF(C2:C71,"&lt;0.599")</f>
        <v>11</v>
      </c>
      <c r="E84" s="7">
        <v>12</v>
      </c>
      <c r="F84" s="7"/>
      <c r="G84" s="7"/>
    </row>
    <row r="85" s="6" customFormat="1" spans="3:7">
      <c r="C85" s="22" t="s">
        <v>25</v>
      </c>
      <c r="D85" s="22">
        <f>COUNTIF(C2:C71,"&lt;0.663")-COUNTIF(C2:C71,"&lt;0.631")</f>
        <v>12</v>
      </c>
      <c r="E85" s="22">
        <v>14</v>
      </c>
      <c r="F85" s="22"/>
      <c r="G85" s="22"/>
    </row>
    <row r="86" spans="3:7">
      <c r="C86" s="7" t="s">
        <v>26</v>
      </c>
      <c r="D86" s="7">
        <f>COUNTIF(C2:C71,"&lt;0.695")-COUNTIF(C2:C71,"&lt;0.663")</f>
        <v>11</v>
      </c>
      <c r="E86" s="7">
        <v>12</v>
      </c>
      <c r="F86" s="7"/>
      <c r="G86" s="7"/>
    </row>
    <row r="87" spans="3:7">
      <c r="C87" s="7" t="s">
        <v>27</v>
      </c>
      <c r="D87" s="7">
        <f>COUNTIF(C2:C71,"&lt;0.727")-COUNTIF(C2:C71,"&lt;0.695")</f>
        <v>9</v>
      </c>
      <c r="E87" s="7">
        <v>9</v>
      </c>
      <c r="F87" s="7"/>
      <c r="G87" s="7"/>
    </row>
    <row r="88" spans="3:7">
      <c r="C88" s="7" t="s">
        <v>28</v>
      </c>
      <c r="D88" s="7">
        <f>COUNTIF(C2:C71,"&lt;0.759")-COUNTIF(C2:C71,"&lt;0.727")</f>
        <v>6</v>
      </c>
      <c r="E88" s="7">
        <v>7</v>
      </c>
      <c r="F88" s="7"/>
      <c r="G88" s="7"/>
    </row>
    <row r="89" s="5" customFormat="1" spans="3:7">
      <c r="C89" s="21" t="s">
        <v>29</v>
      </c>
      <c r="D89" s="21">
        <f>COUNTIF(C2:C71,"&lt;0.791")-COUNTIF(C2:C71,"&lt;0.759")</f>
        <v>3</v>
      </c>
      <c r="E89" s="21">
        <v>4</v>
      </c>
      <c r="F89" s="21"/>
      <c r="G89" s="21"/>
    </row>
    <row r="90" spans="3:7">
      <c r="C90" s="7" t="s">
        <v>30</v>
      </c>
      <c r="D90" s="7">
        <f>COUNTIF(C2:C71,"&lt;0.823")-COUNTIF(C2:C71,"&lt;0.791")</f>
        <v>0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  <row r="99" spans="6:7">
      <c r="F99">
        <v>0.53</v>
      </c>
      <c r="G99">
        <v>0.038</v>
      </c>
    </row>
    <row r="100" spans="6:7">
      <c r="F100">
        <v>0.641</v>
      </c>
      <c r="G100">
        <v>0.073</v>
      </c>
    </row>
    <row r="101" spans="6:7">
      <c r="F101">
        <v>0.734</v>
      </c>
      <c r="G101">
        <v>0.107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"/>
  <sheetViews>
    <sheetView topLeftCell="A67" workbookViewId="0">
      <selection activeCell="F72" sqref="F72:J77"/>
    </sheetView>
  </sheetViews>
  <sheetFormatPr defaultColWidth="8.89166666666667" defaultRowHeight="13.5"/>
  <cols>
    <col min="3" max="3" width="19.6666666666667" customWidth="1"/>
    <col min="4" max="4" width="16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143</v>
      </c>
      <c r="B4" s="17">
        <v>143</v>
      </c>
      <c r="C4" s="17">
        <v>0.534330725669861</v>
      </c>
      <c r="D4" s="17">
        <v>0.131121039390564</v>
      </c>
      <c r="E4" s="17">
        <v>7</v>
      </c>
      <c r="F4" s="17">
        <v>3</v>
      </c>
      <c r="G4" s="17">
        <v>3</v>
      </c>
      <c r="H4" s="17">
        <v>7</v>
      </c>
      <c r="I4" s="17">
        <v>0.7</v>
      </c>
      <c r="J4" s="17">
        <v>0.7</v>
      </c>
      <c r="K4" s="17">
        <v>0.7</v>
      </c>
      <c r="L4" s="17">
        <v>0.3</v>
      </c>
      <c r="M4" s="17">
        <v>0.4</v>
      </c>
      <c r="N4" s="17">
        <v>0.7</v>
      </c>
    </row>
    <row r="5" spans="1:14">
      <c r="A5" s="8">
        <v>245</v>
      </c>
      <c r="B5" s="9">
        <v>245</v>
      </c>
      <c r="C5" s="9">
        <v>0.535016775131226</v>
      </c>
      <c r="D5" s="9">
        <v>0.0704317092895508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267</v>
      </c>
      <c r="B6" s="9">
        <v>267</v>
      </c>
      <c r="C6" s="9">
        <v>0.535416841506958</v>
      </c>
      <c r="D6" s="9">
        <v>0.0235810279846191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297</v>
      </c>
      <c r="B7" s="9">
        <v>297</v>
      </c>
      <c r="C7" s="9">
        <v>0.560098528862</v>
      </c>
      <c r="D7" s="9">
        <v>0.0110046863555908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443</v>
      </c>
      <c r="B8" s="9">
        <v>443</v>
      </c>
      <c r="C8" s="9">
        <v>0.537277579307556</v>
      </c>
      <c r="D8" s="9">
        <v>0.00821709632873535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491</v>
      </c>
      <c r="B9" s="9">
        <v>491</v>
      </c>
      <c r="C9" s="9">
        <v>0.537451267242432</v>
      </c>
      <c r="D9" s="9">
        <v>0.00570511817932129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="4" customFormat="1" spans="1:14">
      <c r="A10" s="16">
        <v>445</v>
      </c>
      <c r="B10" s="17">
        <v>445</v>
      </c>
      <c r="C10" s="17">
        <v>0.566210746765137</v>
      </c>
      <c r="D10" s="17">
        <v>0.00131916999816895</v>
      </c>
      <c r="E10" s="17">
        <v>9</v>
      </c>
      <c r="F10" s="17">
        <v>9</v>
      </c>
      <c r="G10" s="17">
        <v>1</v>
      </c>
      <c r="H10" s="17">
        <v>1</v>
      </c>
      <c r="I10" s="17">
        <v>0.9</v>
      </c>
      <c r="J10" s="17">
        <v>0.5</v>
      </c>
      <c r="K10" s="17">
        <v>0.642857142857143</v>
      </c>
      <c r="L10" s="17">
        <v>0.9</v>
      </c>
      <c r="M10" s="17">
        <v>0</v>
      </c>
      <c r="N10" s="17">
        <v>0.5</v>
      </c>
    </row>
    <row r="11" spans="1:14">
      <c r="A11" s="8">
        <v>469</v>
      </c>
      <c r="B11" s="9">
        <v>469</v>
      </c>
      <c r="C11" s="9">
        <v>0.569208860397339</v>
      </c>
      <c r="D11" s="9">
        <v>0.0651026964187622</v>
      </c>
      <c r="E11" s="9">
        <v>7</v>
      </c>
      <c r="F11" s="9">
        <v>9</v>
      </c>
      <c r="G11" s="9">
        <v>3</v>
      </c>
      <c r="H11" s="9">
        <v>1</v>
      </c>
      <c r="I11" s="9">
        <v>0.7</v>
      </c>
      <c r="J11" s="9">
        <v>0.4375</v>
      </c>
      <c r="K11" s="9">
        <v>0.538461538461538</v>
      </c>
      <c r="L11" s="9">
        <v>0.9</v>
      </c>
      <c r="M11" s="9">
        <v>-0.2</v>
      </c>
      <c r="N11" s="9">
        <v>0.4</v>
      </c>
    </row>
    <row r="12" spans="1:14">
      <c r="A12" s="8">
        <v>304</v>
      </c>
      <c r="B12" s="9">
        <v>304</v>
      </c>
      <c r="C12" s="9">
        <v>0.57126247882843</v>
      </c>
      <c r="D12" s="9">
        <v>0.00178587436676025</v>
      </c>
      <c r="E12" s="9">
        <v>10</v>
      </c>
      <c r="F12" s="9">
        <v>9</v>
      </c>
      <c r="G12" s="9">
        <v>0</v>
      </c>
      <c r="H12" s="9">
        <v>1</v>
      </c>
      <c r="I12" s="9">
        <v>1</v>
      </c>
      <c r="J12" s="9">
        <v>0.526315789473684</v>
      </c>
      <c r="K12" s="9">
        <v>0.689655172413793</v>
      </c>
      <c r="L12" s="9">
        <v>0.9</v>
      </c>
      <c r="M12" s="9">
        <v>0.1</v>
      </c>
      <c r="N12" s="9">
        <v>0.55</v>
      </c>
    </row>
    <row r="13" spans="1:14">
      <c r="A13" s="8">
        <v>217</v>
      </c>
      <c r="B13" s="9">
        <v>217</v>
      </c>
      <c r="C13" s="9">
        <v>0.576593995094299</v>
      </c>
      <c r="D13" s="9">
        <v>0.0702860355377197</v>
      </c>
      <c r="E13" s="9">
        <v>10</v>
      </c>
      <c r="F13" s="9">
        <v>8</v>
      </c>
      <c r="G13" s="9">
        <v>0</v>
      </c>
      <c r="H13" s="9">
        <v>2</v>
      </c>
      <c r="I13" s="9">
        <v>1</v>
      </c>
      <c r="J13" s="9">
        <v>0.555555555555556</v>
      </c>
      <c r="K13" s="9">
        <v>0.714285714285714</v>
      </c>
      <c r="L13" s="9">
        <v>0.8</v>
      </c>
      <c r="M13" s="9">
        <v>0.2</v>
      </c>
      <c r="N13" s="9">
        <v>0.6</v>
      </c>
    </row>
    <row r="14" s="3" customFormat="1" spans="1:14">
      <c r="A14" s="14">
        <v>467</v>
      </c>
      <c r="B14" s="15">
        <v>467</v>
      </c>
      <c r="C14" s="15">
        <v>0.572872996330261</v>
      </c>
      <c r="D14" s="15">
        <v>0.00699377059936523</v>
      </c>
      <c r="E14" s="15">
        <v>10</v>
      </c>
      <c r="F14" s="15">
        <v>6</v>
      </c>
      <c r="G14" s="15">
        <v>0</v>
      </c>
      <c r="H14" s="15">
        <v>4</v>
      </c>
      <c r="I14" s="15">
        <v>1</v>
      </c>
      <c r="J14" s="15">
        <v>0.625</v>
      </c>
      <c r="K14" s="15">
        <v>0.769230769230769</v>
      </c>
      <c r="L14" s="15">
        <v>0.6</v>
      </c>
      <c r="M14" s="15">
        <v>0.4</v>
      </c>
      <c r="N14" s="15">
        <v>0.7</v>
      </c>
    </row>
    <row r="15" spans="1:14">
      <c r="A15" s="8">
        <v>93</v>
      </c>
      <c r="B15" s="9">
        <v>93</v>
      </c>
      <c r="C15" s="9">
        <v>0.571714162826538</v>
      </c>
      <c r="D15" s="9">
        <v>0.0245965719223022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pans="1:14">
      <c r="A16" s="8">
        <v>51</v>
      </c>
      <c r="B16" s="9">
        <v>51</v>
      </c>
      <c r="C16" s="9">
        <v>0.567926406860352</v>
      </c>
      <c r="D16" s="9">
        <v>0.115323781967163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290</v>
      </c>
      <c r="B17" s="9">
        <v>290</v>
      </c>
      <c r="C17" s="9">
        <v>0.57060170173645</v>
      </c>
      <c r="D17" s="9">
        <v>0.000138640403747559</v>
      </c>
      <c r="E17" s="9">
        <v>10</v>
      </c>
      <c r="F17" s="9">
        <v>6</v>
      </c>
      <c r="G17" s="9">
        <v>0</v>
      </c>
      <c r="H17" s="9">
        <v>4</v>
      </c>
      <c r="I17" s="9">
        <v>1</v>
      </c>
      <c r="J17" s="9">
        <v>0.625</v>
      </c>
      <c r="K17" s="9">
        <v>0.769230769230769</v>
      </c>
      <c r="L17" s="9">
        <v>0.6</v>
      </c>
      <c r="M17" s="9">
        <v>0.4</v>
      </c>
      <c r="N17" s="9">
        <v>0.7</v>
      </c>
    </row>
    <row r="18" s="4" customFormat="1" spans="1:14">
      <c r="A18" s="16">
        <v>61</v>
      </c>
      <c r="B18" s="17">
        <v>61</v>
      </c>
      <c r="C18" s="17">
        <v>0.567415475845337</v>
      </c>
      <c r="D18" s="17">
        <v>0.0208377838134766</v>
      </c>
      <c r="E18" s="17">
        <v>10</v>
      </c>
      <c r="F18" s="17">
        <v>7</v>
      </c>
      <c r="G18" s="17">
        <v>0</v>
      </c>
      <c r="H18" s="17">
        <v>3</v>
      </c>
      <c r="I18" s="17">
        <v>1</v>
      </c>
      <c r="J18" s="17">
        <v>0.588235294117647</v>
      </c>
      <c r="K18" s="17">
        <v>0.740740740740741</v>
      </c>
      <c r="L18" s="17">
        <v>0.7</v>
      </c>
      <c r="M18" s="17">
        <v>0.3</v>
      </c>
      <c r="N18" s="17">
        <v>0.65</v>
      </c>
    </row>
    <row r="19" spans="1:14">
      <c r="A19" s="8">
        <v>314</v>
      </c>
      <c r="B19" s="9">
        <v>314</v>
      </c>
      <c r="C19" s="9">
        <v>0.599250078201294</v>
      </c>
      <c r="D19" s="9">
        <v>0.0104513168334961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pans="1:14">
      <c r="A20" s="8">
        <v>53</v>
      </c>
      <c r="B20" s="9">
        <v>53</v>
      </c>
      <c r="C20" s="9">
        <v>0.600767612457275</v>
      </c>
      <c r="D20" s="9">
        <v>0.0297636985778809</v>
      </c>
      <c r="E20" s="9">
        <v>10</v>
      </c>
      <c r="F20" s="9">
        <v>8</v>
      </c>
      <c r="G20" s="9">
        <v>0</v>
      </c>
      <c r="H20" s="9">
        <v>2</v>
      </c>
      <c r="I20" s="9">
        <v>1</v>
      </c>
      <c r="J20" s="9">
        <v>0.555555555555556</v>
      </c>
      <c r="K20" s="9">
        <v>0.714285714285714</v>
      </c>
      <c r="L20" s="9">
        <v>0.8</v>
      </c>
      <c r="M20" s="9">
        <v>0.2</v>
      </c>
      <c r="N20" s="9">
        <v>0.6</v>
      </c>
    </row>
    <row r="21" spans="1:14">
      <c r="A21" s="8">
        <v>2</v>
      </c>
      <c r="B21" s="9">
        <v>2</v>
      </c>
      <c r="C21" s="9">
        <v>0.621734499931335</v>
      </c>
      <c r="D21" s="9">
        <v>0.000980615615844727</v>
      </c>
      <c r="E21" s="9">
        <v>9</v>
      </c>
      <c r="F21" s="9">
        <v>4</v>
      </c>
      <c r="G21" s="9">
        <v>1</v>
      </c>
      <c r="H21" s="9">
        <v>6</v>
      </c>
      <c r="I21" s="9">
        <v>0.9</v>
      </c>
      <c r="J21" s="9">
        <v>0.692307692307692</v>
      </c>
      <c r="K21" s="9">
        <v>0.782608695652174</v>
      </c>
      <c r="L21" s="9">
        <v>0.4</v>
      </c>
      <c r="M21" s="9">
        <v>0.5</v>
      </c>
      <c r="N21" s="9">
        <v>0.75</v>
      </c>
    </row>
    <row r="22" spans="1:14">
      <c r="A22" s="8">
        <v>249</v>
      </c>
      <c r="B22" s="9">
        <v>249</v>
      </c>
      <c r="C22" s="9">
        <v>0.602627396583557</v>
      </c>
      <c r="D22" s="9">
        <v>0.0299558639526367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="3" customFormat="1" spans="1:14">
      <c r="A23" s="14">
        <v>236</v>
      </c>
      <c r="B23" s="15">
        <v>236</v>
      </c>
      <c r="C23" s="15">
        <v>0.60302460193634</v>
      </c>
      <c r="D23" s="15">
        <v>0.0383080244064331</v>
      </c>
      <c r="E23" s="15">
        <v>10</v>
      </c>
      <c r="F23" s="15">
        <v>7</v>
      </c>
      <c r="G23" s="15">
        <v>0</v>
      </c>
      <c r="H23" s="15">
        <v>3</v>
      </c>
      <c r="I23" s="15">
        <v>1</v>
      </c>
      <c r="J23" s="15">
        <v>0.588235294117647</v>
      </c>
      <c r="K23" s="15">
        <v>0.740740740740741</v>
      </c>
      <c r="L23" s="15">
        <v>0.7</v>
      </c>
      <c r="M23" s="15">
        <v>0.3</v>
      </c>
      <c r="N23" s="15">
        <v>0.65</v>
      </c>
    </row>
    <row r="24" spans="1:14">
      <c r="A24" s="8">
        <v>338</v>
      </c>
      <c r="B24" s="9">
        <v>338</v>
      </c>
      <c r="C24" s="9">
        <v>0.603128910064697</v>
      </c>
      <c r="D24" s="9">
        <v>0.043573260307312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116</v>
      </c>
      <c r="B25" s="9">
        <v>116</v>
      </c>
      <c r="C25" s="9">
        <v>0.630280375480652</v>
      </c>
      <c r="D25" s="9">
        <v>0.000827312469482422</v>
      </c>
      <c r="E25" s="9">
        <v>8</v>
      </c>
      <c r="F25" s="9">
        <v>6</v>
      </c>
      <c r="G25" s="9">
        <v>2</v>
      </c>
      <c r="H25" s="9">
        <v>4</v>
      </c>
      <c r="I25" s="9">
        <v>0.8</v>
      </c>
      <c r="J25" s="9">
        <v>0.571428571428572</v>
      </c>
      <c r="K25" s="9">
        <v>0.666666666666667</v>
      </c>
      <c r="L25" s="9">
        <v>0.6</v>
      </c>
      <c r="M25" s="9">
        <v>0.2</v>
      </c>
      <c r="N25" s="9">
        <v>0.6</v>
      </c>
    </row>
    <row r="26" spans="1:14">
      <c r="A26" s="8">
        <v>100</v>
      </c>
      <c r="B26" s="9">
        <v>100</v>
      </c>
      <c r="C26" s="9">
        <v>0.604646682739258</v>
      </c>
      <c r="D26" s="9">
        <v>0.0354998111724854</v>
      </c>
      <c r="E26" s="9">
        <v>10</v>
      </c>
      <c r="F26" s="9">
        <v>8</v>
      </c>
      <c r="G26" s="9">
        <v>0</v>
      </c>
      <c r="H26" s="9">
        <v>2</v>
      </c>
      <c r="I26" s="9">
        <v>1</v>
      </c>
      <c r="J26" s="9">
        <v>0.555555555555556</v>
      </c>
      <c r="K26" s="9">
        <v>0.714285714285714</v>
      </c>
      <c r="L26" s="9">
        <v>0.8</v>
      </c>
      <c r="M26" s="9">
        <v>0.2</v>
      </c>
      <c r="N26" s="9">
        <v>0.6</v>
      </c>
    </row>
    <row r="27" spans="1:14">
      <c r="A27" s="8">
        <v>57</v>
      </c>
      <c r="B27" s="9">
        <v>57</v>
      </c>
      <c r="C27" s="9">
        <v>0.605223536491394</v>
      </c>
      <c r="D27" s="9">
        <v>0.031017541885376</v>
      </c>
      <c r="E27" s="9">
        <v>8</v>
      </c>
      <c r="F27" s="9">
        <v>8</v>
      </c>
      <c r="G27" s="9">
        <v>2</v>
      </c>
      <c r="H27" s="9">
        <v>2</v>
      </c>
      <c r="I27" s="9">
        <v>0.8</v>
      </c>
      <c r="J27" s="9">
        <v>0.5</v>
      </c>
      <c r="K27" s="9">
        <v>0.615384615384615</v>
      </c>
      <c r="L27" s="9">
        <v>0.8</v>
      </c>
      <c r="M27" s="9">
        <v>0</v>
      </c>
      <c r="N27" s="9">
        <v>0.5</v>
      </c>
    </row>
    <row r="28" spans="1:14">
      <c r="A28" s="8">
        <v>54</v>
      </c>
      <c r="B28" s="9">
        <v>54</v>
      </c>
      <c r="C28" s="9">
        <v>0.629478931427002</v>
      </c>
      <c r="D28" s="9">
        <v>0.0051422119140625</v>
      </c>
      <c r="E28" s="9">
        <v>10</v>
      </c>
      <c r="F28" s="9">
        <v>9</v>
      </c>
      <c r="G28" s="9">
        <v>0</v>
      </c>
      <c r="H28" s="9">
        <v>1</v>
      </c>
      <c r="I28" s="9">
        <v>1</v>
      </c>
      <c r="J28" s="9">
        <v>0.526315789473684</v>
      </c>
      <c r="K28" s="9">
        <v>0.689655172413793</v>
      </c>
      <c r="L28" s="9">
        <v>0.9</v>
      </c>
      <c r="M28" s="9">
        <v>0.1</v>
      </c>
      <c r="N28" s="9">
        <v>0.55</v>
      </c>
    </row>
    <row r="29" s="4" customFormat="1" spans="1:14">
      <c r="A29" s="16">
        <v>239</v>
      </c>
      <c r="B29" s="17">
        <v>239</v>
      </c>
      <c r="C29" s="17">
        <v>0.606819152832031</v>
      </c>
      <c r="D29" s="17">
        <v>0.0388393402099609</v>
      </c>
      <c r="E29" s="17">
        <v>9</v>
      </c>
      <c r="F29" s="17">
        <v>3</v>
      </c>
      <c r="G29" s="17">
        <v>1</v>
      </c>
      <c r="H29" s="17">
        <v>7</v>
      </c>
      <c r="I29" s="17">
        <v>0.9</v>
      </c>
      <c r="J29" s="17">
        <v>0.75</v>
      </c>
      <c r="K29" s="17">
        <v>0.818181818181818</v>
      </c>
      <c r="L29" s="17">
        <v>0.3</v>
      </c>
      <c r="M29" s="17">
        <v>0.6</v>
      </c>
      <c r="N29" s="17">
        <v>0.8</v>
      </c>
    </row>
    <row r="30" spans="1:14">
      <c r="A30" s="8">
        <v>233</v>
      </c>
      <c r="B30" s="9">
        <v>233</v>
      </c>
      <c r="C30" s="9">
        <v>0.631724715232849</v>
      </c>
      <c r="D30" s="9">
        <v>0.0104049444198608</v>
      </c>
      <c r="E30" s="9">
        <v>10</v>
      </c>
      <c r="F30" s="9">
        <v>6</v>
      </c>
      <c r="G30" s="9">
        <v>0</v>
      </c>
      <c r="H30" s="9">
        <v>4</v>
      </c>
      <c r="I30" s="9">
        <v>1</v>
      </c>
      <c r="J30" s="9">
        <v>0.625</v>
      </c>
      <c r="K30" s="9">
        <v>0.769230769230769</v>
      </c>
      <c r="L30" s="9">
        <v>0.6</v>
      </c>
      <c r="M30" s="9">
        <v>0.4</v>
      </c>
      <c r="N30" s="9">
        <v>0.7</v>
      </c>
    </row>
    <row r="31" spans="1:14">
      <c r="A31" s="8">
        <v>488</v>
      </c>
      <c r="B31" s="9">
        <v>488</v>
      </c>
      <c r="C31" s="9">
        <v>0.643400549888611</v>
      </c>
      <c r="D31" s="9">
        <v>0.0169519186019897</v>
      </c>
      <c r="E31" s="9">
        <v>10</v>
      </c>
      <c r="F31" s="9">
        <v>8</v>
      </c>
      <c r="G31" s="9">
        <v>0</v>
      </c>
      <c r="H31" s="9">
        <v>2</v>
      </c>
      <c r="I31" s="9">
        <v>1</v>
      </c>
      <c r="J31" s="9">
        <v>0.555555555555556</v>
      </c>
      <c r="K31" s="9">
        <v>0.714285714285714</v>
      </c>
      <c r="L31" s="9">
        <v>0.8</v>
      </c>
      <c r="M31" s="9">
        <v>0.2</v>
      </c>
      <c r="N31" s="9">
        <v>0.6</v>
      </c>
    </row>
    <row r="32" s="3" customFormat="1" spans="1:14">
      <c r="A32" s="14">
        <v>278</v>
      </c>
      <c r="B32" s="15">
        <v>278</v>
      </c>
      <c r="C32" s="15">
        <v>0.633606433868408</v>
      </c>
      <c r="D32" s="15">
        <v>0.0177440643310547</v>
      </c>
      <c r="E32" s="15">
        <v>9</v>
      </c>
      <c r="F32" s="15">
        <v>7</v>
      </c>
      <c r="G32" s="15">
        <v>1</v>
      </c>
      <c r="H32" s="15">
        <v>3</v>
      </c>
      <c r="I32" s="15">
        <v>0.9</v>
      </c>
      <c r="J32" s="15">
        <v>0.5625</v>
      </c>
      <c r="K32" s="15">
        <v>0.692307692307692</v>
      </c>
      <c r="L32" s="15">
        <v>0.7</v>
      </c>
      <c r="M32" s="15">
        <v>0.2</v>
      </c>
      <c r="N32" s="15">
        <v>0.6</v>
      </c>
    </row>
    <row r="33" spans="1:14">
      <c r="A33" s="8">
        <v>294</v>
      </c>
      <c r="B33" s="9">
        <v>294</v>
      </c>
      <c r="C33" s="9">
        <v>0.642839908599854</v>
      </c>
      <c r="D33" s="9">
        <v>0.0108000040054321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455</v>
      </c>
      <c r="B34" s="9">
        <v>455</v>
      </c>
      <c r="C34" s="9">
        <v>0.634031414985657</v>
      </c>
      <c r="D34" s="9">
        <v>0.0529571771621704</v>
      </c>
      <c r="E34" s="9">
        <v>8</v>
      </c>
      <c r="F34" s="9">
        <v>7</v>
      </c>
      <c r="G34" s="9">
        <v>2</v>
      </c>
      <c r="H34" s="9">
        <v>3</v>
      </c>
      <c r="I34" s="9">
        <v>0.8</v>
      </c>
      <c r="J34" s="9">
        <v>0.533333333333333</v>
      </c>
      <c r="K34" s="9">
        <v>0.64</v>
      </c>
      <c r="L34" s="9">
        <v>0.7</v>
      </c>
      <c r="M34" s="9">
        <v>0.1</v>
      </c>
      <c r="N34" s="9">
        <v>0.55</v>
      </c>
    </row>
    <row r="35" spans="1:14">
      <c r="A35" s="8">
        <v>98</v>
      </c>
      <c r="B35" s="9">
        <v>98</v>
      </c>
      <c r="C35" s="9">
        <v>0.634501576423645</v>
      </c>
      <c r="D35" s="9">
        <v>0.0768029689788818</v>
      </c>
      <c r="E35" s="9">
        <v>8</v>
      </c>
      <c r="F35" s="9">
        <v>8</v>
      </c>
      <c r="G35" s="9">
        <v>2</v>
      </c>
      <c r="H35" s="9">
        <v>2</v>
      </c>
      <c r="I35" s="9">
        <v>0.8</v>
      </c>
      <c r="J35" s="9">
        <v>0.5</v>
      </c>
      <c r="K35" s="9">
        <v>0.615384615384615</v>
      </c>
      <c r="L35" s="9">
        <v>0.8</v>
      </c>
      <c r="M35" s="9">
        <v>0</v>
      </c>
      <c r="N35" s="9">
        <v>0.5</v>
      </c>
    </row>
    <row r="36" spans="1:14">
      <c r="A36" s="8">
        <v>271</v>
      </c>
      <c r="B36" s="9">
        <v>271</v>
      </c>
      <c r="C36" s="9">
        <v>0.636939287185669</v>
      </c>
      <c r="D36" s="9">
        <v>0.0437867641448975</v>
      </c>
      <c r="E36" s="9">
        <v>9</v>
      </c>
      <c r="F36" s="9">
        <v>9</v>
      </c>
      <c r="G36" s="9">
        <v>1</v>
      </c>
      <c r="H36" s="9">
        <v>1</v>
      </c>
      <c r="I36" s="9">
        <v>0.9</v>
      </c>
      <c r="J36" s="9">
        <v>0.5</v>
      </c>
      <c r="K36" s="9">
        <v>0.642857142857143</v>
      </c>
      <c r="L36" s="9">
        <v>0.9</v>
      </c>
      <c r="M36" s="9">
        <v>0</v>
      </c>
      <c r="N36" s="9">
        <v>0.5</v>
      </c>
    </row>
    <row r="37" spans="1:14">
      <c r="A37" s="8">
        <v>359</v>
      </c>
      <c r="B37" s="9">
        <v>359</v>
      </c>
      <c r="C37" s="9">
        <v>0.63953709602356</v>
      </c>
      <c r="D37" s="9">
        <v>0.0327277183532715</v>
      </c>
      <c r="E37" s="9">
        <v>10</v>
      </c>
      <c r="F37" s="9">
        <v>9</v>
      </c>
      <c r="G37" s="9">
        <v>0</v>
      </c>
      <c r="H37" s="9">
        <v>1</v>
      </c>
      <c r="I37" s="9">
        <v>1</v>
      </c>
      <c r="J37" s="9">
        <v>0.526315789473684</v>
      </c>
      <c r="K37" s="9">
        <v>0.689655172413793</v>
      </c>
      <c r="L37" s="9">
        <v>0.9</v>
      </c>
      <c r="M37" s="9">
        <v>0.1</v>
      </c>
      <c r="N37" s="9">
        <v>0.55</v>
      </c>
    </row>
    <row r="38" spans="1:14">
      <c r="A38" s="8">
        <v>343</v>
      </c>
      <c r="B38" s="9">
        <v>343</v>
      </c>
      <c r="C38" s="9">
        <v>0.639774203300476</v>
      </c>
      <c r="D38" s="9">
        <v>0.074286937713623</v>
      </c>
      <c r="E38" s="9">
        <v>10</v>
      </c>
      <c r="F38" s="9">
        <v>8</v>
      </c>
      <c r="G38" s="9">
        <v>0</v>
      </c>
      <c r="H38" s="9">
        <v>2</v>
      </c>
      <c r="I38" s="9">
        <v>1</v>
      </c>
      <c r="J38" s="9">
        <v>0.555555555555556</v>
      </c>
      <c r="K38" s="9">
        <v>0.714285714285714</v>
      </c>
      <c r="L38" s="9">
        <v>0.8</v>
      </c>
      <c r="M38" s="9">
        <v>0.2</v>
      </c>
      <c r="N38" s="9">
        <v>0.6</v>
      </c>
    </row>
    <row r="39" spans="1:14">
      <c r="A39" s="8">
        <v>295</v>
      </c>
      <c r="B39" s="9">
        <v>295</v>
      </c>
      <c r="C39" s="9">
        <v>0.641138553619385</v>
      </c>
      <c r="D39" s="9">
        <v>0.0182781219482422</v>
      </c>
      <c r="E39" s="9">
        <v>8</v>
      </c>
      <c r="F39" s="9">
        <v>6</v>
      </c>
      <c r="G39" s="9">
        <v>2</v>
      </c>
      <c r="H39" s="9">
        <v>4</v>
      </c>
      <c r="I39" s="9">
        <v>0.8</v>
      </c>
      <c r="J39" s="9">
        <v>0.571428571428572</v>
      </c>
      <c r="K39" s="9">
        <v>0.666666666666667</v>
      </c>
      <c r="L39" s="9">
        <v>0.6</v>
      </c>
      <c r="M39" s="9">
        <v>0.2</v>
      </c>
      <c r="N39" s="9">
        <v>0.6</v>
      </c>
    </row>
    <row r="40" s="3" customFormat="1" spans="1:14">
      <c r="A40" s="14">
        <v>484</v>
      </c>
      <c r="B40" s="15">
        <v>484</v>
      </c>
      <c r="C40" s="15">
        <v>0.642148852348328</v>
      </c>
      <c r="D40" s="15">
        <v>0.0728036165237427</v>
      </c>
      <c r="E40" s="15">
        <v>10</v>
      </c>
      <c r="F40" s="15">
        <v>10</v>
      </c>
      <c r="G40" s="15">
        <v>0</v>
      </c>
      <c r="H40" s="15">
        <v>0</v>
      </c>
      <c r="I40" s="15">
        <v>1</v>
      </c>
      <c r="J40" s="15">
        <v>0.5</v>
      </c>
      <c r="K40" s="15">
        <v>0.666666666666667</v>
      </c>
      <c r="L40" s="15">
        <v>1</v>
      </c>
      <c r="M40" s="15">
        <v>0</v>
      </c>
      <c r="N40" s="15">
        <v>0.5</v>
      </c>
    </row>
    <row r="41" s="4" customFormat="1" spans="1:14">
      <c r="A41" s="16">
        <v>384</v>
      </c>
      <c r="B41" s="17">
        <v>384</v>
      </c>
      <c r="C41" s="17">
        <v>0.642540812492371</v>
      </c>
      <c r="D41" s="17">
        <v>0.0677975416183472</v>
      </c>
      <c r="E41" s="17">
        <v>9</v>
      </c>
      <c r="F41" s="17">
        <v>6</v>
      </c>
      <c r="G41" s="17">
        <v>1</v>
      </c>
      <c r="H41" s="17">
        <v>4</v>
      </c>
      <c r="I41" s="17">
        <v>0.9</v>
      </c>
      <c r="J41" s="17">
        <v>0.6</v>
      </c>
      <c r="K41" s="17">
        <v>0.72</v>
      </c>
      <c r="L41" s="17">
        <v>0.6</v>
      </c>
      <c r="M41" s="17">
        <v>0.3</v>
      </c>
      <c r="N41" s="17">
        <v>0.65</v>
      </c>
    </row>
    <row r="42" spans="1:14">
      <c r="A42" s="8">
        <v>202</v>
      </c>
      <c r="B42" s="9">
        <v>202</v>
      </c>
      <c r="C42" s="9">
        <v>0.663043260574341</v>
      </c>
      <c r="D42" s="9">
        <v>0.0454604625701904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427</v>
      </c>
      <c r="B43" s="9">
        <v>427</v>
      </c>
      <c r="C43" s="9">
        <v>0.684904217720032</v>
      </c>
      <c r="D43" s="9">
        <v>0.0170198678970337</v>
      </c>
      <c r="E43" s="9">
        <v>10</v>
      </c>
      <c r="F43" s="9">
        <v>7</v>
      </c>
      <c r="G43" s="9">
        <v>0</v>
      </c>
      <c r="H43" s="9">
        <v>3</v>
      </c>
      <c r="I43" s="9">
        <v>1</v>
      </c>
      <c r="J43" s="9">
        <v>0.588235294117647</v>
      </c>
      <c r="K43" s="9">
        <v>0.740740740740741</v>
      </c>
      <c r="L43" s="9">
        <v>0.7</v>
      </c>
      <c r="M43" s="9">
        <v>0.3</v>
      </c>
      <c r="N43" s="9">
        <v>0.65</v>
      </c>
    </row>
    <row r="44" spans="1:14">
      <c r="A44" s="8">
        <v>181</v>
      </c>
      <c r="B44" s="9">
        <v>181</v>
      </c>
      <c r="C44" s="9">
        <v>0.663648009300232</v>
      </c>
      <c r="D44" s="9">
        <v>0.0730950832366943</v>
      </c>
      <c r="E44" s="9">
        <v>9</v>
      </c>
      <c r="F44" s="9">
        <v>4</v>
      </c>
      <c r="G44" s="9">
        <v>1</v>
      </c>
      <c r="H44" s="9">
        <v>6</v>
      </c>
      <c r="I44" s="9">
        <v>0.9</v>
      </c>
      <c r="J44" s="9">
        <v>0.692307692307692</v>
      </c>
      <c r="K44" s="9">
        <v>0.782608695652174</v>
      </c>
      <c r="L44" s="9">
        <v>0.4</v>
      </c>
      <c r="M44" s="9">
        <v>0.5</v>
      </c>
      <c r="N44" s="9">
        <v>0.75</v>
      </c>
    </row>
    <row r="45" spans="1:14">
      <c r="A45" s="8">
        <v>251</v>
      </c>
      <c r="B45" s="9">
        <v>251</v>
      </c>
      <c r="C45" s="9">
        <v>0.668897747993469</v>
      </c>
      <c r="D45" s="9">
        <v>0.0253410339355469</v>
      </c>
      <c r="E45" s="9">
        <v>8</v>
      </c>
      <c r="F45" s="9">
        <v>8</v>
      </c>
      <c r="G45" s="9">
        <v>2</v>
      </c>
      <c r="H45" s="9">
        <v>2</v>
      </c>
      <c r="I45" s="9">
        <v>0.8</v>
      </c>
      <c r="J45" s="9">
        <v>0.5</v>
      </c>
      <c r="K45" s="9">
        <v>0.615384615384615</v>
      </c>
      <c r="L45" s="9">
        <v>0.8</v>
      </c>
      <c r="M45" s="9">
        <v>0</v>
      </c>
      <c r="N45" s="9">
        <v>0.5</v>
      </c>
    </row>
    <row r="46" spans="1:14">
      <c r="A46" s="8">
        <v>473</v>
      </c>
      <c r="B46" s="9">
        <v>473</v>
      </c>
      <c r="C46" s="9">
        <v>0.66645336151123</v>
      </c>
      <c r="D46" s="9">
        <v>0.108807682991028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244</v>
      </c>
      <c r="B47" s="9">
        <v>244</v>
      </c>
      <c r="C47" s="9">
        <v>0.666673541069031</v>
      </c>
      <c r="D47" s="9">
        <v>0.0326756238937378</v>
      </c>
      <c r="E47" s="9">
        <v>7</v>
      </c>
      <c r="F47" s="9">
        <v>5</v>
      </c>
      <c r="G47" s="9">
        <v>3</v>
      </c>
      <c r="H47" s="9">
        <v>5</v>
      </c>
      <c r="I47" s="9">
        <v>0.7</v>
      </c>
      <c r="J47" s="9">
        <v>0.583333333333333</v>
      </c>
      <c r="K47" s="9">
        <v>0.636363636363636</v>
      </c>
      <c r="L47" s="9">
        <v>0.5</v>
      </c>
      <c r="M47" s="9">
        <v>0.2</v>
      </c>
      <c r="N47" s="9">
        <v>0.6</v>
      </c>
    </row>
    <row r="48" spans="1:14">
      <c r="A48" s="8">
        <v>350</v>
      </c>
      <c r="B48" s="9">
        <v>350</v>
      </c>
      <c r="C48" s="9">
        <v>0.689123868942261</v>
      </c>
      <c r="D48" s="9">
        <v>0.0156382322311401</v>
      </c>
      <c r="E48" s="9">
        <v>10</v>
      </c>
      <c r="F48" s="9">
        <v>8</v>
      </c>
      <c r="G48" s="9">
        <v>0</v>
      </c>
      <c r="H48" s="9">
        <v>2</v>
      </c>
      <c r="I48" s="9">
        <v>1</v>
      </c>
      <c r="J48" s="9">
        <v>0.555555555555556</v>
      </c>
      <c r="K48" s="9">
        <v>0.714285714285714</v>
      </c>
      <c r="L48" s="9">
        <v>0.8</v>
      </c>
      <c r="M48" s="9">
        <v>0.2</v>
      </c>
      <c r="N48" s="9">
        <v>0.6</v>
      </c>
    </row>
    <row r="49" spans="1:14">
      <c r="A49" s="8">
        <v>442</v>
      </c>
      <c r="B49" s="9">
        <v>442</v>
      </c>
      <c r="C49" s="9">
        <v>0.667679786682129</v>
      </c>
      <c r="D49" s="9">
        <v>0.0160030126571655</v>
      </c>
      <c r="E49" s="9">
        <v>9</v>
      </c>
      <c r="F49" s="9">
        <v>6</v>
      </c>
      <c r="G49" s="9">
        <v>1</v>
      </c>
      <c r="H49" s="9">
        <v>4</v>
      </c>
      <c r="I49" s="9">
        <v>0.9</v>
      </c>
      <c r="J49" s="9">
        <v>0.6</v>
      </c>
      <c r="K49" s="9">
        <v>0.72</v>
      </c>
      <c r="L49" s="9">
        <v>0.6</v>
      </c>
      <c r="M49" s="9">
        <v>0.3</v>
      </c>
      <c r="N49" s="9">
        <v>0.65</v>
      </c>
    </row>
    <row r="50" spans="1:14">
      <c r="A50" s="8">
        <v>202</v>
      </c>
      <c r="B50" s="9">
        <v>202</v>
      </c>
      <c r="C50" s="9">
        <v>0.663043260574341</v>
      </c>
      <c r="D50" s="9">
        <v>0.0454604625701904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pans="1:14">
      <c r="A51" s="8">
        <v>207</v>
      </c>
      <c r="B51" s="9">
        <v>207</v>
      </c>
      <c r="C51" s="9">
        <v>0.668673396110535</v>
      </c>
      <c r="D51" s="9">
        <v>0.00628530979156494</v>
      </c>
      <c r="E51" s="9">
        <v>9</v>
      </c>
      <c r="F51" s="9">
        <v>8</v>
      </c>
      <c r="G51" s="9">
        <v>1</v>
      </c>
      <c r="H51" s="9">
        <v>2</v>
      </c>
      <c r="I51" s="9">
        <v>0.9</v>
      </c>
      <c r="J51" s="9">
        <v>0.529411764705882</v>
      </c>
      <c r="K51" s="9">
        <v>0.666666666666667</v>
      </c>
      <c r="L51" s="9">
        <v>0.8</v>
      </c>
      <c r="M51" s="9">
        <v>0.1</v>
      </c>
      <c r="N51" s="9">
        <v>0.55</v>
      </c>
    </row>
    <row r="52" s="4" customFormat="1" spans="1:14">
      <c r="A52" s="16">
        <v>251</v>
      </c>
      <c r="B52" s="17">
        <v>251</v>
      </c>
      <c r="C52" s="17">
        <v>0.668897747993469</v>
      </c>
      <c r="D52" s="17">
        <v>0.0253410339355469</v>
      </c>
      <c r="E52" s="17">
        <v>8</v>
      </c>
      <c r="F52" s="17">
        <v>8</v>
      </c>
      <c r="G52" s="17">
        <v>2</v>
      </c>
      <c r="H52" s="17">
        <v>2</v>
      </c>
      <c r="I52" s="17">
        <v>0.8</v>
      </c>
      <c r="J52" s="17">
        <v>0.5</v>
      </c>
      <c r="K52" s="17">
        <v>0.615384615384615</v>
      </c>
      <c r="L52" s="17">
        <v>0.8</v>
      </c>
      <c r="M52" s="17">
        <v>0</v>
      </c>
      <c r="N52" s="17">
        <v>0.5</v>
      </c>
    </row>
    <row r="53" spans="1:14">
      <c r="A53" s="8">
        <v>0</v>
      </c>
      <c r="B53" s="9">
        <v>0</v>
      </c>
      <c r="C53" s="9">
        <v>0.695299029350281</v>
      </c>
      <c r="D53" s="9">
        <v>0.062158465385437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26</v>
      </c>
      <c r="B54" s="9">
        <v>26</v>
      </c>
      <c r="C54" s="9">
        <v>0.696692824363708</v>
      </c>
      <c r="D54" s="9">
        <v>0.0210152864456177</v>
      </c>
      <c r="E54" s="9">
        <v>10</v>
      </c>
      <c r="F54" s="9">
        <v>7</v>
      </c>
      <c r="G54" s="9">
        <v>0</v>
      </c>
      <c r="H54" s="9">
        <v>3</v>
      </c>
      <c r="I54" s="9">
        <v>1</v>
      </c>
      <c r="J54" s="9">
        <v>0.588235294117647</v>
      </c>
      <c r="K54" s="9">
        <v>0.740740740740741</v>
      </c>
      <c r="L54" s="9">
        <v>0.7</v>
      </c>
      <c r="M54" s="9">
        <v>0.3</v>
      </c>
      <c r="N54" s="9">
        <v>0.65</v>
      </c>
    </row>
    <row r="55" spans="1:14">
      <c r="A55" s="8">
        <v>40</v>
      </c>
      <c r="B55" s="9">
        <v>40</v>
      </c>
      <c r="C55" s="9">
        <v>0.702210426330566</v>
      </c>
      <c r="D55" s="9">
        <v>0.0116062164306641</v>
      </c>
      <c r="E55" s="9">
        <v>10</v>
      </c>
      <c r="F55" s="9">
        <v>7</v>
      </c>
      <c r="G55" s="9">
        <v>0</v>
      </c>
      <c r="H55" s="9">
        <v>3</v>
      </c>
      <c r="I55" s="9">
        <v>1</v>
      </c>
      <c r="J55" s="9">
        <v>0.588235294117647</v>
      </c>
      <c r="K55" s="9">
        <v>0.740740740740741</v>
      </c>
      <c r="L55" s="9">
        <v>0.7</v>
      </c>
      <c r="M55" s="9">
        <v>0.3</v>
      </c>
      <c r="N55" s="9">
        <v>0.65</v>
      </c>
    </row>
    <row r="56" spans="1:14">
      <c r="A56" s="8">
        <v>463</v>
      </c>
      <c r="B56" s="9">
        <v>463</v>
      </c>
      <c r="C56" s="9">
        <v>0.722189426422119</v>
      </c>
      <c r="D56" s="9">
        <v>0.00653374195098877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40</v>
      </c>
      <c r="B57" s="9">
        <v>40</v>
      </c>
      <c r="C57" s="9">
        <v>0.702210426330566</v>
      </c>
      <c r="D57" s="9">
        <v>0.0116062164306641</v>
      </c>
      <c r="E57" s="9">
        <v>10</v>
      </c>
      <c r="F57" s="9">
        <v>7</v>
      </c>
      <c r="G57" s="9">
        <v>0</v>
      </c>
      <c r="H57" s="9">
        <v>3</v>
      </c>
      <c r="I57" s="9">
        <v>1</v>
      </c>
      <c r="J57" s="9">
        <v>0.588235294117647</v>
      </c>
      <c r="K57" s="9">
        <v>0.740740740740741</v>
      </c>
      <c r="L57" s="9">
        <v>0.7</v>
      </c>
      <c r="M57" s="9">
        <v>0.3</v>
      </c>
      <c r="N57" s="9">
        <v>0.65</v>
      </c>
    </row>
    <row r="58" spans="1:14">
      <c r="A58" s="8">
        <v>459</v>
      </c>
      <c r="B58" s="9">
        <v>459</v>
      </c>
      <c r="C58" s="9">
        <v>0.703859448432922</v>
      </c>
      <c r="D58" s="9">
        <v>0.0196352005004883</v>
      </c>
      <c r="E58" s="9">
        <v>10</v>
      </c>
      <c r="F58" s="9">
        <v>7</v>
      </c>
      <c r="G58" s="9">
        <v>0</v>
      </c>
      <c r="H58" s="9">
        <v>3</v>
      </c>
      <c r="I58" s="9">
        <v>1</v>
      </c>
      <c r="J58" s="9">
        <v>0.588235294117647</v>
      </c>
      <c r="K58" s="9">
        <v>0.740740740740741</v>
      </c>
      <c r="L58" s="9">
        <v>0.7</v>
      </c>
      <c r="M58" s="9">
        <v>0.3</v>
      </c>
      <c r="N58" s="9">
        <v>0.65</v>
      </c>
    </row>
    <row r="59" spans="1:14">
      <c r="A59" s="8">
        <v>476</v>
      </c>
      <c r="B59" s="9">
        <v>476</v>
      </c>
      <c r="C59" s="9">
        <v>0.708812236785889</v>
      </c>
      <c r="D59" s="9">
        <v>0.00474917888641357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="4" customFormat="1" spans="1:14">
      <c r="A60" s="16">
        <v>95</v>
      </c>
      <c r="B60" s="17">
        <v>95</v>
      </c>
      <c r="C60" s="17">
        <v>0.718604207038879</v>
      </c>
      <c r="D60" s="17">
        <v>0.000424385070800781</v>
      </c>
      <c r="E60" s="17">
        <v>8</v>
      </c>
      <c r="F60" s="17">
        <v>7</v>
      </c>
      <c r="G60" s="17">
        <v>2</v>
      </c>
      <c r="H60" s="17">
        <v>3</v>
      </c>
      <c r="I60" s="17">
        <v>0.8</v>
      </c>
      <c r="J60" s="17">
        <v>0.533333333333333</v>
      </c>
      <c r="K60" s="17">
        <v>0.64</v>
      </c>
      <c r="L60" s="17">
        <v>0.7</v>
      </c>
      <c r="M60" s="17">
        <v>0.1</v>
      </c>
      <c r="N60" s="17">
        <v>0.55</v>
      </c>
    </row>
    <row r="61" spans="1:14">
      <c r="A61" s="8">
        <v>293</v>
      </c>
      <c r="B61" s="9">
        <v>293</v>
      </c>
      <c r="C61" s="9">
        <v>0.730805635452271</v>
      </c>
      <c r="D61" s="9">
        <v>0.0538330078125</v>
      </c>
      <c r="E61" s="9">
        <v>10</v>
      </c>
      <c r="F61" s="9">
        <v>7</v>
      </c>
      <c r="G61" s="9">
        <v>0</v>
      </c>
      <c r="H61" s="9">
        <v>3</v>
      </c>
      <c r="I61" s="9">
        <v>1</v>
      </c>
      <c r="J61" s="9">
        <v>0.588235294117647</v>
      </c>
      <c r="K61" s="9">
        <v>0.740740740740741</v>
      </c>
      <c r="L61" s="9">
        <v>0.7</v>
      </c>
      <c r="M61" s="9">
        <v>0.3</v>
      </c>
      <c r="N61" s="9">
        <v>0.65</v>
      </c>
    </row>
    <row r="62" spans="1:14">
      <c r="A62" s="8">
        <v>190</v>
      </c>
      <c r="B62" s="9">
        <v>190</v>
      </c>
      <c r="C62" s="9">
        <v>0.749874949455261</v>
      </c>
      <c r="D62" s="9">
        <v>0.0491503477096558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487</v>
      </c>
      <c r="B63" s="9">
        <v>487</v>
      </c>
      <c r="C63" s="9">
        <v>0.73888897895813</v>
      </c>
      <c r="D63" s="9">
        <v>0.0405522584915161</v>
      </c>
      <c r="E63" s="9">
        <v>8</v>
      </c>
      <c r="F63" s="9">
        <v>8</v>
      </c>
      <c r="G63" s="9">
        <v>2</v>
      </c>
      <c r="H63" s="9">
        <v>2</v>
      </c>
      <c r="I63" s="9">
        <v>0.8</v>
      </c>
      <c r="J63" s="9">
        <v>0.5</v>
      </c>
      <c r="K63" s="9">
        <v>0.615384615384615</v>
      </c>
      <c r="L63" s="9">
        <v>0.8</v>
      </c>
      <c r="M63" s="9">
        <v>0</v>
      </c>
      <c r="N63" s="9">
        <v>0.5</v>
      </c>
    </row>
    <row r="64" spans="1:14">
      <c r="A64" s="8">
        <v>48</v>
      </c>
      <c r="B64" s="9">
        <v>48</v>
      </c>
      <c r="C64" s="9">
        <v>0.735119223594666</v>
      </c>
      <c r="D64" s="9">
        <v>0.0424820184707642</v>
      </c>
      <c r="E64" s="9">
        <v>9</v>
      </c>
      <c r="F64" s="9">
        <v>9</v>
      </c>
      <c r="G64" s="9">
        <v>1</v>
      </c>
      <c r="H64" s="9">
        <v>1</v>
      </c>
      <c r="I64" s="9">
        <v>0.9</v>
      </c>
      <c r="J64" s="9">
        <v>0.5</v>
      </c>
      <c r="K64" s="9">
        <v>0.642857142857143</v>
      </c>
      <c r="L64" s="9">
        <v>0.9</v>
      </c>
      <c r="M64" s="9">
        <v>0</v>
      </c>
      <c r="N64" s="9">
        <v>0.5</v>
      </c>
    </row>
    <row r="65" spans="1:14">
      <c r="A65" s="8">
        <v>193</v>
      </c>
      <c r="B65" s="9">
        <v>193</v>
      </c>
      <c r="C65" s="9">
        <v>0.72842538356781</v>
      </c>
      <c r="D65" s="9">
        <v>0.0178406238555908</v>
      </c>
      <c r="E65" s="9">
        <v>10</v>
      </c>
      <c r="F65" s="9">
        <v>8</v>
      </c>
      <c r="G65" s="9">
        <v>0</v>
      </c>
      <c r="H65" s="9">
        <v>2</v>
      </c>
      <c r="I65" s="9">
        <v>1</v>
      </c>
      <c r="J65" s="9">
        <v>0.555555555555556</v>
      </c>
      <c r="K65" s="9">
        <v>0.714285714285714</v>
      </c>
      <c r="L65" s="9">
        <v>0.8</v>
      </c>
      <c r="M65" s="9">
        <v>0.2</v>
      </c>
      <c r="N65" s="9">
        <v>0.6</v>
      </c>
    </row>
    <row r="66" s="4" customFormat="1" spans="1:14">
      <c r="A66" s="16">
        <v>334</v>
      </c>
      <c r="B66" s="17">
        <v>334</v>
      </c>
      <c r="C66" s="17">
        <v>0.729298710823059</v>
      </c>
      <c r="D66" s="17">
        <v>0.047121524810791</v>
      </c>
      <c r="E66" s="17">
        <v>8</v>
      </c>
      <c r="F66" s="17">
        <v>7</v>
      </c>
      <c r="G66" s="17">
        <v>2</v>
      </c>
      <c r="H66" s="17">
        <v>3</v>
      </c>
      <c r="I66" s="17">
        <v>0.8</v>
      </c>
      <c r="J66" s="17">
        <v>0.533333333333333</v>
      </c>
      <c r="K66" s="17">
        <v>0.64</v>
      </c>
      <c r="L66" s="17">
        <v>0.7</v>
      </c>
      <c r="M66" s="17">
        <v>0.1</v>
      </c>
      <c r="N66" s="17">
        <v>0.55</v>
      </c>
    </row>
    <row r="67" spans="1:14">
      <c r="A67" s="8">
        <v>65</v>
      </c>
      <c r="B67" s="9">
        <v>65</v>
      </c>
      <c r="C67" s="9">
        <v>0.770633220672607</v>
      </c>
      <c r="D67" s="9">
        <v>0.0158760547637939</v>
      </c>
      <c r="E67" s="9">
        <v>10</v>
      </c>
      <c r="F67" s="9">
        <v>6</v>
      </c>
      <c r="G67" s="9">
        <v>0</v>
      </c>
      <c r="H67" s="9">
        <v>4</v>
      </c>
      <c r="I67" s="9">
        <v>1</v>
      </c>
      <c r="J67" s="9">
        <v>0.625</v>
      </c>
      <c r="K67" s="9">
        <v>0.769230769230769</v>
      </c>
      <c r="L67" s="9">
        <v>0.6</v>
      </c>
      <c r="M67" s="9">
        <v>0.4</v>
      </c>
      <c r="N67" s="9">
        <v>0.7</v>
      </c>
    </row>
    <row r="68" spans="1:14">
      <c r="A68" s="8">
        <v>358</v>
      </c>
      <c r="B68" s="9">
        <v>358</v>
      </c>
      <c r="C68" s="9">
        <v>0.789153099060059</v>
      </c>
      <c r="D68" s="9">
        <v>0.069909930229187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24</v>
      </c>
      <c r="B69" s="9">
        <v>24</v>
      </c>
      <c r="C69" s="9">
        <v>0.790312647819519</v>
      </c>
      <c r="D69" s="9">
        <v>0.0681979656219482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3:13">
      <c r="C70" s="7">
        <f>AVERAGE(C2:C69)</f>
        <v>0.64075635636554</v>
      </c>
      <c r="D70" s="7">
        <f>AVERAGE(D2:D69)</f>
        <v>0.0379325239097371</v>
      </c>
      <c r="L70" s="7">
        <f>AVERAGE(L2:L69)</f>
        <v>0.705882352941177</v>
      </c>
      <c r="M70" s="7">
        <f>AVERAGE(M2:M69)</f>
        <v>0.205882352941176</v>
      </c>
    </row>
    <row r="72" spans="3:7">
      <c r="C72" s="18" t="s">
        <v>13</v>
      </c>
      <c r="D72" s="7" t="s">
        <v>14</v>
      </c>
      <c r="E72" s="7">
        <v>1560</v>
      </c>
      <c r="F72" s="7" t="s">
        <v>39</v>
      </c>
      <c r="G72" s="7"/>
    </row>
    <row r="73" spans="3:10">
      <c r="C73" s="7" t="s">
        <v>15</v>
      </c>
      <c r="D73" s="7">
        <f>COUNTIF(C2:C69,"&lt;0.343")-COUNTIF(C2:C69,"&lt;0.311")</f>
        <v>0</v>
      </c>
      <c r="E73" s="7"/>
      <c r="F73" s="19">
        <v>0.02</v>
      </c>
      <c r="G73" s="23">
        <v>31.2</v>
      </c>
      <c r="H73" s="23">
        <v>-40</v>
      </c>
      <c r="I73" s="24">
        <v>0.0256</v>
      </c>
      <c r="J73">
        <v>76</v>
      </c>
    </row>
    <row r="74" spans="3:10">
      <c r="C74" s="7" t="s">
        <v>16</v>
      </c>
      <c r="D74" s="7">
        <f>COUNTIF(C2:C69,"&lt;0.375")-COUNTIF(C2:C69,"&lt;0.343")</f>
        <v>0</v>
      </c>
      <c r="E74" s="7"/>
      <c r="F74" s="19">
        <v>0.04</v>
      </c>
      <c r="G74" s="23">
        <v>62.4</v>
      </c>
      <c r="H74" s="23">
        <v>-60</v>
      </c>
      <c r="I74" s="24">
        <v>0.0385</v>
      </c>
      <c r="J74">
        <v>75</v>
      </c>
    </row>
    <row r="75" spans="3:10">
      <c r="C75" s="7" t="s">
        <v>17</v>
      </c>
      <c r="D75" s="7">
        <f>COUNTIF(C2:C69,"&lt;0.407")-COUNTIF(C2:C69,"&lt;0.375")</f>
        <v>0</v>
      </c>
      <c r="E75" s="7"/>
      <c r="F75" s="19">
        <v>0.1</v>
      </c>
      <c r="G75" s="23">
        <v>156</v>
      </c>
      <c r="H75" s="23">
        <v>-160</v>
      </c>
      <c r="I75" s="24">
        <v>0.1026</v>
      </c>
      <c r="J75">
        <v>70</v>
      </c>
    </row>
    <row r="76" spans="3:10">
      <c r="C76" s="7" t="s">
        <v>18</v>
      </c>
      <c r="D76" s="7">
        <f>COUNTIF(C2:C69,"&lt;0.439")-COUNTIF(C2:C69,"&lt;0.407")</f>
        <v>0</v>
      </c>
      <c r="E76" s="7"/>
      <c r="F76" s="19">
        <v>0.12</v>
      </c>
      <c r="G76" s="23">
        <v>187.2</v>
      </c>
      <c r="H76" s="23">
        <v>-180</v>
      </c>
      <c r="I76" s="24">
        <v>0.1154</v>
      </c>
      <c r="J76">
        <v>69</v>
      </c>
    </row>
    <row r="77" s="3" customFormat="1" spans="3:10">
      <c r="C77" s="20" t="s">
        <v>19</v>
      </c>
      <c r="D77" s="20">
        <f>COUNTIF(C2:C69,"&lt;0.471")-COUNTIF(C2:C69,"&lt;0.439")</f>
        <v>0</v>
      </c>
      <c r="E77" s="20"/>
      <c r="F77" s="20"/>
      <c r="G77" s="20"/>
      <c r="H77" s="3">
        <v>-200</v>
      </c>
      <c r="I77" s="25">
        <v>0.1282</v>
      </c>
      <c r="J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5" customFormat="1" spans="3:7">
      <c r="C79" s="21" t="s">
        <v>21</v>
      </c>
      <c r="D79" s="21">
        <f>COUNTIF(C2:C69,"&lt;0.535")-COUNTIF(C2:C69,"&lt;0.503")</f>
        <v>3</v>
      </c>
      <c r="E79" s="21">
        <v>4</v>
      </c>
      <c r="F79" s="21"/>
      <c r="G79" s="21"/>
    </row>
    <row r="80" spans="3:7">
      <c r="C80" s="7" t="s">
        <v>22</v>
      </c>
      <c r="D80" s="7">
        <f>COUNTIF(C2:C69,"&lt;0.567")-COUNTIF(C2:C69,"&lt;0.535")</f>
        <v>6</v>
      </c>
      <c r="E80" s="7">
        <v>7</v>
      </c>
      <c r="F80" s="7"/>
      <c r="G80" s="7"/>
    </row>
    <row r="81" s="3" customFormat="1" spans="3:7">
      <c r="C81" s="20" t="s">
        <v>23</v>
      </c>
      <c r="D81" s="20">
        <f>COUNTIF(C2:C69,"&lt;0.599")-COUNTIF(C2:C69,"&lt;0.567")</f>
        <v>8</v>
      </c>
      <c r="E81" s="20">
        <v>9</v>
      </c>
      <c r="F81" s="20"/>
      <c r="G81" s="20"/>
    </row>
    <row r="82" spans="3:7">
      <c r="C82" s="7" t="s">
        <v>24</v>
      </c>
      <c r="D82" s="7">
        <f>COUNTIF(C2:C69,"&lt;0.631")-COUNTIF(C2:C69,"&lt;0.599")</f>
        <v>11</v>
      </c>
      <c r="E82" s="7">
        <v>12</v>
      </c>
      <c r="F82" s="7"/>
      <c r="G82" s="7"/>
    </row>
    <row r="83" s="6" customFormat="1" spans="3:7">
      <c r="C83" s="22" t="s">
        <v>25</v>
      </c>
      <c r="D83" s="22">
        <f>COUNTIF(C2:C69,"&lt;0.663")-COUNTIF(C2:C69,"&lt;0.631")</f>
        <v>12</v>
      </c>
      <c r="E83" s="22">
        <v>14</v>
      </c>
      <c r="F83" s="22"/>
      <c r="G83" s="22"/>
    </row>
    <row r="84" spans="3:7">
      <c r="C84" s="7" t="s">
        <v>26</v>
      </c>
      <c r="D84" s="7">
        <f>COUNTIF(C2:C69,"&lt;0.695")-COUNTIF(C2:C69,"&lt;0.663")</f>
        <v>11</v>
      </c>
      <c r="E84" s="7">
        <v>12</v>
      </c>
      <c r="F84" s="7"/>
      <c r="G84" s="7"/>
    </row>
    <row r="85" spans="3:7">
      <c r="C85" s="7" t="s">
        <v>27</v>
      </c>
      <c r="D85" s="7">
        <f>COUNTIF(C2:C69,"&lt;0.727")-COUNTIF(C2:C69,"&lt;0.695")</f>
        <v>8</v>
      </c>
      <c r="E85" s="7">
        <v>9</v>
      </c>
      <c r="F85" s="7"/>
      <c r="G85" s="7"/>
    </row>
    <row r="86" spans="3:7">
      <c r="C86" s="7" t="s">
        <v>28</v>
      </c>
      <c r="D86" s="7">
        <f>COUNTIF(C2:C69,"&lt;0.759")-COUNTIF(C2:C69,"&lt;0.727")</f>
        <v>6</v>
      </c>
      <c r="E86" s="7">
        <v>7</v>
      </c>
      <c r="F86" s="7"/>
      <c r="G86" s="7"/>
    </row>
    <row r="87" s="5" customFormat="1" spans="3:7">
      <c r="C87" s="21" t="s">
        <v>29</v>
      </c>
      <c r="D87" s="21">
        <f>COUNTIF(C2:C69,"&lt;0.791")-COUNTIF(C2:C69,"&lt;0.759")</f>
        <v>3</v>
      </c>
      <c r="E87" s="21">
        <v>4</v>
      </c>
      <c r="F87" s="21"/>
      <c r="G87" s="21"/>
    </row>
    <row r="88" spans="3:7">
      <c r="C88" s="7" t="s">
        <v>30</v>
      </c>
      <c r="D88" s="7">
        <f>COUNTIF(C2:C69,"&lt;0.823")-COUNTIF(C2:C69,"&lt;0.791")</f>
        <v>0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  <row r="97" spans="6:7">
      <c r="F97">
        <v>0.53</v>
      </c>
      <c r="G97">
        <v>0.038</v>
      </c>
    </row>
    <row r="98" spans="6:7">
      <c r="F98">
        <v>0.641</v>
      </c>
      <c r="G98">
        <v>0.073</v>
      </c>
    </row>
    <row r="99" spans="6:7">
      <c r="F99">
        <v>0.734</v>
      </c>
      <c r="G99">
        <v>0.107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97" workbookViewId="0">
      <selection activeCell="A1" sqref="$A1:$XFD104"/>
    </sheetView>
  </sheetViews>
  <sheetFormatPr defaultColWidth="8.89166666666667" defaultRowHeight="13.5"/>
  <cols>
    <col min="3" max="4" width="16.225" customWidth="1"/>
    <col min="11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363</v>
      </c>
      <c r="B4" s="17">
        <v>363</v>
      </c>
      <c r="C4" s="17">
        <v>0.521186828613281</v>
      </c>
      <c r="D4" s="17">
        <v>0.0451854467391968</v>
      </c>
      <c r="E4" s="17">
        <v>9</v>
      </c>
      <c r="F4" s="17">
        <v>6</v>
      </c>
      <c r="G4" s="17">
        <v>1</v>
      </c>
      <c r="H4" s="17">
        <v>4</v>
      </c>
      <c r="I4" s="17">
        <v>0.9</v>
      </c>
      <c r="J4" s="17">
        <v>0.6</v>
      </c>
      <c r="K4" s="17">
        <v>0.72</v>
      </c>
      <c r="L4" s="17">
        <v>0.6</v>
      </c>
      <c r="M4" s="17">
        <v>0.3</v>
      </c>
      <c r="N4" s="17">
        <v>0.65</v>
      </c>
    </row>
    <row r="5" spans="1:14">
      <c r="A5" s="8">
        <v>443</v>
      </c>
      <c r="B5" s="9">
        <v>443</v>
      </c>
      <c r="C5" s="9">
        <v>0.537277579307556</v>
      </c>
      <c r="D5" s="9">
        <v>0.00821709632873535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491</v>
      </c>
      <c r="B6" s="9">
        <v>491</v>
      </c>
      <c r="C6" s="9">
        <v>0.537451267242432</v>
      </c>
      <c r="D6" s="9">
        <v>0.00570511817932129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customFormat="1" spans="1:14">
      <c r="A7" s="8">
        <v>145</v>
      </c>
      <c r="B7" s="9">
        <v>145</v>
      </c>
      <c r="C7" s="9">
        <v>0.550877332687378</v>
      </c>
      <c r="D7" s="9">
        <v>0.00531589984893799</v>
      </c>
      <c r="E7" s="9">
        <v>10</v>
      </c>
      <c r="F7" s="9">
        <v>8</v>
      </c>
      <c r="G7" s="9">
        <v>0</v>
      </c>
      <c r="H7" s="9">
        <v>2</v>
      </c>
      <c r="I7" s="9">
        <v>1</v>
      </c>
      <c r="J7" s="9">
        <v>0.555555555555556</v>
      </c>
      <c r="K7" s="9">
        <v>0.714285714285714</v>
      </c>
      <c r="L7" s="9">
        <v>0.8</v>
      </c>
      <c r="M7" s="9">
        <v>0.2</v>
      </c>
      <c r="N7" s="9">
        <v>0.6</v>
      </c>
    </row>
    <row r="8" spans="1:14">
      <c r="A8" s="8">
        <v>297</v>
      </c>
      <c r="B8" s="9">
        <v>297</v>
      </c>
      <c r="C8" s="9">
        <v>0.560098528862</v>
      </c>
      <c r="D8" s="9">
        <v>0.0110046863555908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customFormat="1" spans="1:14">
      <c r="A9" s="8">
        <v>337</v>
      </c>
      <c r="B9" s="9">
        <v>337</v>
      </c>
      <c r="C9" s="9">
        <v>0.560252547264099</v>
      </c>
      <c r="D9" s="9">
        <v>0.00192916393280029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="3" customFormat="1" spans="1:14">
      <c r="A10" s="14">
        <v>255</v>
      </c>
      <c r="B10" s="15">
        <v>255</v>
      </c>
      <c r="C10" s="15">
        <v>0.559831142425537</v>
      </c>
      <c r="D10" s="15">
        <v>0.00619423389434815</v>
      </c>
      <c r="E10" s="15">
        <v>9</v>
      </c>
      <c r="F10" s="15">
        <v>5</v>
      </c>
      <c r="G10" s="15">
        <v>1</v>
      </c>
      <c r="H10" s="15">
        <v>5</v>
      </c>
      <c r="I10" s="15">
        <v>0.9</v>
      </c>
      <c r="J10" s="15">
        <v>0.642857142857143</v>
      </c>
      <c r="K10" s="15">
        <v>0.75</v>
      </c>
      <c r="L10" s="15">
        <v>0.5</v>
      </c>
      <c r="M10" s="15">
        <v>0.4</v>
      </c>
      <c r="N10" s="15">
        <v>0.7</v>
      </c>
    </row>
    <row r="11" s="4" customFormat="1" spans="1:14">
      <c r="A11" s="16">
        <v>445</v>
      </c>
      <c r="B11" s="17">
        <v>445</v>
      </c>
      <c r="C11" s="17">
        <v>0.566210746765137</v>
      </c>
      <c r="D11" s="17">
        <v>0.00131916999816895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208</v>
      </c>
      <c r="B12" s="9">
        <v>208</v>
      </c>
      <c r="C12" s="9">
        <v>0.570047974586487</v>
      </c>
      <c r="D12" s="9">
        <v>0.037690281867981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320</v>
      </c>
      <c r="B14" s="9">
        <v>320</v>
      </c>
      <c r="C14" s="9">
        <v>0.569774150848389</v>
      </c>
      <c r="D14" s="9">
        <v>0.0429487228393555</v>
      </c>
      <c r="E14" s="9">
        <v>7</v>
      </c>
      <c r="F14" s="9">
        <v>7</v>
      </c>
      <c r="G14" s="9">
        <v>3</v>
      </c>
      <c r="H14" s="9">
        <v>3</v>
      </c>
      <c r="I14" s="9">
        <v>0.7</v>
      </c>
      <c r="J14" s="9">
        <v>0.5</v>
      </c>
      <c r="K14" s="9">
        <v>0.583333333333333</v>
      </c>
      <c r="L14" s="9">
        <v>0.7</v>
      </c>
      <c r="M14" s="9">
        <v>0</v>
      </c>
      <c r="N14" s="9">
        <v>0.5</v>
      </c>
    </row>
    <row r="15" spans="1:14">
      <c r="A15" s="8">
        <v>290</v>
      </c>
      <c r="B15" s="9">
        <v>290</v>
      </c>
      <c r="C15" s="9">
        <v>0.57060170173645</v>
      </c>
      <c r="D15" s="9">
        <v>0.000138640403747559</v>
      </c>
      <c r="E15" s="9">
        <v>10</v>
      </c>
      <c r="F15" s="9">
        <v>6</v>
      </c>
      <c r="G15" s="9">
        <v>0</v>
      </c>
      <c r="H15" s="9">
        <v>4</v>
      </c>
      <c r="I15" s="9">
        <v>1</v>
      </c>
      <c r="J15" s="9">
        <v>0.625</v>
      </c>
      <c r="K15" s="9">
        <v>0.769230769230769</v>
      </c>
      <c r="L15" s="9">
        <v>0.6</v>
      </c>
      <c r="M15" s="9">
        <v>0.4</v>
      </c>
      <c r="N15" s="9">
        <v>0.7</v>
      </c>
    </row>
    <row r="16" spans="1:14">
      <c r="A16" s="8">
        <v>7</v>
      </c>
      <c r="B16" s="9">
        <v>7</v>
      </c>
      <c r="C16" s="9">
        <v>0.567395210266113</v>
      </c>
      <c r="D16" s="9">
        <v>0.0389201641082764</v>
      </c>
      <c r="E16" s="9">
        <v>10</v>
      </c>
      <c r="F16" s="9">
        <v>8</v>
      </c>
      <c r="G16" s="9">
        <v>0</v>
      </c>
      <c r="H16" s="9">
        <v>2</v>
      </c>
      <c r="I16" s="9">
        <v>1</v>
      </c>
      <c r="J16" s="9">
        <v>0.555555555555556</v>
      </c>
      <c r="K16" s="9">
        <v>0.714285714285714</v>
      </c>
      <c r="L16" s="9">
        <v>0.8</v>
      </c>
      <c r="M16" s="9">
        <v>0.2</v>
      </c>
      <c r="N16" s="9">
        <v>0.6</v>
      </c>
    </row>
    <row r="17" spans="1:14">
      <c r="A17" s="8">
        <v>61</v>
      </c>
      <c r="B17" s="9">
        <v>61</v>
      </c>
      <c r="C17" s="9">
        <v>0.567415475845337</v>
      </c>
      <c r="D17" s="9">
        <v>0.0208377838134766</v>
      </c>
      <c r="E17" s="9">
        <v>10</v>
      </c>
      <c r="F17" s="9">
        <v>7</v>
      </c>
      <c r="G17" s="9">
        <v>0</v>
      </c>
      <c r="H17" s="9">
        <v>3</v>
      </c>
      <c r="I17" s="9">
        <v>1</v>
      </c>
      <c r="J17" s="9">
        <v>0.588235294117647</v>
      </c>
      <c r="K17" s="9">
        <v>0.740740740740741</v>
      </c>
      <c r="L17" s="9">
        <v>0.7</v>
      </c>
      <c r="M17" s="9">
        <v>0.3</v>
      </c>
      <c r="N17" s="9">
        <v>0.65</v>
      </c>
    </row>
    <row r="18" spans="1:14">
      <c r="A18" s="8">
        <v>224</v>
      </c>
      <c r="B18" s="9">
        <v>224</v>
      </c>
      <c r="C18" s="9">
        <v>0.56917941570282</v>
      </c>
      <c r="D18" s="9">
        <v>0.183644413948059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pans="1:14">
      <c r="A19" s="8">
        <v>308</v>
      </c>
      <c r="B19" s="9">
        <v>308</v>
      </c>
      <c r="C19" s="9">
        <v>0.568925857543945</v>
      </c>
      <c r="D19" s="9">
        <v>0.154922485351562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="4" customFormat="1" spans="1:14">
      <c r="A20" s="16">
        <v>51</v>
      </c>
      <c r="B20" s="17">
        <v>51</v>
      </c>
      <c r="C20" s="17">
        <v>0.567926406860352</v>
      </c>
      <c r="D20" s="17">
        <v>0.115323781967163</v>
      </c>
      <c r="E20" s="17">
        <v>8</v>
      </c>
      <c r="F20" s="17">
        <v>8</v>
      </c>
      <c r="G20" s="17">
        <v>2</v>
      </c>
      <c r="H20" s="17">
        <v>2</v>
      </c>
      <c r="I20" s="17">
        <v>0.8</v>
      </c>
      <c r="J20" s="17">
        <v>0.5</v>
      </c>
      <c r="K20" s="17">
        <v>0.615384615384615</v>
      </c>
      <c r="L20" s="17">
        <v>0.8</v>
      </c>
      <c r="M20" s="17">
        <v>0</v>
      </c>
      <c r="N20" s="17">
        <v>0.5</v>
      </c>
    </row>
    <row r="21" spans="1:14">
      <c r="A21" s="8">
        <v>314</v>
      </c>
      <c r="B21" s="9">
        <v>314</v>
      </c>
      <c r="C21" s="9">
        <v>0.599250078201294</v>
      </c>
      <c r="D21" s="9">
        <v>0.0104513168334961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53</v>
      </c>
      <c r="B22" s="9">
        <v>53</v>
      </c>
      <c r="C22" s="9">
        <v>0.600767612457275</v>
      </c>
      <c r="D22" s="9">
        <v>0.0297636985778809</v>
      </c>
      <c r="E22" s="9">
        <v>10</v>
      </c>
      <c r="F22" s="9">
        <v>8</v>
      </c>
      <c r="G22" s="9">
        <v>0</v>
      </c>
      <c r="H22" s="9">
        <v>2</v>
      </c>
      <c r="I22" s="9">
        <v>1</v>
      </c>
      <c r="J22" s="9">
        <v>0.555555555555556</v>
      </c>
      <c r="K22" s="9">
        <v>0.714285714285714</v>
      </c>
      <c r="L22" s="9">
        <v>0.8</v>
      </c>
      <c r="M22" s="9">
        <v>0.2</v>
      </c>
      <c r="N22" s="9">
        <v>0.6</v>
      </c>
    </row>
    <row r="23" spans="1:14">
      <c r="A23" s="8">
        <v>226</v>
      </c>
      <c r="B23" s="9">
        <v>226</v>
      </c>
      <c r="C23" s="9">
        <v>0.602149486541748</v>
      </c>
      <c r="D23" s="9">
        <v>0.100008964538574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249</v>
      </c>
      <c r="B24" s="9">
        <v>249</v>
      </c>
      <c r="C24" s="9">
        <v>0.602627396583557</v>
      </c>
      <c r="D24" s="9">
        <v>0.0299558639526367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388</v>
      </c>
      <c r="B25" s="9">
        <v>388</v>
      </c>
      <c r="C25" s="9">
        <v>0.602671146392822</v>
      </c>
      <c r="D25" s="9">
        <v>0.0255541801452637</v>
      </c>
      <c r="E25" s="9">
        <v>10</v>
      </c>
      <c r="F25" s="9">
        <v>7</v>
      </c>
      <c r="G25" s="9">
        <v>0</v>
      </c>
      <c r="H25" s="9">
        <v>3</v>
      </c>
      <c r="I25" s="9">
        <v>1</v>
      </c>
      <c r="J25" s="9">
        <v>0.588235294117647</v>
      </c>
      <c r="K25" s="9">
        <v>0.740740740740741</v>
      </c>
      <c r="L25" s="9">
        <v>0.7</v>
      </c>
      <c r="M25" s="9">
        <v>0.3</v>
      </c>
      <c r="N25" s="9">
        <v>0.65</v>
      </c>
    </row>
    <row r="26" s="3" customFormat="1" spans="1:14">
      <c r="A26" s="14">
        <v>236</v>
      </c>
      <c r="B26" s="15">
        <v>236</v>
      </c>
      <c r="C26" s="15">
        <v>0.60302460193634</v>
      </c>
      <c r="D26" s="15">
        <v>0.0383080244064331</v>
      </c>
      <c r="E26" s="15">
        <v>10</v>
      </c>
      <c r="F26" s="15">
        <v>7</v>
      </c>
      <c r="G26" s="15">
        <v>0</v>
      </c>
      <c r="H26" s="15">
        <v>3</v>
      </c>
      <c r="I26" s="15">
        <v>1</v>
      </c>
      <c r="J26" s="15">
        <v>0.588235294117647</v>
      </c>
      <c r="K26" s="15">
        <v>0.740740740740741</v>
      </c>
      <c r="L26" s="15">
        <v>0.7</v>
      </c>
      <c r="M26" s="15">
        <v>0.3</v>
      </c>
      <c r="N26" s="15">
        <v>0.65</v>
      </c>
    </row>
    <row r="27" spans="1:14">
      <c r="A27" s="8">
        <v>338</v>
      </c>
      <c r="B27" s="9">
        <v>338</v>
      </c>
      <c r="C27" s="9">
        <v>0.603128910064697</v>
      </c>
      <c r="D27" s="9">
        <v>0.043573260307312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37</v>
      </c>
      <c r="B28" s="9">
        <v>37</v>
      </c>
      <c r="C28" s="9">
        <v>0.604530811309814</v>
      </c>
      <c r="D28" s="9">
        <v>0.0686867237091064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155</v>
      </c>
      <c r="B29" s="9">
        <v>155</v>
      </c>
      <c r="C29" s="9">
        <v>0.606492519378662</v>
      </c>
      <c r="D29" s="9">
        <v>0.0782451629638672</v>
      </c>
      <c r="E29" s="9">
        <v>9</v>
      </c>
      <c r="F29" s="9">
        <v>7</v>
      </c>
      <c r="G29" s="9">
        <v>1</v>
      </c>
      <c r="H29" s="9">
        <v>3</v>
      </c>
      <c r="I29" s="9">
        <v>0.9</v>
      </c>
      <c r="J29" s="9">
        <v>0.5625</v>
      </c>
      <c r="K29" s="9">
        <v>0.692307692307692</v>
      </c>
      <c r="L29" s="9">
        <v>0.7</v>
      </c>
      <c r="M29" s="9">
        <v>0.2</v>
      </c>
      <c r="N29" s="9">
        <v>0.6</v>
      </c>
    </row>
    <row r="30" spans="1:14">
      <c r="A30" s="8">
        <v>225</v>
      </c>
      <c r="B30" s="9">
        <v>225</v>
      </c>
      <c r="C30" s="9">
        <v>0.605853915214539</v>
      </c>
      <c r="D30" s="9">
        <v>0.149552583694458</v>
      </c>
      <c r="E30" s="9">
        <v>7</v>
      </c>
      <c r="F30" s="9">
        <v>8</v>
      </c>
      <c r="G30" s="9">
        <v>3</v>
      </c>
      <c r="H30" s="9">
        <v>2</v>
      </c>
      <c r="I30" s="9">
        <v>0.7</v>
      </c>
      <c r="J30" s="9">
        <v>0.466666666666667</v>
      </c>
      <c r="K30" s="9">
        <v>0.56</v>
      </c>
      <c r="L30" s="9">
        <v>0.8</v>
      </c>
      <c r="M30" s="9">
        <v>-0.1</v>
      </c>
      <c r="N30" s="9">
        <v>0.45</v>
      </c>
    </row>
    <row r="31" spans="1:14">
      <c r="A31" s="8">
        <v>432</v>
      </c>
      <c r="B31" s="9">
        <v>432</v>
      </c>
      <c r="C31" s="9">
        <v>0.605595111846924</v>
      </c>
      <c r="D31" s="9">
        <v>0.208909034729004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="4" customFormat="1" spans="1:14">
      <c r="A32" s="16">
        <v>462</v>
      </c>
      <c r="B32" s="17">
        <v>462</v>
      </c>
      <c r="C32" s="17">
        <v>0.601978421211243</v>
      </c>
      <c r="D32" s="17">
        <v>0.126847267150879</v>
      </c>
      <c r="E32" s="17">
        <v>9</v>
      </c>
      <c r="F32" s="17">
        <v>6</v>
      </c>
      <c r="G32" s="17">
        <v>1</v>
      </c>
      <c r="H32" s="17">
        <v>4</v>
      </c>
      <c r="I32" s="17">
        <v>0.9</v>
      </c>
      <c r="J32" s="17">
        <v>0.6</v>
      </c>
      <c r="K32" s="17">
        <v>0.72</v>
      </c>
      <c r="L32" s="17">
        <v>0.6</v>
      </c>
      <c r="M32" s="17">
        <v>0.3</v>
      </c>
      <c r="N32" s="17">
        <v>0.65</v>
      </c>
    </row>
    <row r="33" spans="1:14">
      <c r="A33" s="8">
        <v>233</v>
      </c>
      <c r="B33" s="9">
        <v>233</v>
      </c>
      <c r="C33" s="9">
        <v>0.631724715232849</v>
      </c>
      <c r="D33" s="9">
        <v>0.0104049444198608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115</v>
      </c>
      <c r="B34" s="9">
        <v>115</v>
      </c>
      <c r="C34" s="9">
        <v>0.63276743888855</v>
      </c>
      <c r="D34" s="9">
        <v>0.101884365081787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41</v>
      </c>
      <c r="B35" s="9">
        <v>41</v>
      </c>
      <c r="C35" s="9">
        <v>0.633098483085632</v>
      </c>
      <c r="D35" s="9">
        <v>0.109957218170166</v>
      </c>
      <c r="E35" s="9">
        <v>8</v>
      </c>
      <c r="F35" s="9">
        <v>6</v>
      </c>
      <c r="G35" s="9">
        <v>2</v>
      </c>
      <c r="H35" s="9">
        <v>4</v>
      </c>
      <c r="I35" s="9">
        <v>0.8</v>
      </c>
      <c r="J35" s="9">
        <v>0.571428571428572</v>
      </c>
      <c r="K35" s="9">
        <v>0.666666666666667</v>
      </c>
      <c r="L35" s="9">
        <v>0.6</v>
      </c>
      <c r="M35" s="9">
        <v>0.2</v>
      </c>
      <c r="N35" s="9">
        <v>0.6</v>
      </c>
    </row>
    <row r="36" s="3" customFormat="1" spans="1:14">
      <c r="A36" s="14">
        <v>278</v>
      </c>
      <c r="B36" s="15">
        <v>278</v>
      </c>
      <c r="C36" s="15">
        <v>0.633606433868408</v>
      </c>
      <c r="D36" s="15">
        <v>0.0177440643310547</v>
      </c>
      <c r="E36" s="15">
        <v>9</v>
      </c>
      <c r="F36" s="15">
        <v>7</v>
      </c>
      <c r="G36" s="15">
        <v>1</v>
      </c>
      <c r="H36" s="15">
        <v>3</v>
      </c>
      <c r="I36" s="15">
        <v>0.9</v>
      </c>
      <c r="J36" s="15">
        <v>0.5625</v>
      </c>
      <c r="K36" s="15">
        <v>0.692307692307692</v>
      </c>
      <c r="L36" s="15">
        <v>0.7</v>
      </c>
      <c r="M36" s="15">
        <v>0.2</v>
      </c>
      <c r="N36" s="15">
        <v>0.6</v>
      </c>
    </row>
    <row r="37" spans="1:14">
      <c r="A37" s="8">
        <v>219</v>
      </c>
      <c r="B37" s="9">
        <v>219</v>
      </c>
      <c r="C37" s="9">
        <v>0.634008884429932</v>
      </c>
      <c r="D37" s="9">
        <v>0.0899170637130737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455</v>
      </c>
      <c r="B38" s="9">
        <v>455</v>
      </c>
      <c r="C38" s="9">
        <v>0.634031414985657</v>
      </c>
      <c r="D38" s="9">
        <v>0.0529571771621704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98</v>
      </c>
      <c r="B39" s="9">
        <v>98</v>
      </c>
      <c r="C39" s="9">
        <v>0.634501576423645</v>
      </c>
      <c r="D39" s="9">
        <v>0.0768029689788818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331</v>
      </c>
      <c r="B40" s="9">
        <v>331</v>
      </c>
      <c r="C40" s="9">
        <v>0.636010527610779</v>
      </c>
      <c r="D40" s="9">
        <v>0.0391476154327393</v>
      </c>
      <c r="E40" s="9">
        <v>9</v>
      </c>
      <c r="F40" s="9">
        <v>10</v>
      </c>
      <c r="G40" s="9">
        <v>1</v>
      </c>
      <c r="H40" s="9">
        <v>0</v>
      </c>
      <c r="I40" s="9">
        <v>0.9</v>
      </c>
      <c r="J40" s="9">
        <v>0.473684210526316</v>
      </c>
      <c r="K40" s="9">
        <v>0.620689655172414</v>
      </c>
      <c r="L40" s="9">
        <v>1</v>
      </c>
      <c r="M40" s="9">
        <v>-0.1</v>
      </c>
      <c r="N40" s="9">
        <v>0.45</v>
      </c>
    </row>
    <row r="41" spans="1:14">
      <c r="A41" s="8">
        <v>271</v>
      </c>
      <c r="B41" s="9">
        <v>271</v>
      </c>
      <c r="C41" s="9">
        <v>0.636939287185669</v>
      </c>
      <c r="D41" s="9">
        <v>0.0437867641448975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359</v>
      </c>
      <c r="B42" s="9">
        <v>359</v>
      </c>
      <c r="C42" s="9">
        <v>0.63953709602356</v>
      </c>
      <c r="D42" s="9">
        <v>0.0327277183532715</v>
      </c>
      <c r="E42" s="9">
        <v>10</v>
      </c>
      <c r="F42" s="9">
        <v>9</v>
      </c>
      <c r="G42" s="9">
        <v>0</v>
      </c>
      <c r="H42" s="9">
        <v>1</v>
      </c>
      <c r="I42" s="9">
        <v>1</v>
      </c>
      <c r="J42" s="9">
        <v>0.526315789473684</v>
      </c>
      <c r="K42" s="9">
        <v>0.689655172413793</v>
      </c>
      <c r="L42" s="9">
        <v>0.9</v>
      </c>
      <c r="M42" s="9">
        <v>0.1</v>
      </c>
      <c r="N42" s="9">
        <v>0.55</v>
      </c>
    </row>
    <row r="43" spans="1:14">
      <c r="A43" s="8">
        <v>343</v>
      </c>
      <c r="B43" s="9">
        <v>343</v>
      </c>
      <c r="C43" s="9">
        <v>0.639774203300476</v>
      </c>
      <c r="D43" s="9">
        <v>0.074286937713623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138</v>
      </c>
      <c r="B44" s="9">
        <v>138</v>
      </c>
      <c r="C44" s="9">
        <v>0.6426020860672</v>
      </c>
      <c r="D44" s="9">
        <v>0.130975008010864</v>
      </c>
      <c r="E44" s="9">
        <v>9</v>
      </c>
      <c r="F44" s="9">
        <v>10</v>
      </c>
      <c r="G44" s="9">
        <v>1</v>
      </c>
      <c r="H44" s="9">
        <v>0</v>
      </c>
      <c r="I44" s="9">
        <v>0.9</v>
      </c>
      <c r="J44" s="9">
        <v>0.473684210526316</v>
      </c>
      <c r="K44" s="9">
        <v>0.620689655172414</v>
      </c>
      <c r="L44" s="9">
        <v>1</v>
      </c>
      <c r="M44" s="9">
        <v>-0.1</v>
      </c>
      <c r="N44" s="9">
        <v>0.45</v>
      </c>
    </row>
    <row r="45" customFormat="1" spans="1:14">
      <c r="A45" s="8">
        <v>364</v>
      </c>
      <c r="B45" s="9">
        <v>364</v>
      </c>
      <c r="C45" s="9">
        <v>0.636906027793884</v>
      </c>
      <c r="D45" s="9">
        <v>0.126631736755371</v>
      </c>
      <c r="E45" s="9">
        <v>8</v>
      </c>
      <c r="F45" s="9">
        <v>6</v>
      </c>
      <c r="G45" s="9">
        <v>2</v>
      </c>
      <c r="H45" s="9">
        <v>4</v>
      </c>
      <c r="I45" s="9">
        <v>0.8</v>
      </c>
      <c r="J45" s="9">
        <v>0.571428571428572</v>
      </c>
      <c r="K45" s="9">
        <v>0.666666666666667</v>
      </c>
      <c r="L45" s="9">
        <v>0.6</v>
      </c>
      <c r="M45" s="9">
        <v>0.2</v>
      </c>
      <c r="N45" s="9">
        <v>0.6</v>
      </c>
    </row>
    <row r="46" s="4" customFormat="1" spans="1:14">
      <c r="A46" s="16">
        <v>435</v>
      </c>
      <c r="B46" s="17">
        <v>435</v>
      </c>
      <c r="C46" s="17">
        <v>0.635199427604675</v>
      </c>
      <c r="D46" s="17">
        <v>0.123878836631775</v>
      </c>
      <c r="E46" s="17">
        <v>9</v>
      </c>
      <c r="F46" s="17">
        <v>7</v>
      </c>
      <c r="G46" s="17">
        <v>1</v>
      </c>
      <c r="H46" s="17">
        <v>3</v>
      </c>
      <c r="I46" s="17">
        <v>0.9</v>
      </c>
      <c r="J46" s="17">
        <v>0.5625</v>
      </c>
      <c r="K46" s="17">
        <v>0.692307692307692</v>
      </c>
      <c r="L46" s="17">
        <v>0.7</v>
      </c>
      <c r="M46" s="17">
        <v>0.2</v>
      </c>
      <c r="N46" s="17">
        <v>0.6</v>
      </c>
    </row>
    <row r="47" spans="1:14">
      <c r="A47" s="8">
        <v>454</v>
      </c>
      <c r="B47" s="9">
        <v>454</v>
      </c>
      <c r="C47" s="9">
        <v>0.671793937683105</v>
      </c>
      <c r="D47" s="9">
        <v>0.125243306159973</v>
      </c>
      <c r="E47" s="9">
        <v>10</v>
      </c>
      <c r="F47" s="9">
        <v>8</v>
      </c>
      <c r="G47" s="9">
        <v>0</v>
      </c>
      <c r="H47" s="9">
        <v>2</v>
      </c>
      <c r="I47" s="9">
        <v>1</v>
      </c>
      <c r="J47" s="9">
        <v>0.555555555555556</v>
      </c>
      <c r="K47" s="9">
        <v>0.714285714285714</v>
      </c>
      <c r="L47" s="9">
        <v>0.8</v>
      </c>
      <c r="M47" s="9">
        <v>0.2</v>
      </c>
      <c r="N47" s="9">
        <v>0.6</v>
      </c>
    </row>
    <row r="48" spans="1:14">
      <c r="A48" s="8">
        <v>197</v>
      </c>
      <c r="B48" s="9">
        <v>197</v>
      </c>
      <c r="C48" s="9">
        <v>0.663269877433777</v>
      </c>
      <c r="D48" s="9">
        <v>0.14519727230072</v>
      </c>
      <c r="E48" s="9">
        <v>8</v>
      </c>
      <c r="F48" s="9">
        <v>10</v>
      </c>
      <c r="G48" s="9">
        <v>2</v>
      </c>
      <c r="H48" s="9">
        <v>0</v>
      </c>
      <c r="I48" s="9">
        <v>0.8</v>
      </c>
      <c r="J48" s="9">
        <v>0.444444444444444</v>
      </c>
      <c r="K48" s="9">
        <v>0.571428571428572</v>
      </c>
      <c r="L48" s="9">
        <v>1</v>
      </c>
      <c r="M48" s="9">
        <v>-0.2</v>
      </c>
      <c r="N48" s="9">
        <v>0.4</v>
      </c>
    </row>
    <row r="49" spans="1:14">
      <c r="A49" s="8">
        <v>377</v>
      </c>
      <c r="B49" s="9">
        <v>377</v>
      </c>
      <c r="C49" s="9">
        <v>0.693771600723267</v>
      </c>
      <c r="D49" s="9">
        <v>0.126768827438354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28</v>
      </c>
      <c r="B50" s="9">
        <v>28</v>
      </c>
      <c r="C50" s="9">
        <v>0.664024829864502</v>
      </c>
      <c r="D50" s="9">
        <v>0.176245927810669</v>
      </c>
      <c r="E50" s="9">
        <v>9</v>
      </c>
      <c r="F50" s="9">
        <v>4</v>
      </c>
      <c r="G50" s="9">
        <v>1</v>
      </c>
      <c r="H50" s="9">
        <v>6</v>
      </c>
      <c r="I50" s="9">
        <v>0.9</v>
      </c>
      <c r="J50" s="9">
        <v>0.692307692307692</v>
      </c>
      <c r="K50" s="9">
        <v>0.782608695652174</v>
      </c>
      <c r="L50" s="9">
        <v>0.4</v>
      </c>
      <c r="M50" s="9">
        <v>0.5</v>
      </c>
      <c r="N50" s="9">
        <v>0.75</v>
      </c>
    </row>
    <row r="51" spans="1:14">
      <c r="A51" s="8">
        <v>473</v>
      </c>
      <c r="B51" s="9">
        <v>473</v>
      </c>
      <c r="C51" s="9">
        <v>0.66645336151123</v>
      </c>
      <c r="D51" s="9">
        <v>0.108807682991028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140</v>
      </c>
      <c r="B52" s="9">
        <v>140</v>
      </c>
      <c r="C52" s="9">
        <v>0.688493013381958</v>
      </c>
      <c r="D52" s="9">
        <v>0.146819114685059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261</v>
      </c>
      <c r="B53" s="9">
        <v>261</v>
      </c>
      <c r="C53" s="9">
        <v>0.667340993881226</v>
      </c>
      <c r="D53" s="9">
        <v>0.130968451499939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232</v>
      </c>
      <c r="B54" s="9">
        <v>232</v>
      </c>
      <c r="C54" s="9">
        <v>0.677423715591431</v>
      </c>
      <c r="D54" s="9">
        <v>0.145640969276428</v>
      </c>
      <c r="E54" s="9">
        <v>10</v>
      </c>
      <c r="F54" s="9">
        <v>6</v>
      </c>
      <c r="G54" s="9">
        <v>0</v>
      </c>
      <c r="H54" s="9">
        <v>4</v>
      </c>
      <c r="I54" s="9">
        <v>1</v>
      </c>
      <c r="J54" s="9">
        <v>0.625</v>
      </c>
      <c r="K54" s="9">
        <v>0.769230769230769</v>
      </c>
      <c r="L54" s="9">
        <v>0.6</v>
      </c>
      <c r="M54" s="9">
        <v>0.4</v>
      </c>
      <c r="N54" s="9">
        <v>0.7</v>
      </c>
    </row>
    <row r="55" spans="1:14">
      <c r="A55" s="8">
        <v>218</v>
      </c>
      <c r="B55" s="9">
        <v>218</v>
      </c>
      <c r="C55" s="9">
        <v>0.667884349822998</v>
      </c>
      <c r="D55" s="9">
        <v>0.152703166007996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256</v>
      </c>
      <c r="B56" s="9">
        <v>256</v>
      </c>
      <c r="C56" s="9">
        <v>0.667914509773254</v>
      </c>
      <c r="D56" s="9">
        <v>0.249172568321228</v>
      </c>
      <c r="E56" s="9">
        <v>7</v>
      </c>
      <c r="F56" s="9">
        <v>6</v>
      </c>
      <c r="G56" s="9">
        <v>3</v>
      </c>
      <c r="H56" s="9">
        <v>4</v>
      </c>
      <c r="I56" s="9">
        <v>0.7</v>
      </c>
      <c r="J56" s="9">
        <v>0.538461538461539</v>
      </c>
      <c r="K56" s="9">
        <v>0.608695652173913</v>
      </c>
      <c r="L56" s="9">
        <v>0.6</v>
      </c>
      <c r="M56" s="9">
        <v>0.1</v>
      </c>
      <c r="N56" s="9">
        <v>0.55</v>
      </c>
    </row>
    <row r="57" spans="1:14">
      <c r="A57" s="8">
        <v>85</v>
      </c>
      <c r="B57" s="9">
        <v>85</v>
      </c>
      <c r="C57" s="9">
        <v>0.6731196641922</v>
      </c>
      <c r="D57" s="9">
        <v>0.199320435523987</v>
      </c>
      <c r="E57" s="9">
        <v>9</v>
      </c>
      <c r="F57" s="9">
        <v>5</v>
      </c>
      <c r="G57" s="9">
        <v>1</v>
      </c>
      <c r="H57" s="9">
        <v>5</v>
      </c>
      <c r="I57" s="9">
        <v>0.9</v>
      </c>
      <c r="J57" s="9">
        <v>0.642857142857143</v>
      </c>
      <c r="K57" s="9">
        <v>0.75</v>
      </c>
      <c r="L57" s="9">
        <v>0.5</v>
      </c>
      <c r="M57" s="9">
        <v>0.4</v>
      </c>
      <c r="N57" s="9">
        <v>0.7</v>
      </c>
    </row>
    <row r="58" s="4" customFormat="1" spans="1:14">
      <c r="A58" s="16">
        <v>317</v>
      </c>
      <c r="B58" s="17">
        <v>317</v>
      </c>
      <c r="C58" s="17">
        <v>0.685755729675293</v>
      </c>
      <c r="D58" s="17">
        <v>0.145111680030823</v>
      </c>
      <c r="E58" s="17">
        <v>7</v>
      </c>
      <c r="F58" s="17">
        <v>9</v>
      </c>
      <c r="G58" s="17">
        <v>3</v>
      </c>
      <c r="H58" s="17">
        <v>1</v>
      </c>
      <c r="I58" s="17">
        <v>0.7</v>
      </c>
      <c r="J58" s="17">
        <v>0.4375</v>
      </c>
      <c r="K58" s="17">
        <v>0.538461538461538</v>
      </c>
      <c r="L58" s="17">
        <v>0.9</v>
      </c>
      <c r="M58" s="17">
        <v>-0.2</v>
      </c>
      <c r="N58" s="17">
        <v>0.4</v>
      </c>
    </row>
    <row r="59" spans="1:14">
      <c r="A59" s="8">
        <v>118</v>
      </c>
      <c r="B59" s="9">
        <v>118</v>
      </c>
      <c r="C59" s="9">
        <v>0.695274114608765</v>
      </c>
      <c r="D59" s="9">
        <v>0.156257748603821</v>
      </c>
      <c r="E59" s="9">
        <v>10</v>
      </c>
      <c r="F59" s="9">
        <v>6</v>
      </c>
      <c r="G59" s="9">
        <v>0</v>
      </c>
      <c r="H59" s="9">
        <v>4</v>
      </c>
      <c r="I59" s="9">
        <v>1</v>
      </c>
      <c r="J59" s="9">
        <v>0.625</v>
      </c>
      <c r="K59" s="9">
        <v>0.769230769230769</v>
      </c>
      <c r="L59" s="9">
        <v>0.6</v>
      </c>
      <c r="M59" s="9">
        <v>0.4</v>
      </c>
      <c r="N59" s="9">
        <v>0.7</v>
      </c>
    </row>
    <row r="60" spans="1:14">
      <c r="A60" s="8">
        <v>451</v>
      </c>
      <c r="B60" s="9">
        <v>451</v>
      </c>
      <c r="C60" s="9">
        <v>0.697910308837891</v>
      </c>
      <c r="D60" s="9">
        <v>0.165763139724731</v>
      </c>
      <c r="E60" s="9">
        <v>10</v>
      </c>
      <c r="F60" s="9">
        <v>8</v>
      </c>
      <c r="G60" s="9">
        <v>0</v>
      </c>
      <c r="H60" s="9">
        <v>2</v>
      </c>
      <c r="I60" s="9">
        <v>1</v>
      </c>
      <c r="J60" s="9">
        <v>0.555555555555556</v>
      </c>
      <c r="K60" s="9">
        <v>0.714285714285714</v>
      </c>
      <c r="L60" s="9">
        <v>0.8</v>
      </c>
      <c r="M60" s="9">
        <v>0.2</v>
      </c>
      <c r="N60" s="9">
        <v>0.6</v>
      </c>
    </row>
    <row r="61" spans="1:14">
      <c r="A61" s="8">
        <v>370</v>
      </c>
      <c r="B61" s="9">
        <v>370</v>
      </c>
      <c r="C61" s="9">
        <v>0.701611161231995</v>
      </c>
      <c r="D61" s="9">
        <v>0.154161810874939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pans="1:14">
      <c r="A62" s="8">
        <v>292</v>
      </c>
      <c r="B62" s="9">
        <v>292</v>
      </c>
      <c r="C62" s="9">
        <v>0.702115416526794</v>
      </c>
      <c r="D62" s="9">
        <v>0.165565848350525</v>
      </c>
      <c r="E62" s="9">
        <v>8</v>
      </c>
      <c r="F62" s="9">
        <v>5</v>
      </c>
      <c r="G62" s="9">
        <v>2</v>
      </c>
      <c r="H62" s="9">
        <v>5</v>
      </c>
      <c r="I62" s="9">
        <v>0.8</v>
      </c>
      <c r="J62" s="9">
        <v>0.615384615384615</v>
      </c>
      <c r="K62" s="9">
        <v>0.695652173913043</v>
      </c>
      <c r="L62" s="9">
        <v>0.5</v>
      </c>
      <c r="M62" s="9">
        <v>0.3</v>
      </c>
      <c r="N62" s="9">
        <v>0.65</v>
      </c>
    </row>
    <row r="63" spans="1:14">
      <c r="A63" s="8">
        <v>156</v>
      </c>
      <c r="B63" s="9">
        <v>156</v>
      </c>
      <c r="C63" s="9">
        <v>0.717787384986877</v>
      </c>
      <c r="D63" s="9">
        <v>0.186887502670288</v>
      </c>
      <c r="E63" s="9">
        <v>8</v>
      </c>
      <c r="F63" s="9">
        <v>6</v>
      </c>
      <c r="G63" s="9">
        <v>2</v>
      </c>
      <c r="H63" s="9">
        <v>4</v>
      </c>
      <c r="I63" s="9">
        <v>0.8</v>
      </c>
      <c r="J63" s="9">
        <v>0.571428571428572</v>
      </c>
      <c r="K63" s="9">
        <v>0.666666666666667</v>
      </c>
      <c r="L63" s="9">
        <v>0.6</v>
      </c>
      <c r="M63" s="9">
        <v>0.2</v>
      </c>
      <c r="N63" s="9">
        <v>0.6</v>
      </c>
    </row>
    <row r="64" spans="1:14">
      <c r="A64" s="8">
        <v>345</v>
      </c>
      <c r="B64" s="9">
        <v>345</v>
      </c>
      <c r="C64" s="9">
        <v>0.72076141834259</v>
      </c>
      <c r="D64" s="9">
        <v>0.153447031974793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76</v>
      </c>
      <c r="B65" s="9">
        <v>76</v>
      </c>
      <c r="C65" s="9">
        <v>0.70630407333374</v>
      </c>
      <c r="D65" s="9">
        <v>0.148064017295837</v>
      </c>
      <c r="E65" s="9">
        <v>8</v>
      </c>
      <c r="F65" s="9">
        <v>9</v>
      </c>
      <c r="G65" s="9">
        <v>2</v>
      </c>
      <c r="H65" s="9">
        <v>1</v>
      </c>
      <c r="I65" s="9">
        <v>0.8</v>
      </c>
      <c r="J65" s="9">
        <v>0.470588235294118</v>
      </c>
      <c r="K65" s="9">
        <v>0.592592592592593</v>
      </c>
      <c r="L65" s="9">
        <v>0.9</v>
      </c>
      <c r="M65" s="9">
        <v>-0.1</v>
      </c>
      <c r="N65" s="9">
        <v>0.45</v>
      </c>
    </row>
    <row r="66" spans="1:14">
      <c r="A66" s="8">
        <v>440</v>
      </c>
      <c r="B66" s="9">
        <v>440</v>
      </c>
      <c r="C66" s="9">
        <v>0.726106524467468</v>
      </c>
      <c r="D66" s="9">
        <v>0.214366316795349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="4" customFormat="1" spans="1:14">
      <c r="A67" s="16">
        <v>340</v>
      </c>
      <c r="B67" s="17">
        <v>340</v>
      </c>
      <c r="C67" s="17">
        <v>0.726742148399353</v>
      </c>
      <c r="D67" s="17">
        <v>0.163003444671631</v>
      </c>
      <c r="E67" s="17">
        <v>9</v>
      </c>
      <c r="F67" s="17">
        <v>5</v>
      </c>
      <c r="G67" s="17">
        <v>1</v>
      </c>
      <c r="H67" s="17">
        <v>5</v>
      </c>
      <c r="I67" s="17">
        <v>0.9</v>
      </c>
      <c r="J67" s="17">
        <v>0.642857142857143</v>
      </c>
      <c r="K67" s="17">
        <v>0.75</v>
      </c>
      <c r="L67" s="17">
        <v>0.5</v>
      </c>
      <c r="M67" s="17">
        <v>0.4</v>
      </c>
      <c r="N67" s="17">
        <v>0.7</v>
      </c>
    </row>
    <row r="68" spans="1:14">
      <c r="A68" s="8">
        <v>326</v>
      </c>
      <c r="B68" s="9">
        <v>326</v>
      </c>
      <c r="C68" s="9">
        <v>0.728153347969055</v>
      </c>
      <c r="D68" s="9">
        <v>0.205908179283142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135</v>
      </c>
      <c r="B69" s="9">
        <v>135</v>
      </c>
      <c r="C69" s="9">
        <v>0.727081894874573</v>
      </c>
      <c r="D69" s="9">
        <v>0.148623704910278</v>
      </c>
      <c r="E69" s="9">
        <v>9</v>
      </c>
      <c r="F69" s="9">
        <v>8</v>
      </c>
      <c r="G69" s="9">
        <v>1</v>
      </c>
      <c r="H69" s="9">
        <v>2</v>
      </c>
      <c r="I69" s="9">
        <v>0.9</v>
      </c>
      <c r="J69" s="9">
        <v>0.529411764705882</v>
      </c>
      <c r="K69" s="9">
        <v>0.666666666666667</v>
      </c>
      <c r="L69" s="9">
        <v>0.8</v>
      </c>
      <c r="M69" s="9">
        <v>0.1</v>
      </c>
      <c r="N69" s="9">
        <v>0.55</v>
      </c>
    </row>
    <row r="70" spans="1:14">
      <c r="A70" s="8">
        <v>178</v>
      </c>
      <c r="B70" s="9">
        <v>178</v>
      </c>
      <c r="C70" s="9">
        <v>0.736749768257141</v>
      </c>
      <c r="D70" s="9">
        <v>0.15205705165863</v>
      </c>
      <c r="E70" s="9">
        <v>9</v>
      </c>
      <c r="F70" s="9">
        <v>7</v>
      </c>
      <c r="G70" s="9">
        <v>1</v>
      </c>
      <c r="H70" s="9">
        <v>3</v>
      </c>
      <c r="I70" s="9">
        <v>0.9</v>
      </c>
      <c r="J70" s="9">
        <v>0.5625</v>
      </c>
      <c r="K70" s="9">
        <v>0.692307692307692</v>
      </c>
      <c r="L70" s="9">
        <v>0.7</v>
      </c>
      <c r="M70" s="9">
        <v>0.2</v>
      </c>
      <c r="N70" s="9">
        <v>0.6</v>
      </c>
    </row>
    <row r="71" spans="1:14">
      <c r="A71" s="8">
        <v>14</v>
      </c>
      <c r="B71" s="9">
        <v>14</v>
      </c>
      <c r="C71" s="9">
        <v>0.73849093914032</v>
      </c>
      <c r="D71" s="9">
        <v>0.159450173377991</v>
      </c>
      <c r="E71" s="9">
        <v>10</v>
      </c>
      <c r="F71" s="9">
        <v>9</v>
      </c>
      <c r="G71" s="9">
        <v>0</v>
      </c>
      <c r="H71" s="9">
        <v>1</v>
      </c>
      <c r="I71" s="9">
        <v>1</v>
      </c>
      <c r="J71" s="9">
        <v>0.526315789473684</v>
      </c>
      <c r="K71" s="9">
        <v>0.689655172413793</v>
      </c>
      <c r="L71" s="9">
        <v>0.9</v>
      </c>
      <c r="M71" s="9">
        <v>0.1</v>
      </c>
      <c r="N71" s="9">
        <v>0.55</v>
      </c>
    </row>
    <row r="72" spans="1:14">
      <c r="A72" s="8">
        <v>288</v>
      </c>
      <c r="B72" s="9">
        <v>288</v>
      </c>
      <c r="C72" s="9">
        <v>0.749306917190552</v>
      </c>
      <c r="D72" s="9">
        <v>0.170211672782898</v>
      </c>
      <c r="E72" s="9">
        <v>8</v>
      </c>
      <c r="F72" s="9">
        <v>9</v>
      </c>
      <c r="G72" s="9">
        <v>2</v>
      </c>
      <c r="H72" s="9">
        <v>1</v>
      </c>
      <c r="I72" s="9">
        <v>0.8</v>
      </c>
      <c r="J72" s="9">
        <v>0.470588235294118</v>
      </c>
      <c r="K72" s="9">
        <v>0.592592592592593</v>
      </c>
      <c r="L72" s="9">
        <v>0.9</v>
      </c>
      <c r="M72" s="9">
        <v>-0.1</v>
      </c>
      <c r="N72" s="9">
        <v>0.45</v>
      </c>
    </row>
    <row r="73" spans="1:14">
      <c r="A73" s="8">
        <v>417</v>
      </c>
      <c r="B73" s="9">
        <v>417</v>
      </c>
      <c r="C73" s="9">
        <v>0.75132942199707</v>
      </c>
      <c r="D73" s="9">
        <v>0.150615930557251</v>
      </c>
      <c r="E73" s="9">
        <v>9</v>
      </c>
      <c r="F73" s="9">
        <v>7</v>
      </c>
      <c r="G73" s="9">
        <v>1</v>
      </c>
      <c r="H73" s="9">
        <v>3</v>
      </c>
      <c r="I73" s="9">
        <v>0.9</v>
      </c>
      <c r="J73" s="9">
        <v>0.5625</v>
      </c>
      <c r="K73" s="9">
        <v>0.692307692307692</v>
      </c>
      <c r="L73" s="9">
        <v>0.7</v>
      </c>
      <c r="M73" s="9">
        <v>0.2</v>
      </c>
      <c r="N73" s="9">
        <v>0.6</v>
      </c>
    </row>
    <row r="74" s="4" customFormat="1" spans="1:14">
      <c r="A74" s="16">
        <v>330</v>
      </c>
      <c r="B74" s="17">
        <v>330</v>
      </c>
      <c r="C74" s="17">
        <v>0.75474226474762</v>
      </c>
      <c r="D74" s="17">
        <v>0.11339282989502</v>
      </c>
      <c r="E74" s="17">
        <v>8</v>
      </c>
      <c r="F74" s="17">
        <v>8</v>
      </c>
      <c r="G74" s="17">
        <v>2</v>
      </c>
      <c r="H74" s="17">
        <v>2</v>
      </c>
      <c r="I74" s="17">
        <v>0.8</v>
      </c>
      <c r="J74" s="17">
        <v>0.5</v>
      </c>
      <c r="K74" s="17">
        <v>0.615384615384615</v>
      </c>
      <c r="L74" s="17">
        <v>0.8</v>
      </c>
      <c r="M74" s="17">
        <v>0</v>
      </c>
      <c r="N74" s="17">
        <v>0.5</v>
      </c>
    </row>
    <row r="75" spans="1:14">
      <c r="A75" s="8">
        <v>322</v>
      </c>
      <c r="B75" s="9">
        <v>322</v>
      </c>
      <c r="C75" s="9">
        <v>0.766848087310791</v>
      </c>
      <c r="D75" s="9">
        <v>0.210089325904846</v>
      </c>
      <c r="E75" s="9">
        <v>9</v>
      </c>
      <c r="F75" s="9">
        <v>7</v>
      </c>
      <c r="G75" s="9">
        <v>1</v>
      </c>
      <c r="H75" s="9">
        <v>3</v>
      </c>
      <c r="I75" s="9">
        <v>0.9</v>
      </c>
      <c r="J75" s="9">
        <v>0.5625</v>
      </c>
      <c r="K75" s="9">
        <v>0.692307692307692</v>
      </c>
      <c r="L75" s="9">
        <v>0.7</v>
      </c>
      <c r="M75" s="9">
        <v>0.2</v>
      </c>
      <c r="N75" s="9">
        <v>0.6</v>
      </c>
    </row>
    <row r="76" spans="1:14">
      <c r="A76" s="8">
        <v>179</v>
      </c>
      <c r="B76" s="9">
        <v>179</v>
      </c>
      <c r="C76" s="9">
        <v>0.785847425460815</v>
      </c>
      <c r="D76" s="9">
        <v>0.249114394187927</v>
      </c>
      <c r="E76" s="9">
        <v>7</v>
      </c>
      <c r="F76" s="9">
        <v>7</v>
      </c>
      <c r="G76" s="9">
        <v>3</v>
      </c>
      <c r="H76" s="9">
        <v>3</v>
      </c>
      <c r="I76" s="9">
        <v>0.7</v>
      </c>
      <c r="J76" s="9">
        <v>0.5</v>
      </c>
      <c r="K76" s="9">
        <v>0.583333333333333</v>
      </c>
      <c r="L76" s="9">
        <v>0.7</v>
      </c>
      <c r="M76" s="9">
        <v>0</v>
      </c>
      <c r="N76" s="9">
        <v>0.5</v>
      </c>
    </row>
    <row r="77" spans="1:14">
      <c r="A77" s="8">
        <v>82</v>
      </c>
      <c r="B77" s="9">
        <v>82</v>
      </c>
      <c r="C77" s="9">
        <v>0.789119720458984</v>
      </c>
      <c r="D77" s="9">
        <v>0.221872568130493</v>
      </c>
      <c r="E77" s="9">
        <v>8</v>
      </c>
      <c r="F77" s="9">
        <v>8</v>
      </c>
      <c r="G77" s="9">
        <v>2</v>
      </c>
      <c r="H77" s="9">
        <v>2</v>
      </c>
      <c r="I77" s="9">
        <v>0.8</v>
      </c>
      <c r="J77" s="9">
        <v>0.5</v>
      </c>
      <c r="K77" s="9">
        <v>0.615384615384615</v>
      </c>
      <c r="L77" s="9">
        <v>0.8</v>
      </c>
      <c r="M77" s="9">
        <v>0</v>
      </c>
      <c r="N77" s="9">
        <v>0.5</v>
      </c>
    </row>
    <row r="78" spans="3:13">
      <c r="C78" s="7">
        <f>AVERAGE(C2:C77)</f>
        <v>0.640913955475155</v>
      </c>
      <c r="D78" s="7">
        <f>AVERAGE(D2:D77)</f>
        <v>0.106214989172785</v>
      </c>
      <c r="L78" s="7">
        <f>AVERAGE(L2:L77)</f>
        <v>0.717105263157895</v>
      </c>
      <c r="M78" s="7">
        <f>AVERAGE(M2:M77)</f>
        <v>0.177631578947368</v>
      </c>
    </row>
    <row r="80" spans="3:7">
      <c r="C80" s="18" t="s">
        <v>13</v>
      </c>
      <c r="D80" s="7" t="s">
        <v>14</v>
      </c>
      <c r="E80" s="7">
        <v>1560</v>
      </c>
      <c r="F80" s="7" t="s">
        <v>39</v>
      </c>
      <c r="G80" s="7"/>
    </row>
    <row r="81" spans="3:10">
      <c r="C81" s="7" t="s">
        <v>15</v>
      </c>
      <c r="D81" s="7">
        <f>COUNTIF(C2:C77,"&lt;0.343")-COUNTIF(C2:C77,"&lt;0.311")</f>
        <v>0</v>
      </c>
      <c r="E81" s="7"/>
      <c r="F81" s="19">
        <v>0.02</v>
      </c>
      <c r="G81" s="23">
        <v>31.2</v>
      </c>
      <c r="H81" s="23">
        <v>-40</v>
      </c>
      <c r="I81" s="24">
        <v>0.0256</v>
      </c>
      <c r="J81">
        <v>76</v>
      </c>
    </row>
    <row r="82" spans="3:10">
      <c r="C82" s="7" t="s">
        <v>16</v>
      </c>
      <c r="D82" s="7">
        <f>COUNTIF(C2:C77,"&lt;0.375")-COUNTIF(C2:C77,"&lt;0.343")</f>
        <v>0</v>
      </c>
      <c r="E82" s="7"/>
      <c r="F82" s="19">
        <v>0.04</v>
      </c>
      <c r="G82" s="23">
        <v>62.4</v>
      </c>
      <c r="H82" s="23">
        <v>-60</v>
      </c>
      <c r="I82" s="24">
        <v>0.0385</v>
      </c>
      <c r="J82">
        <v>75</v>
      </c>
    </row>
    <row r="83" spans="3:10">
      <c r="C83" s="7" t="s">
        <v>17</v>
      </c>
      <c r="D83" s="7">
        <f>COUNTIF(C2:C77,"&lt;0.407")-COUNTIF(C2:C77,"&lt;0.375")</f>
        <v>0</v>
      </c>
      <c r="E83" s="7"/>
      <c r="F83" s="19">
        <v>0.1</v>
      </c>
      <c r="G83" s="23">
        <v>156</v>
      </c>
      <c r="H83" s="23">
        <v>-160</v>
      </c>
      <c r="I83" s="24">
        <v>0.1026</v>
      </c>
      <c r="J83">
        <v>70</v>
      </c>
    </row>
    <row r="84" spans="3:10">
      <c r="C84" s="7" t="s">
        <v>18</v>
      </c>
      <c r="D84" s="7">
        <f>COUNTIF(C2:C77,"&lt;0.439")-COUNTIF(C2:C77,"&lt;0.407")</f>
        <v>0</v>
      </c>
      <c r="E84" s="7"/>
      <c r="F84" s="19">
        <v>0.12</v>
      </c>
      <c r="G84" s="23">
        <v>187.2</v>
      </c>
      <c r="H84" s="23">
        <v>-180</v>
      </c>
      <c r="I84" s="24">
        <v>0.1154</v>
      </c>
      <c r="J84">
        <v>69</v>
      </c>
    </row>
    <row r="85" s="3" customFormat="1" spans="3:10">
      <c r="C85" s="20" t="s">
        <v>19</v>
      </c>
      <c r="D85" s="20">
        <f>COUNTIF(C2:C77,"&lt;0.471")-COUNTIF(C2:C77,"&lt;0.439")</f>
        <v>0</v>
      </c>
      <c r="E85" s="20"/>
      <c r="F85" s="20"/>
      <c r="G85" s="20"/>
      <c r="H85" s="3">
        <v>-200</v>
      </c>
      <c r="I85" s="25">
        <v>0.1282</v>
      </c>
      <c r="J85" s="3">
        <v>68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5" customFormat="1" spans="3:7">
      <c r="C87" s="21" t="s">
        <v>21</v>
      </c>
      <c r="D87" s="21">
        <f>COUNTIF(C2:C77,"&lt;0.535")-COUNTIF(C2:C77,"&lt;0.503")</f>
        <v>3</v>
      </c>
      <c r="E87" s="21">
        <v>4</v>
      </c>
      <c r="F87" s="21"/>
      <c r="G87" s="21"/>
    </row>
    <row r="88" spans="3:7">
      <c r="C88" s="7" t="s">
        <v>22</v>
      </c>
      <c r="D88" s="7">
        <f>COUNTIF(C2:C77,"&lt;0.567")-COUNTIF(C2:C77,"&lt;0.535")</f>
        <v>7</v>
      </c>
      <c r="E88" s="7">
        <v>7</v>
      </c>
      <c r="F88" s="7"/>
      <c r="G88" s="7"/>
    </row>
    <row r="89" s="3" customFormat="1" spans="3:7">
      <c r="C89" s="20" t="s">
        <v>23</v>
      </c>
      <c r="D89" s="20">
        <f>COUNTIF(C2:C77,"&lt;0.599")-COUNTIF(C2:C77,"&lt;0.567")</f>
        <v>9</v>
      </c>
      <c r="E89" s="20">
        <v>9</v>
      </c>
      <c r="F89" s="20"/>
      <c r="G89" s="20"/>
    </row>
    <row r="90" spans="3:7">
      <c r="C90" s="7" t="s">
        <v>24</v>
      </c>
      <c r="D90" s="7">
        <f>COUNTIF(C2:C77,"&lt;0.631")-COUNTIF(C2:C77,"&lt;0.599")</f>
        <v>12</v>
      </c>
      <c r="E90" s="7">
        <v>12</v>
      </c>
      <c r="F90" s="7"/>
      <c r="G90" s="7"/>
    </row>
    <row r="91" s="6" customFormat="1" spans="3:7">
      <c r="C91" s="22" t="s">
        <v>25</v>
      </c>
      <c r="D91" s="22">
        <f>COUNTIF(C2:C77,"&lt;0.663")-COUNTIF(C2:C77,"&lt;0.631")</f>
        <v>14</v>
      </c>
      <c r="E91" s="22">
        <v>14</v>
      </c>
      <c r="F91" s="22"/>
      <c r="G91" s="22"/>
    </row>
    <row r="92" spans="3:7">
      <c r="C92" s="7" t="s">
        <v>26</v>
      </c>
      <c r="D92" s="7">
        <f>COUNTIF(C2:C77,"&lt;0.695")-COUNTIF(C2:C77,"&lt;0.663")</f>
        <v>12</v>
      </c>
      <c r="E92" s="7">
        <v>12</v>
      </c>
      <c r="F92" s="7"/>
      <c r="G92" s="7"/>
    </row>
    <row r="93" spans="3:7">
      <c r="C93" s="7" t="s">
        <v>27</v>
      </c>
      <c r="D93" s="7">
        <f>COUNTIF(C2:C77,"&lt;0.727")-COUNTIF(C2:C77,"&lt;0.695")</f>
        <v>9</v>
      </c>
      <c r="E93" s="7">
        <v>9</v>
      </c>
      <c r="F93" s="7"/>
      <c r="G93" s="7"/>
    </row>
    <row r="94" spans="3:7">
      <c r="C94" s="7" t="s">
        <v>28</v>
      </c>
      <c r="D94" s="7">
        <f>COUNTIF(C2:C77,"&lt;0.759")-COUNTIF(C2:C77,"&lt;0.727")</f>
        <v>7</v>
      </c>
      <c r="E94" s="7">
        <v>7</v>
      </c>
      <c r="F94" s="7"/>
      <c r="G94" s="7"/>
    </row>
    <row r="95" s="5" customFormat="1" spans="3:7">
      <c r="C95" s="21" t="s">
        <v>29</v>
      </c>
      <c r="D95" s="21">
        <f>COUNTIF(C2:C77,"&lt;0.791")-COUNTIF(C2:C77,"&lt;0.759")</f>
        <v>3</v>
      </c>
      <c r="E95" s="21">
        <v>4</v>
      </c>
      <c r="F95" s="21"/>
      <c r="G95" s="21"/>
    </row>
    <row r="96" spans="3:7">
      <c r="C96" s="7" t="s">
        <v>30</v>
      </c>
      <c r="D96" s="7">
        <f>COUNTIF(C2:C77,"&lt;0.823")-COUNTIF(C2:C77,"&lt;0.791")</f>
        <v>0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100" workbookViewId="0">
      <selection activeCell="A1" sqref="$A1:$XFD103"/>
    </sheetView>
  </sheetViews>
  <sheetFormatPr defaultColWidth="8.89166666666667" defaultRowHeight="13.5"/>
  <cols>
    <col min="3" max="4" width="16.22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363</v>
      </c>
      <c r="B4" s="17">
        <v>363</v>
      </c>
      <c r="C4" s="17">
        <v>0.521186828613281</v>
      </c>
      <c r="D4" s="17">
        <v>0.0451854467391968</v>
      </c>
      <c r="E4" s="17">
        <v>9</v>
      </c>
      <c r="F4" s="17">
        <v>6</v>
      </c>
      <c r="G4" s="17">
        <v>1</v>
      </c>
      <c r="H4" s="17">
        <v>4</v>
      </c>
      <c r="I4" s="17">
        <v>0.9</v>
      </c>
      <c r="J4" s="17">
        <v>0.6</v>
      </c>
      <c r="K4" s="17">
        <v>0.72</v>
      </c>
      <c r="L4" s="17">
        <v>0.6</v>
      </c>
      <c r="M4" s="17">
        <v>0.3</v>
      </c>
      <c r="N4" s="17">
        <v>0.65</v>
      </c>
    </row>
    <row r="5" spans="1:14">
      <c r="A5" s="8">
        <v>443</v>
      </c>
      <c r="B5" s="9">
        <v>443</v>
      </c>
      <c r="C5" s="9">
        <v>0.537277579307556</v>
      </c>
      <c r="D5" s="9">
        <v>0.00821709632873535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491</v>
      </c>
      <c r="B6" s="9">
        <v>491</v>
      </c>
      <c r="C6" s="9">
        <v>0.537451267242432</v>
      </c>
      <c r="D6" s="9">
        <v>0.00570511817932129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customFormat="1" spans="1:14">
      <c r="A7" s="8">
        <v>145</v>
      </c>
      <c r="B7" s="9">
        <v>145</v>
      </c>
      <c r="C7" s="9">
        <v>0.550877332687378</v>
      </c>
      <c r="D7" s="9">
        <v>0.00531589984893799</v>
      </c>
      <c r="E7" s="9">
        <v>10</v>
      </c>
      <c r="F7" s="9">
        <v>8</v>
      </c>
      <c r="G7" s="9">
        <v>0</v>
      </c>
      <c r="H7" s="9">
        <v>2</v>
      </c>
      <c r="I7" s="9">
        <v>1</v>
      </c>
      <c r="J7" s="9">
        <v>0.555555555555556</v>
      </c>
      <c r="K7" s="9">
        <v>0.714285714285714</v>
      </c>
      <c r="L7" s="9">
        <v>0.8</v>
      </c>
      <c r="M7" s="9">
        <v>0.2</v>
      </c>
      <c r="N7" s="9">
        <v>0.6</v>
      </c>
    </row>
    <row r="8" spans="1:14">
      <c r="A8" s="8">
        <v>297</v>
      </c>
      <c r="B8" s="9">
        <v>297</v>
      </c>
      <c r="C8" s="9">
        <v>0.560098528862</v>
      </c>
      <c r="D8" s="9">
        <v>0.0110046863555908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customFormat="1" spans="1:14">
      <c r="A9" s="8">
        <v>337</v>
      </c>
      <c r="B9" s="9">
        <v>337</v>
      </c>
      <c r="C9" s="9">
        <v>0.560252547264099</v>
      </c>
      <c r="D9" s="9">
        <v>0.00192916393280029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="3" customFormat="1" spans="1:14">
      <c r="A10" s="14">
        <v>255</v>
      </c>
      <c r="B10" s="15">
        <v>255</v>
      </c>
      <c r="C10" s="15">
        <v>0.559831142425537</v>
      </c>
      <c r="D10" s="15">
        <v>0.00619423389434815</v>
      </c>
      <c r="E10" s="15">
        <v>9</v>
      </c>
      <c r="F10" s="15">
        <v>5</v>
      </c>
      <c r="G10" s="15">
        <v>1</v>
      </c>
      <c r="H10" s="15">
        <v>5</v>
      </c>
      <c r="I10" s="15">
        <v>0.9</v>
      </c>
      <c r="J10" s="15">
        <v>0.642857142857143</v>
      </c>
      <c r="K10" s="15">
        <v>0.75</v>
      </c>
      <c r="L10" s="15">
        <v>0.5</v>
      </c>
      <c r="M10" s="15">
        <v>0.4</v>
      </c>
      <c r="N10" s="15">
        <v>0.7</v>
      </c>
    </row>
    <row r="11" s="4" customFormat="1" spans="1:14">
      <c r="A11" s="16">
        <v>445</v>
      </c>
      <c r="B11" s="17">
        <v>445</v>
      </c>
      <c r="C11" s="17">
        <v>0.566210746765137</v>
      </c>
      <c r="D11" s="17">
        <v>0.00131916999816895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208</v>
      </c>
      <c r="B12" s="9">
        <v>208</v>
      </c>
      <c r="C12" s="9">
        <v>0.570047974586487</v>
      </c>
      <c r="D12" s="9">
        <v>0.037690281867981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320</v>
      </c>
      <c r="B14" s="9">
        <v>320</v>
      </c>
      <c r="C14" s="9">
        <v>0.569774150848389</v>
      </c>
      <c r="D14" s="9">
        <v>0.0429487228393555</v>
      </c>
      <c r="E14" s="9">
        <v>7</v>
      </c>
      <c r="F14" s="9">
        <v>7</v>
      </c>
      <c r="G14" s="9">
        <v>3</v>
      </c>
      <c r="H14" s="9">
        <v>3</v>
      </c>
      <c r="I14" s="9">
        <v>0.7</v>
      </c>
      <c r="J14" s="9">
        <v>0.5</v>
      </c>
      <c r="K14" s="9">
        <v>0.583333333333333</v>
      </c>
      <c r="L14" s="9">
        <v>0.7</v>
      </c>
      <c r="M14" s="9">
        <v>0</v>
      </c>
      <c r="N14" s="9">
        <v>0.5</v>
      </c>
    </row>
    <row r="15" spans="1:14">
      <c r="A15" s="8">
        <v>290</v>
      </c>
      <c r="B15" s="9">
        <v>290</v>
      </c>
      <c r="C15" s="9">
        <v>0.57060170173645</v>
      </c>
      <c r="D15" s="9">
        <v>0.000138640403747559</v>
      </c>
      <c r="E15" s="9">
        <v>10</v>
      </c>
      <c r="F15" s="9">
        <v>6</v>
      </c>
      <c r="G15" s="9">
        <v>0</v>
      </c>
      <c r="H15" s="9">
        <v>4</v>
      </c>
      <c r="I15" s="9">
        <v>1</v>
      </c>
      <c r="J15" s="9">
        <v>0.625</v>
      </c>
      <c r="K15" s="9">
        <v>0.769230769230769</v>
      </c>
      <c r="L15" s="9">
        <v>0.6</v>
      </c>
      <c r="M15" s="9">
        <v>0.4</v>
      </c>
      <c r="N15" s="9">
        <v>0.7</v>
      </c>
    </row>
    <row r="16" spans="1:14">
      <c r="A16" s="8">
        <v>7</v>
      </c>
      <c r="B16" s="9">
        <v>7</v>
      </c>
      <c r="C16" s="9">
        <v>0.567395210266113</v>
      </c>
      <c r="D16" s="9">
        <v>0.0389201641082764</v>
      </c>
      <c r="E16" s="9">
        <v>10</v>
      </c>
      <c r="F16" s="9">
        <v>8</v>
      </c>
      <c r="G16" s="9">
        <v>0</v>
      </c>
      <c r="H16" s="9">
        <v>2</v>
      </c>
      <c r="I16" s="9">
        <v>1</v>
      </c>
      <c r="J16" s="9">
        <v>0.555555555555556</v>
      </c>
      <c r="K16" s="9">
        <v>0.714285714285714</v>
      </c>
      <c r="L16" s="9">
        <v>0.8</v>
      </c>
      <c r="M16" s="9">
        <v>0.2</v>
      </c>
      <c r="N16" s="9">
        <v>0.6</v>
      </c>
    </row>
    <row r="17" spans="1:14">
      <c r="A17" s="8">
        <v>61</v>
      </c>
      <c r="B17" s="9">
        <v>61</v>
      </c>
      <c r="C17" s="9">
        <v>0.567415475845337</v>
      </c>
      <c r="D17" s="9">
        <v>0.0208377838134766</v>
      </c>
      <c r="E17" s="9">
        <v>10</v>
      </c>
      <c r="F17" s="9">
        <v>7</v>
      </c>
      <c r="G17" s="9">
        <v>0</v>
      </c>
      <c r="H17" s="9">
        <v>3</v>
      </c>
      <c r="I17" s="9">
        <v>1</v>
      </c>
      <c r="J17" s="9">
        <v>0.588235294117647</v>
      </c>
      <c r="K17" s="9">
        <v>0.740740740740741</v>
      </c>
      <c r="L17" s="9">
        <v>0.7</v>
      </c>
      <c r="M17" s="9">
        <v>0.3</v>
      </c>
      <c r="N17" s="9">
        <v>0.65</v>
      </c>
    </row>
    <row r="18" spans="1:14">
      <c r="A18" s="8">
        <v>224</v>
      </c>
      <c r="B18" s="9">
        <v>224</v>
      </c>
      <c r="C18" s="9">
        <v>0.56917941570282</v>
      </c>
      <c r="D18" s="9">
        <v>0.183644413948059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pans="1:14">
      <c r="A19" s="8">
        <v>308</v>
      </c>
      <c r="B19" s="9">
        <v>308</v>
      </c>
      <c r="C19" s="9">
        <v>0.568925857543945</v>
      </c>
      <c r="D19" s="9">
        <v>0.154922485351562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="4" customFormat="1" spans="1:14">
      <c r="A20" s="16">
        <v>51</v>
      </c>
      <c r="B20" s="17">
        <v>51</v>
      </c>
      <c r="C20" s="17">
        <v>0.567926406860352</v>
      </c>
      <c r="D20" s="17">
        <v>0.115323781967163</v>
      </c>
      <c r="E20" s="17">
        <v>8</v>
      </c>
      <c r="F20" s="17">
        <v>8</v>
      </c>
      <c r="G20" s="17">
        <v>2</v>
      </c>
      <c r="H20" s="17">
        <v>2</v>
      </c>
      <c r="I20" s="17">
        <v>0.8</v>
      </c>
      <c r="J20" s="17">
        <v>0.5</v>
      </c>
      <c r="K20" s="17">
        <v>0.615384615384615</v>
      </c>
      <c r="L20" s="17">
        <v>0.8</v>
      </c>
      <c r="M20" s="17">
        <v>0</v>
      </c>
      <c r="N20" s="17">
        <v>0.5</v>
      </c>
    </row>
    <row r="21" spans="1:14">
      <c r="A21" s="8">
        <v>314</v>
      </c>
      <c r="B21" s="9">
        <v>314</v>
      </c>
      <c r="C21" s="9">
        <v>0.599250078201294</v>
      </c>
      <c r="D21" s="9">
        <v>0.0104513168334961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53</v>
      </c>
      <c r="B22" s="9">
        <v>53</v>
      </c>
      <c r="C22" s="9">
        <v>0.600767612457275</v>
      </c>
      <c r="D22" s="9">
        <v>0.0297636985778809</v>
      </c>
      <c r="E22" s="9">
        <v>10</v>
      </c>
      <c r="F22" s="9">
        <v>8</v>
      </c>
      <c r="G22" s="9">
        <v>0</v>
      </c>
      <c r="H22" s="9">
        <v>2</v>
      </c>
      <c r="I22" s="9">
        <v>1</v>
      </c>
      <c r="J22" s="9">
        <v>0.555555555555556</v>
      </c>
      <c r="K22" s="9">
        <v>0.714285714285714</v>
      </c>
      <c r="L22" s="9">
        <v>0.8</v>
      </c>
      <c r="M22" s="9">
        <v>0.2</v>
      </c>
      <c r="N22" s="9">
        <v>0.6</v>
      </c>
    </row>
    <row r="23" spans="1:14">
      <c r="A23" s="8">
        <v>226</v>
      </c>
      <c r="B23" s="9">
        <v>226</v>
      </c>
      <c r="C23" s="9">
        <v>0.602149486541748</v>
      </c>
      <c r="D23" s="9">
        <v>0.100008964538574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249</v>
      </c>
      <c r="B24" s="9">
        <v>249</v>
      </c>
      <c r="C24" s="9">
        <v>0.602627396583557</v>
      </c>
      <c r="D24" s="9">
        <v>0.0299558639526367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388</v>
      </c>
      <c r="B25" s="9">
        <v>388</v>
      </c>
      <c r="C25" s="9">
        <v>0.602671146392822</v>
      </c>
      <c r="D25" s="9">
        <v>0.0255541801452637</v>
      </c>
      <c r="E25" s="9">
        <v>10</v>
      </c>
      <c r="F25" s="9">
        <v>7</v>
      </c>
      <c r="G25" s="9">
        <v>0</v>
      </c>
      <c r="H25" s="9">
        <v>3</v>
      </c>
      <c r="I25" s="9">
        <v>1</v>
      </c>
      <c r="J25" s="9">
        <v>0.588235294117647</v>
      </c>
      <c r="K25" s="9">
        <v>0.740740740740741</v>
      </c>
      <c r="L25" s="9">
        <v>0.7</v>
      </c>
      <c r="M25" s="9">
        <v>0.3</v>
      </c>
      <c r="N25" s="9">
        <v>0.65</v>
      </c>
    </row>
    <row r="26" s="3" customFormat="1" spans="1:14">
      <c r="A26" s="14">
        <v>236</v>
      </c>
      <c r="B26" s="15">
        <v>236</v>
      </c>
      <c r="C26" s="15">
        <v>0.60302460193634</v>
      </c>
      <c r="D26" s="15">
        <v>0.0383080244064331</v>
      </c>
      <c r="E26" s="15">
        <v>10</v>
      </c>
      <c r="F26" s="15">
        <v>7</v>
      </c>
      <c r="G26" s="15">
        <v>0</v>
      </c>
      <c r="H26" s="15">
        <v>3</v>
      </c>
      <c r="I26" s="15">
        <v>1</v>
      </c>
      <c r="J26" s="15">
        <v>0.588235294117647</v>
      </c>
      <c r="K26" s="15">
        <v>0.740740740740741</v>
      </c>
      <c r="L26" s="15">
        <v>0.7</v>
      </c>
      <c r="M26" s="15">
        <v>0.3</v>
      </c>
      <c r="N26" s="15">
        <v>0.65</v>
      </c>
    </row>
    <row r="27" spans="1:14">
      <c r="A27" s="8">
        <v>338</v>
      </c>
      <c r="B27" s="9">
        <v>338</v>
      </c>
      <c r="C27" s="9">
        <v>0.603128910064697</v>
      </c>
      <c r="D27" s="9">
        <v>0.043573260307312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37</v>
      </c>
      <c r="B28" s="9">
        <v>37</v>
      </c>
      <c r="C28" s="9">
        <v>0.604530811309814</v>
      </c>
      <c r="D28" s="9">
        <v>0.0686867237091064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155</v>
      </c>
      <c r="B29" s="9">
        <v>155</v>
      </c>
      <c r="C29" s="9">
        <v>0.606492519378662</v>
      </c>
      <c r="D29" s="9">
        <v>0.0782451629638672</v>
      </c>
      <c r="E29" s="9">
        <v>9</v>
      </c>
      <c r="F29" s="9">
        <v>7</v>
      </c>
      <c r="G29" s="9">
        <v>1</v>
      </c>
      <c r="H29" s="9">
        <v>3</v>
      </c>
      <c r="I29" s="9">
        <v>0.9</v>
      </c>
      <c r="J29" s="9">
        <v>0.5625</v>
      </c>
      <c r="K29" s="9">
        <v>0.692307692307692</v>
      </c>
      <c r="L29" s="9">
        <v>0.7</v>
      </c>
      <c r="M29" s="9">
        <v>0.2</v>
      </c>
      <c r="N29" s="9">
        <v>0.6</v>
      </c>
    </row>
    <row r="30" spans="1:14">
      <c r="A30" s="8">
        <v>225</v>
      </c>
      <c r="B30" s="9">
        <v>225</v>
      </c>
      <c r="C30" s="9">
        <v>0.605853915214539</v>
      </c>
      <c r="D30" s="9">
        <v>0.149552583694458</v>
      </c>
      <c r="E30" s="9">
        <v>7</v>
      </c>
      <c r="F30" s="9">
        <v>8</v>
      </c>
      <c r="G30" s="9">
        <v>3</v>
      </c>
      <c r="H30" s="9">
        <v>2</v>
      </c>
      <c r="I30" s="9">
        <v>0.7</v>
      </c>
      <c r="J30" s="9">
        <v>0.466666666666667</v>
      </c>
      <c r="K30" s="9">
        <v>0.56</v>
      </c>
      <c r="L30" s="9">
        <v>0.8</v>
      </c>
      <c r="M30" s="9">
        <v>-0.1</v>
      </c>
      <c r="N30" s="9">
        <v>0.45</v>
      </c>
    </row>
    <row r="31" spans="1:14">
      <c r="A31" s="8">
        <v>432</v>
      </c>
      <c r="B31" s="9">
        <v>432</v>
      </c>
      <c r="C31" s="9">
        <v>0.605595111846924</v>
      </c>
      <c r="D31" s="9">
        <v>0.208909034729004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="4" customFormat="1" spans="1:14">
      <c r="A32" s="16">
        <v>462</v>
      </c>
      <c r="B32" s="17">
        <v>462</v>
      </c>
      <c r="C32" s="17">
        <v>0.601978421211243</v>
      </c>
      <c r="D32" s="17">
        <v>0.126847267150879</v>
      </c>
      <c r="E32" s="17">
        <v>9</v>
      </c>
      <c r="F32" s="17">
        <v>6</v>
      </c>
      <c r="G32" s="17">
        <v>1</v>
      </c>
      <c r="H32" s="17">
        <v>4</v>
      </c>
      <c r="I32" s="17">
        <v>0.9</v>
      </c>
      <c r="J32" s="17">
        <v>0.6</v>
      </c>
      <c r="K32" s="17">
        <v>0.72</v>
      </c>
      <c r="L32" s="17">
        <v>0.6</v>
      </c>
      <c r="M32" s="17">
        <v>0.3</v>
      </c>
      <c r="N32" s="17">
        <v>0.65</v>
      </c>
    </row>
    <row r="33" spans="1:14">
      <c r="A33" s="8">
        <v>233</v>
      </c>
      <c r="B33" s="9">
        <v>233</v>
      </c>
      <c r="C33" s="9">
        <v>0.631724715232849</v>
      </c>
      <c r="D33" s="9">
        <v>0.0104049444198608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115</v>
      </c>
      <c r="B34" s="9">
        <v>115</v>
      </c>
      <c r="C34" s="9">
        <v>0.63276743888855</v>
      </c>
      <c r="D34" s="9">
        <v>0.101884365081787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="3" customFormat="1" spans="1:14">
      <c r="A35" s="14">
        <v>278</v>
      </c>
      <c r="B35" s="15">
        <v>278</v>
      </c>
      <c r="C35" s="15">
        <v>0.633606433868408</v>
      </c>
      <c r="D35" s="15">
        <v>0.0177440643310547</v>
      </c>
      <c r="E35" s="15">
        <v>9</v>
      </c>
      <c r="F35" s="15">
        <v>7</v>
      </c>
      <c r="G35" s="15">
        <v>1</v>
      </c>
      <c r="H35" s="15">
        <v>3</v>
      </c>
      <c r="I35" s="15">
        <v>0.9</v>
      </c>
      <c r="J35" s="15">
        <v>0.5625</v>
      </c>
      <c r="K35" s="15">
        <v>0.692307692307692</v>
      </c>
      <c r="L35" s="15">
        <v>0.7</v>
      </c>
      <c r="M35" s="15">
        <v>0.2</v>
      </c>
      <c r="N35" s="15">
        <v>0.6</v>
      </c>
    </row>
    <row r="36" spans="1:14">
      <c r="A36" s="8">
        <v>219</v>
      </c>
      <c r="B36" s="9">
        <v>219</v>
      </c>
      <c r="C36" s="9">
        <v>0.634008884429932</v>
      </c>
      <c r="D36" s="9">
        <v>0.0899170637130737</v>
      </c>
      <c r="E36" s="9">
        <v>8</v>
      </c>
      <c r="F36" s="9">
        <v>6</v>
      </c>
      <c r="G36" s="9">
        <v>2</v>
      </c>
      <c r="H36" s="9">
        <v>4</v>
      </c>
      <c r="I36" s="9">
        <v>0.8</v>
      </c>
      <c r="J36" s="9">
        <v>0.571428571428572</v>
      </c>
      <c r="K36" s="9">
        <v>0.666666666666667</v>
      </c>
      <c r="L36" s="9">
        <v>0.6</v>
      </c>
      <c r="M36" s="9">
        <v>0.2</v>
      </c>
      <c r="N36" s="9">
        <v>0.6</v>
      </c>
    </row>
    <row r="37" spans="1:14">
      <c r="A37" s="8">
        <v>455</v>
      </c>
      <c r="B37" s="9">
        <v>455</v>
      </c>
      <c r="C37" s="9">
        <v>0.634031414985657</v>
      </c>
      <c r="D37" s="9">
        <v>0.0529571771621704</v>
      </c>
      <c r="E37" s="9">
        <v>8</v>
      </c>
      <c r="F37" s="9">
        <v>7</v>
      </c>
      <c r="G37" s="9">
        <v>2</v>
      </c>
      <c r="H37" s="9">
        <v>3</v>
      </c>
      <c r="I37" s="9">
        <v>0.8</v>
      </c>
      <c r="J37" s="9">
        <v>0.533333333333333</v>
      </c>
      <c r="K37" s="9">
        <v>0.64</v>
      </c>
      <c r="L37" s="9">
        <v>0.7</v>
      </c>
      <c r="M37" s="9">
        <v>0.1</v>
      </c>
      <c r="N37" s="9">
        <v>0.55</v>
      </c>
    </row>
    <row r="38" spans="1:14">
      <c r="A38" s="8">
        <v>98</v>
      </c>
      <c r="B38" s="9">
        <v>98</v>
      </c>
      <c r="C38" s="9">
        <v>0.634501576423645</v>
      </c>
      <c r="D38" s="9">
        <v>0.0768029689788818</v>
      </c>
      <c r="E38" s="9">
        <v>8</v>
      </c>
      <c r="F38" s="9">
        <v>8</v>
      </c>
      <c r="G38" s="9">
        <v>2</v>
      </c>
      <c r="H38" s="9">
        <v>2</v>
      </c>
      <c r="I38" s="9">
        <v>0.8</v>
      </c>
      <c r="J38" s="9">
        <v>0.5</v>
      </c>
      <c r="K38" s="9">
        <v>0.615384615384615</v>
      </c>
      <c r="L38" s="9">
        <v>0.8</v>
      </c>
      <c r="M38" s="9">
        <v>0</v>
      </c>
      <c r="N38" s="9">
        <v>0.5</v>
      </c>
    </row>
    <row r="39" spans="1:14">
      <c r="A39" s="8">
        <v>331</v>
      </c>
      <c r="B39" s="9">
        <v>331</v>
      </c>
      <c r="C39" s="9">
        <v>0.636010527610779</v>
      </c>
      <c r="D39" s="9">
        <v>0.0391476154327393</v>
      </c>
      <c r="E39" s="9">
        <v>9</v>
      </c>
      <c r="F39" s="9">
        <v>10</v>
      </c>
      <c r="G39" s="9">
        <v>1</v>
      </c>
      <c r="H39" s="9">
        <v>0</v>
      </c>
      <c r="I39" s="9">
        <v>0.9</v>
      </c>
      <c r="J39" s="9">
        <v>0.473684210526316</v>
      </c>
      <c r="K39" s="9">
        <v>0.620689655172414</v>
      </c>
      <c r="L39" s="9">
        <v>1</v>
      </c>
      <c r="M39" s="9">
        <v>-0.1</v>
      </c>
      <c r="N39" s="9">
        <v>0.45</v>
      </c>
    </row>
    <row r="40" spans="1:14">
      <c r="A40" s="8">
        <v>271</v>
      </c>
      <c r="B40" s="9">
        <v>271</v>
      </c>
      <c r="C40" s="9">
        <v>0.636939287185669</v>
      </c>
      <c r="D40" s="9">
        <v>0.0437867641448975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359</v>
      </c>
      <c r="B41" s="9">
        <v>359</v>
      </c>
      <c r="C41" s="9">
        <v>0.63953709602356</v>
      </c>
      <c r="D41" s="9">
        <v>0.0327277183532715</v>
      </c>
      <c r="E41" s="9">
        <v>10</v>
      </c>
      <c r="F41" s="9">
        <v>9</v>
      </c>
      <c r="G41" s="9">
        <v>0</v>
      </c>
      <c r="H41" s="9">
        <v>1</v>
      </c>
      <c r="I41" s="9">
        <v>1</v>
      </c>
      <c r="J41" s="9">
        <v>0.526315789473684</v>
      </c>
      <c r="K41" s="9">
        <v>0.689655172413793</v>
      </c>
      <c r="L41" s="9">
        <v>0.9</v>
      </c>
      <c r="M41" s="9">
        <v>0.1</v>
      </c>
      <c r="N41" s="9">
        <v>0.55</v>
      </c>
    </row>
    <row r="42" spans="1:14">
      <c r="A42" s="8">
        <v>343</v>
      </c>
      <c r="B42" s="9">
        <v>343</v>
      </c>
      <c r="C42" s="9">
        <v>0.639774203300476</v>
      </c>
      <c r="D42" s="9">
        <v>0.074286937713623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138</v>
      </c>
      <c r="B43" s="9">
        <v>138</v>
      </c>
      <c r="C43" s="9">
        <v>0.6426020860672</v>
      </c>
      <c r="D43" s="9">
        <v>0.130975008010864</v>
      </c>
      <c r="E43" s="9">
        <v>9</v>
      </c>
      <c r="F43" s="9">
        <v>10</v>
      </c>
      <c r="G43" s="9">
        <v>1</v>
      </c>
      <c r="H43" s="9">
        <v>0</v>
      </c>
      <c r="I43" s="9">
        <v>0.9</v>
      </c>
      <c r="J43" s="9">
        <v>0.473684210526316</v>
      </c>
      <c r="K43" s="9">
        <v>0.620689655172414</v>
      </c>
      <c r="L43" s="9">
        <v>1</v>
      </c>
      <c r="M43" s="9">
        <v>-0.1</v>
      </c>
      <c r="N43" s="9">
        <v>0.45</v>
      </c>
    </row>
    <row r="44" customFormat="1" spans="1:14">
      <c r="A44" s="8">
        <v>364</v>
      </c>
      <c r="B44" s="9">
        <v>364</v>
      </c>
      <c r="C44" s="9">
        <v>0.636906027793884</v>
      </c>
      <c r="D44" s="9">
        <v>0.126631736755371</v>
      </c>
      <c r="E44" s="9">
        <v>8</v>
      </c>
      <c r="F44" s="9">
        <v>6</v>
      </c>
      <c r="G44" s="9">
        <v>2</v>
      </c>
      <c r="H44" s="9">
        <v>4</v>
      </c>
      <c r="I44" s="9">
        <v>0.8</v>
      </c>
      <c r="J44" s="9">
        <v>0.571428571428572</v>
      </c>
      <c r="K44" s="9">
        <v>0.666666666666667</v>
      </c>
      <c r="L44" s="9">
        <v>0.6</v>
      </c>
      <c r="M44" s="9">
        <v>0.2</v>
      </c>
      <c r="N44" s="9">
        <v>0.6</v>
      </c>
    </row>
    <row r="45" s="4" customFormat="1" spans="1:14">
      <c r="A45" s="16">
        <v>435</v>
      </c>
      <c r="B45" s="17">
        <v>435</v>
      </c>
      <c r="C45" s="17">
        <v>0.635199427604675</v>
      </c>
      <c r="D45" s="17">
        <v>0.123878836631775</v>
      </c>
      <c r="E45" s="17">
        <v>9</v>
      </c>
      <c r="F45" s="17">
        <v>7</v>
      </c>
      <c r="G45" s="17">
        <v>1</v>
      </c>
      <c r="H45" s="17">
        <v>3</v>
      </c>
      <c r="I45" s="17">
        <v>0.9</v>
      </c>
      <c r="J45" s="17">
        <v>0.5625</v>
      </c>
      <c r="K45" s="17">
        <v>0.692307692307692</v>
      </c>
      <c r="L45" s="17">
        <v>0.7</v>
      </c>
      <c r="M45" s="17">
        <v>0.2</v>
      </c>
      <c r="N45" s="17">
        <v>0.6</v>
      </c>
    </row>
    <row r="46" spans="1:14">
      <c r="A46" s="8">
        <v>454</v>
      </c>
      <c r="B46" s="9">
        <v>454</v>
      </c>
      <c r="C46" s="9">
        <v>0.671793937683105</v>
      </c>
      <c r="D46" s="9">
        <v>0.125243306159973</v>
      </c>
      <c r="E46" s="9">
        <v>10</v>
      </c>
      <c r="F46" s="9">
        <v>8</v>
      </c>
      <c r="G46" s="9">
        <v>0</v>
      </c>
      <c r="H46" s="9">
        <v>2</v>
      </c>
      <c r="I46" s="9">
        <v>1</v>
      </c>
      <c r="J46" s="9">
        <v>0.555555555555556</v>
      </c>
      <c r="K46" s="9">
        <v>0.714285714285714</v>
      </c>
      <c r="L46" s="9">
        <v>0.8</v>
      </c>
      <c r="M46" s="9">
        <v>0.2</v>
      </c>
      <c r="N46" s="9">
        <v>0.6</v>
      </c>
    </row>
    <row r="47" spans="1:14">
      <c r="A47" s="8">
        <v>197</v>
      </c>
      <c r="B47" s="9">
        <v>197</v>
      </c>
      <c r="C47" s="9">
        <v>0.663269877433777</v>
      </c>
      <c r="D47" s="9">
        <v>0.14519727230072</v>
      </c>
      <c r="E47" s="9">
        <v>8</v>
      </c>
      <c r="F47" s="9">
        <v>10</v>
      </c>
      <c r="G47" s="9">
        <v>2</v>
      </c>
      <c r="H47" s="9">
        <v>0</v>
      </c>
      <c r="I47" s="9">
        <v>0.8</v>
      </c>
      <c r="J47" s="9">
        <v>0.444444444444444</v>
      </c>
      <c r="K47" s="9">
        <v>0.571428571428572</v>
      </c>
      <c r="L47" s="9">
        <v>1</v>
      </c>
      <c r="M47" s="9">
        <v>-0.2</v>
      </c>
      <c r="N47" s="9">
        <v>0.4</v>
      </c>
    </row>
    <row r="48" spans="1:14">
      <c r="A48" s="8">
        <v>377</v>
      </c>
      <c r="B48" s="9">
        <v>377</v>
      </c>
      <c r="C48" s="9">
        <v>0.693771600723267</v>
      </c>
      <c r="D48" s="9">
        <v>0.126768827438354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28</v>
      </c>
      <c r="B49" s="9">
        <v>28</v>
      </c>
      <c r="C49" s="9">
        <v>0.664024829864502</v>
      </c>
      <c r="D49" s="9">
        <v>0.176245927810669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473</v>
      </c>
      <c r="B50" s="9">
        <v>473</v>
      </c>
      <c r="C50" s="9">
        <v>0.66645336151123</v>
      </c>
      <c r="D50" s="9">
        <v>0.108807682991028</v>
      </c>
      <c r="E50" s="9">
        <v>10</v>
      </c>
      <c r="F50" s="9">
        <v>6</v>
      </c>
      <c r="G50" s="9">
        <v>0</v>
      </c>
      <c r="H50" s="9">
        <v>4</v>
      </c>
      <c r="I50" s="9">
        <v>1</v>
      </c>
      <c r="J50" s="9">
        <v>0.625</v>
      </c>
      <c r="K50" s="9">
        <v>0.769230769230769</v>
      </c>
      <c r="L50" s="9">
        <v>0.6</v>
      </c>
      <c r="M50" s="9">
        <v>0.4</v>
      </c>
      <c r="N50" s="9">
        <v>0.7</v>
      </c>
    </row>
    <row r="51" spans="1:14">
      <c r="A51" s="8">
        <v>140</v>
      </c>
      <c r="B51" s="9">
        <v>140</v>
      </c>
      <c r="C51" s="9">
        <v>0.688493013381958</v>
      </c>
      <c r="D51" s="9">
        <v>0.146819114685059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261</v>
      </c>
      <c r="B52" s="9">
        <v>261</v>
      </c>
      <c r="C52" s="9">
        <v>0.667340993881226</v>
      </c>
      <c r="D52" s="9">
        <v>0.130968451499939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232</v>
      </c>
      <c r="B53" s="9">
        <v>232</v>
      </c>
      <c r="C53" s="9">
        <v>0.677423715591431</v>
      </c>
      <c r="D53" s="9">
        <v>0.145640969276428</v>
      </c>
      <c r="E53" s="9">
        <v>10</v>
      </c>
      <c r="F53" s="9">
        <v>6</v>
      </c>
      <c r="G53" s="9">
        <v>0</v>
      </c>
      <c r="H53" s="9">
        <v>4</v>
      </c>
      <c r="I53" s="9">
        <v>1</v>
      </c>
      <c r="J53" s="9">
        <v>0.625</v>
      </c>
      <c r="K53" s="9">
        <v>0.769230769230769</v>
      </c>
      <c r="L53" s="9">
        <v>0.6</v>
      </c>
      <c r="M53" s="9">
        <v>0.4</v>
      </c>
      <c r="N53" s="9">
        <v>0.7</v>
      </c>
    </row>
    <row r="54" spans="1:14">
      <c r="A54" s="8">
        <v>218</v>
      </c>
      <c r="B54" s="9">
        <v>218</v>
      </c>
      <c r="C54" s="9">
        <v>0.667884349822998</v>
      </c>
      <c r="D54" s="9">
        <v>0.152703166007996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256</v>
      </c>
      <c r="B55" s="9">
        <v>256</v>
      </c>
      <c r="C55" s="9">
        <v>0.667914509773254</v>
      </c>
      <c r="D55" s="9">
        <v>0.249172568321228</v>
      </c>
      <c r="E55" s="9">
        <v>7</v>
      </c>
      <c r="F55" s="9">
        <v>6</v>
      </c>
      <c r="G55" s="9">
        <v>3</v>
      </c>
      <c r="H55" s="9">
        <v>4</v>
      </c>
      <c r="I55" s="9">
        <v>0.7</v>
      </c>
      <c r="J55" s="9">
        <v>0.538461538461539</v>
      </c>
      <c r="K55" s="9">
        <v>0.608695652173913</v>
      </c>
      <c r="L55" s="9">
        <v>0.6</v>
      </c>
      <c r="M55" s="9">
        <v>0.1</v>
      </c>
      <c r="N55" s="9">
        <v>0.55</v>
      </c>
    </row>
    <row r="56" spans="1:14">
      <c r="A56" s="8">
        <v>85</v>
      </c>
      <c r="B56" s="9">
        <v>85</v>
      </c>
      <c r="C56" s="9">
        <v>0.6731196641922</v>
      </c>
      <c r="D56" s="9">
        <v>0.199320435523987</v>
      </c>
      <c r="E56" s="9">
        <v>9</v>
      </c>
      <c r="F56" s="9">
        <v>5</v>
      </c>
      <c r="G56" s="9">
        <v>1</v>
      </c>
      <c r="H56" s="9">
        <v>5</v>
      </c>
      <c r="I56" s="9">
        <v>0.9</v>
      </c>
      <c r="J56" s="9">
        <v>0.642857142857143</v>
      </c>
      <c r="K56" s="9">
        <v>0.75</v>
      </c>
      <c r="L56" s="9">
        <v>0.5</v>
      </c>
      <c r="M56" s="9">
        <v>0.4</v>
      </c>
      <c r="N56" s="9">
        <v>0.7</v>
      </c>
    </row>
    <row r="57" s="4" customFormat="1" spans="1:14">
      <c r="A57" s="16">
        <v>317</v>
      </c>
      <c r="B57" s="17">
        <v>317</v>
      </c>
      <c r="C57" s="17">
        <v>0.685755729675293</v>
      </c>
      <c r="D57" s="17">
        <v>0.145111680030823</v>
      </c>
      <c r="E57" s="17">
        <v>7</v>
      </c>
      <c r="F57" s="17">
        <v>9</v>
      </c>
      <c r="G57" s="17">
        <v>3</v>
      </c>
      <c r="H57" s="17">
        <v>1</v>
      </c>
      <c r="I57" s="17">
        <v>0.7</v>
      </c>
      <c r="J57" s="17">
        <v>0.4375</v>
      </c>
      <c r="K57" s="17">
        <v>0.538461538461538</v>
      </c>
      <c r="L57" s="17">
        <v>0.9</v>
      </c>
      <c r="M57" s="17">
        <v>-0.2</v>
      </c>
      <c r="N57" s="17">
        <v>0.4</v>
      </c>
    </row>
    <row r="58" spans="1:14">
      <c r="A58" s="8">
        <v>118</v>
      </c>
      <c r="B58" s="9">
        <v>118</v>
      </c>
      <c r="C58" s="9">
        <v>0.695274114608765</v>
      </c>
      <c r="D58" s="9">
        <v>0.156257748603821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pans="1:14">
      <c r="A59" s="8">
        <v>451</v>
      </c>
      <c r="B59" s="9">
        <v>451</v>
      </c>
      <c r="C59" s="9">
        <v>0.697910308837891</v>
      </c>
      <c r="D59" s="9">
        <v>0.165763139724731</v>
      </c>
      <c r="E59" s="9">
        <v>10</v>
      </c>
      <c r="F59" s="9">
        <v>8</v>
      </c>
      <c r="G59" s="9">
        <v>0</v>
      </c>
      <c r="H59" s="9">
        <v>2</v>
      </c>
      <c r="I59" s="9">
        <v>1</v>
      </c>
      <c r="J59" s="9">
        <v>0.555555555555556</v>
      </c>
      <c r="K59" s="9">
        <v>0.714285714285714</v>
      </c>
      <c r="L59" s="9">
        <v>0.8</v>
      </c>
      <c r="M59" s="9">
        <v>0.2</v>
      </c>
      <c r="N59" s="9">
        <v>0.6</v>
      </c>
    </row>
    <row r="60" spans="1:14">
      <c r="A60" s="8">
        <v>370</v>
      </c>
      <c r="B60" s="9">
        <v>370</v>
      </c>
      <c r="C60" s="9">
        <v>0.701611161231995</v>
      </c>
      <c r="D60" s="9">
        <v>0.154161810874939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8">
        <v>292</v>
      </c>
      <c r="B61" s="9">
        <v>292</v>
      </c>
      <c r="C61" s="9">
        <v>0.702115416526794</v>
      </c>
      <c r="D61" s="9">
        <v>0.165565848350525</v>
      </c>
      <c r="E61" s="9">
        <v>8</v>
      </c>
      <c r="F61" s="9">
        <v>5</v>
      </c>
      <c r="G61" s="9">
        <v>2</v>
      </c>
      <c r="H61" s="9">
        <v>5</v>
      </c>
      <c r="I61" s="9">
        <v>0.8</v>
      </c>
      <c r="J61" s="9">
        <v>0.615384615384615</v>
      </c>
      <c r="K61" s="9">
        <v>0.695652173913043</v>
      </c>
      <c r="L61" s="9">
        <v>0.5</v>
      </c>
      <c r="M61" s="9">
        <v>0.3</v>
      </c>
      <c r="N61" s="9">
        <v>0.65</v>
      </c>
    </row>
    <row r="62" spans="1:14">
      <c r="A62" s="8">
        <v>156</v>
      </c>
      <c r="B62" s="9">
        <v>156</v>
      </c>
      <c r="C62" s="9">
        <v>0.717787384986877</v>
      </c>
      <c r="D62" s="9">
        <v>0.186887502670288</v>
      </c>
      <c r="E62" s="9">
        <v>8</v>
      </c>
      <c r="F62" s="9">
        <v>6</v>
      </c>
      <c r="G62" s="9">
        <v>2</v>
      </c>
      <c r="H62" s="9">
        <v>4</v>
      </c>
      <c r="I62" s="9">
        <v>0.8</v>
      </c>
      <c r="J62" s="9">
        <v>0.571428571428572</v>
      </c>
      <c r="K62" s="9">
        <v>0.666666666666667</v>
      </c>
      <c r="L62" s="9">
        <v>0.6</v>
      </c>
      <c r="M62" s="9">
        <v>0.2</v>
      </c>
      <c r="N62" s="9">
        <v>0.6</v>
      </c>
    </row>
    <row r="63" spans="1:14">
      <c r="A63" s="8">
        <v>345</v>
      </c>
      <c r="B63" s="9">
        <v>345</v>
      </c>
      <c r="C63" s="9">
        <v>0.72076141834259</v>
      </c>
      <c r="D63" s="9">
        <v>0.153447031974793</v>
      </c>
      <c r="E63" s="9">
        <v>8</v>
      </c>
      <c r="F63" s="9">
        <v>7</v>
      </c>
      <c r="G63" s="9">
        <v>2</v>
      </c>
      <c r="H63" s="9">
        <v>3</v>
      </c>
      <c r="I63" s="9">
        <v>0.8</v>
      </c>
      <c r="J63" s="9">
        <v>0.533333333333333</v>
      </c>
      <c r="K63" s="9">
        <v>0.64</v>
      </c>
      <c r="L63" s="9">
        <v>0.7</v>
      </c>
      <c r="M63" s="9">
        <v>0.1</v>
      </c>
      <c r="N63" s="9">
        <v>0.55</v>
      </c>
    </row>
    <row r="64" spans="1:14">
      <c r="A64" s="8">
        <v>76</v>
      </c>
      <c r="B64" s="9">
        <v>76</v>
      </c>
      <c r="C64" s="9">
        <v>0.70630407333374</v>
      </c>
      <c r="D64" s="9">
        <v>0.148064017295837</v>
      </c>
      <c r="E64" s="9">
        <v>8</v>
      </c>
      <c r="F64" s="9">
        <v>9</v>
      </c>
      <c r="G64" s="9">
        <v>2</v>
      </c>
      <c r="H64" s="9">
        <v>1</v>
      </c>
      <c r="I64" s="9">
        <v>0.8</v>
      </c>
      <c r="J64" s="9">
        <v>0.470588235294118</v>
      </c>
      <c r="K64" s="9">
        <v>0.592592592592593</v>
      </c>
      <c r="L64" s="9">
        <v>0.9</v>
      </c>
      <c r="M64" s="9">
        <v>-0.1</v>
      </c>
      <c r="N64" s="9">
        <v>0.45</v>
      </c>
    </row>
    <row r="65" spans="1:14">
      <c r="A65" s="8">
        <v>440</v>
      </c>
      <c r="B65" s="9">
        <v>440</v>
      </c>
      <c r="C65" s="9">
        <v>0.726106524467468</v>
      </c>
      <c r="D65" s="9">
        <v>0.214366316795349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="4" customFormat="1" spans="1:14">
      <c r="A66" s="16">
        <v>340</v>
      </c>
      <c r="B66" s="17">
        <v>340</v>
      </c>
      <c r="C66" s="17">
        <v>0.726742148399353</v>
      </c>
      <c r="D66" s="17">
        <v>0.163003444671631</v>
      </c>
      <c r="E66" s="17">
        <v>9</v>
      </c>
      <c r="F66" s="17">
        <v>5</v>
      </c>
      <c r="G66" s="17">
        <v>1</v>
      </c>
      <c r="H66" s="17">
        <v>5</v>
      </c>
      <c r="I66" s="17">
        <v>0.9</v>
      </c>
      <c r="J66" s="17">
        <v>0.642857142857143</v>
      </c>
      <c r="K66" s="17">
        <v>0.75</v>
      </c>
      <c r="L66" s="17">
        <v>0.5</v>
      </c>
      <c r="M66" s="17">
        <v>0.4</v>
      </c>
      <c r="N66" s="17">
        <v>0.7</v>
      </c>
    </row>
    <row r="67" spans="1:14">
      <c r="A67" s="8">
        <v>326</v>
      </c>
      <c r="B67" s="9">
        <v>326</v>
      </c>
      <c r="C67" s="9">
        <v>0.728153347969055</v>
      </c>
      <c r="D67" s="9">
        <v>0.205908179283142</v>
      </c>
      <c r="E67" s="9">
        <v>10</v>
      </c>
      <c r="F67" s="9">
        <v>7</v>
      </c>
      <c r="G67" s="9">
        <v>0</v>
      </c>
      <c r="H67" s="9">
        <v>3</v>
      </c>
      <c r="I67" s="9">
        <v>1</v>
      </c>
      <c r="J67" s="9">
        <v>0.588235294117647</v>
      </c>
      <c r="K67" s="9">
        <v>0.740740740740741</v>
      </c>
      <c r="L67" s="9">
        <v>0.7</v>
      </c>
      <c r="M67" s="9">
        <v>0.3</v>
      </c>
      <c r="N67" s="9">
        <v>0.65</v>
      </c>
    </row>
    <row r="68" spans="1:14">
      <c r="A68" s="8">
        <v>135</v>
      </c>
      <c r="B68" s="9">
        <v>135</v>
      </c>
      <c r="C68" s="9">
        <v>0.727081894874573</v>
      </c>
      <c r="D68" s="9">
        <v>0.148623704910278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pans="1:14">
      <c r="A69" s="8">
        <v>178</v>
      </c>
      <c r="B69" s="9">
        <v>178</v>
      </c>
      <c r="C69" s="9">
        <v>0.736749768257141</v>
      </c>
      <c r="D69" s="9">
        <v>0.15205705165863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14</v>
      </c>
      <c r="B70" s="9">
        <v>14</v>
      </c>
      <c r="C70" s="9">
        <v>0.73849093914032</v>
      </c>
      <c r="D70" s="9">
        <v>0.159450173377991</v>
      </c>
      <c r="E70" s="9">
        <v>10</v>
      </c>
      <c r="F70" s="9">
        <v>9</v>
      </c>
      <c r="G70" s="9">
        <v>0</v>
      </c>
      <c r="H70" s="9">
        <v>1</v>
      </c>
      <c r="I70" s="9">
        <v>1</v>
      </c>
      <c r="J70" s="9">
        <v>0.526315789473684</v>
      </c>
      <c r="K70" s="9">
        <v>0.689655172413793</v>
      </c>
      <c r="L70" s="9">
        <v>0.9</v>
      </c>
      <c r="M70" s="9">
        <v>0.1</v>
      </c>
      <c r="N70" s="9">
        <v>0.55</v>
      </c>
    </row>
    <row r="71" spans="1:14">
      <c r="A71" s="8">
        <v>288</v>
      </c>
      <c r="B71" s="9">
        <v>288</v>
      </c>
      <c r="C71" s="9">
        <v>0.749306917190552</v>
      </c>
      <c r="D71" s="9">
        <v>0.170211672782898</v>
      </c>
      <c r="E71" s="9">
        <v>8</v>
      </c>
      <c r="F71" s="9">
        <v>9</v>
      </c>
      <c r="G71" s="9">
        <v>2</v>
      </c>
      <c r="H71" s="9">
        <v>1</v>
      </c>
      <c r="I71" s="9">
        <v>0.8</v>
      </c>
      <c r="J71" s="9">
        <v>0.470588235294118</v>
      </c>
      <c r="K71" s="9">
        <v>0.592592592592593</v>
      </c>
      <c r="L71" s="9">
        <v>0.9</v>
      </c>
      <c r="M71" s="9">
        <v>-0.1</v>
      </c>
      <c r="N71" s="9">
        <v>0.45</v>
      </c>
    </row>
    <row r="72" spans="1:14">
      <c r="A72" s="8">
        <v>417</v>
      </c>
      <c r="B72" s="9">
        <v>417</v>
      </c>
      <c r="C72" s="9">
        <v>0.75132942199707</v>
      </c>
      <c r="D72" s="9">
        <v>0.150615930557251</v>
      </c>
      <c r="E72" s="9">
        <v>9</v>
      </c>
      <c r="F72" s="9">
        <v>7</v>
      </c>
      <c r="G72" s="9">
        <v>1</v>
      </c>
      <c r="H72" s="9">
        <v>3</v>
      </c>
      <c r="I72" s="9">
        <v>0.9</v>
      </c>
      <c r="J72" s="9">
        <v>0.5625</v>
      </c>
      <c r="K72" s="9">
        <v>0.692307692307692</v>
      </c>
      <c r="L72" s="9">
        <v>0.7</v>
      </c>
      <c r="M72" s="9">
        <v>0.2</v>
      </c>
      <c r="N72" s="9">
        <v>0.6</v>
      </c>
    </row>
    <row r="73" s="4" customFormat="1" spans="1:14">
      <c r="A73" s="16">
        <v>330</v>
      </c>
      <c r="B73" s="17">
        <v>330</v>
      </c>
      <c r="C73" s="17">
        <v>0.75474226474762</v>
      </c>
      <c r="D73" s="17">
        <v>0.11339282989502</v>
      </c>
      <c r="E73" s="17">
        <v>8</v>
      </c>
      <c r="F73" s="17">
        <v>8</v>
      </c>
      <c r="G73" s="17">
        <v>2</v>
      </c>
      <c r="H73" s="17">
        <v>2</v>
      </c>
      <c r="I73" s="17">
        <v>0.8</v>
      </c>
      <c r="J73" s="17">
        <v>0.5</v>
      </c>
      <c r="K73" s="17">
        <v>0.615384615384615</v>
      </c>
      <c r="L73" s="17">
        <v>0.8</v>
      </c>
      <c r="M73" s="17">
        <v>0</v>
      </c>
      <c r="N73" s="17">
        <v>0.5</v>
      </c>
    </row>
    <row r="74" spans="1:14">
      <c r="A74" s="8">
        <v>322</v>
      </c>
      <c r="B74" s="9">
        <v>322</v>
      </c>
      <c r="C74" s="9">
        <v>0.766848087310791</v>
      </c>
      <c r="D74" s="9">
        <v>0.210089325904846</v>
      </c>
      <c r="E74" s="9">
        <v>9</v>
      </c>
      <c r="F74" s="9">
        <v>7</v>
      </c>
      <c r="G74" s="9">
        <v>1</v>
      </c>
      <c r="H74" s="9">
        <v>3</v>
      </c>
      <c r="I74" s="9">
        <v>0.9</v>
      </c>
      <c r="J74" s="9">
        <v>0.5625</v>
      </c>
      <c r="K74" s="9">
        <v>0.692307692307692</v>
      </c>
      <c r="L74" s="9">
        <v>0.7</v>
      </c>
      <c r="M74" s="9">
        <v>0.2</v>
      </c>
      <c r="N74" s="9">
        <v>0.6</v>
      </c>
    </row>
    <row r="75" spans="1:14">
      <c r="A75" s="8">
        <v>179</v>
      </c>
      <c r="B75" s="9">
        <v>179</v>
      </c>
      <c r="C75" s="9">
        <v>0.785847425460815</v>
      </c>
      <c r="D75" s="9">
        <v>0.249114394187927</v>
      </c>
      <c r="E75" s="9">
        <v>7</v>
      </c>
      <c r="F75" s="9">
        <v>7</v>
      </c>
      <c r="G75" s="9">
        <v>3</v>
      </c>
      <c r="H75" s="9">
        <v>3</v>
      </c>
      <c r="I75" s="9">
        <v>0.7</v>
      </c>
      <c r="J75" s="9">
        <v>0.5</v>
      </c>
      <c r="K75" s="9">
        <v>0.583333333333333</v>
      </c>
      <c r="L75" s="9">
        <v>0.7</v>
      </c>
      <c r="M75" s="9">
        <v>0</v>
      </c>
      <c r="N75" s="9">
        <v>0.5</v>
      </c>
    </row>
    <row r="76" spans="1:14">
      <c r="A76" s="8">
        <v>82</v>
      </c>
      <c r="B76" s="9">
        <v>82</v>
      </c>
      <c r="C76" s="9">
        <v>0.789119720458984</v>
      </c>
      <c r="D76" s="9">
        <v>0.221872568130493</v>
      </c>
      <c r="E76" s="9">
        <v>8</v>
      </c>
      <c r="F76" s="9">
        <v>8</v>
      </c>
      <c r="G76" s="9">
        <v>2</v>
      </c>
      <c r="H76" s="9">
        <v>2</v>
      </c>
      <c r="I76" s="9">
        <v>0.8</v>
      </c>
      <c r="J76" s="9">
        <v>0.5</v>
      </c>
      <c r="K76" s="9">
        <v>0.615384615384615</v>
      </c>
      <c r="L76" s="9">
        <v>0.8</v>
      </c>
      <c r="M76" s="9">
        <v>0</v>
      </c>
      <c r="N76" s="9">
        <v>0.5</v>
      </c>
    </row>
    <row r="77" spans="3:13">
      <c r="C77" s="7">
        <f>AVERAGE(C2:C76)</f>
        <v>0.641018161773682</v>
      </c>
      <c r="D77" s="7">
        <f>AVERAGE(D2:D76)</f>
        <v>0.106165092786153</v>
      </c>
      <c r="L77" s="7">
        <f>AVERAGE(L2:L76)</f>
        <v>0.718666666666667</v>
      </c>
      <c r="M77" s="7">
        <f>AVERAGE(M2:M76)</f>
        <v>0.177333333333333</v>
      </c>
    </row>
    <row r="79" spans="3:7">
      <c r="C79" s="18" t="s">
        <v>13</v>
      </c>
      <c r="D79" s="7" t="s">
        <v>14</v>
      </c>
      <c r="E79" s="7">
        <v>1560</v>
      </c>
      <c r="F79" s="7" t="s">
        <v>39</v>
      </c>
      <c r="G79" s="7"/>
    </row>
    <row r="80" spans="3:10">
      <c r="C80" s="7" t="s">
        <v>15</v>
      </c>
      <c r="D80" s="7">
        <f>COUNTIF(C2:C76,"&lt;0.343")-COUNTIF(C2:C76,"&lt;0.311")</f>
        <v>0</v>
      </c>
      <c r="E80" s="7"/>
      <c r="F80" s="19">
        <v>0.02</v>
      </c>
      <c r="G80" s="23">
        <v>31.2</v>
      </c>
      <c r="H80" s="23">
        <v>-40</v>
      </c>
      <c r="I80" s="24">
        <v>0.0256</v>
      </c>
      <c r="J80">
        <v>76</v>
      </c>
    </row>
    <row r="81" spans="3:10">
      <c r="C81" s="7" t="s">
        <v>16</v>
      </c>
      <c r="D81" s="7">
        <f>COUNTIF(C2:C76,"&lt;0.375")-COUNTIF(C2:C76,"&lt;0.343")</f>
        <v>0</v>
      </c>
      <c r="E81" s="7"/>
      <c r="F81" s="19">
        <v>0.04</v>
      </c>
      <c r="G81" s="23">
        <v>62.4</v>
      </c>
      <c r="H81" s="23">
        <v>-60</v>
      </c>
      <c r="I81" s="24">
        <v>0.0385</v>
      </c>
      <c r="J81">
        <v>75</v>
      </c>
    </row>
    <row r="82" spans="3:10">
      <c r="C82" s="7" t="s">
        <v>17</v>
      </c>
      <c r="D82" s="7">
        <f>COUNTIF(C2:C76,"&lt;0.407")-COUNTIF(C2:C76,"&lt;0.375")</f>
        <v>0</v>
      </c>
      <c r="E82" s="7"/>
      <c r="F82" s="19">
        <v>0.1</v>
      </c>
      <c r="G82" s="23">
        <v>156</v>
      </c>
      <c r="H82" s="23">
        <v>-160</v>
      </c>
      <c r="I82" s="24">
        <v>0.1026</v>
      </c>
      <c r="J82">
        <v>70</v>
      </c>
    </row>
    <row r="83" spans="3:10">
      <c r="C83" s="7" t="s">
        <v>18</v>
      </c>
      <c r="D83" s="7">
        <f>COUNTIF(C2:C76,"&lt;0.439")-COUNTIF(C2:C76,"&lt;0.407")</f>
        <v>0</v>
      </c>
      <c r="E83" s="7"/>
      <c r="F83" s="19">
        <v>0.12</v>
      </c>
      <c r="G83" s="23">
        <v>187.2</v>
      </c>
      <c r="H83" s="23">
        <v>-180</v>
      </c>
      <c r="I83" s="24">
        <v>0.1154</v>
      </c>
      <c r="J83">
        <v>69</v>
      </c>
    </row>
    <row r="84" s="3" customFormat="1" spans="3:10">
      <c r="C84" s="20" t="s">
        <v>19</v>
      </c>
      <c r="D84" s="20">
        <f>COUNTIF(C2:C76,"&lt;0.471")-COUNTIF(C2:C76,"&lt;0.439")</f>
        <v>0</v>
      </c>
      <c r="E84" s="20"/>
      <c r="F84" s="20"/>
      <c r="G84" s="20"/>
      <c r="H84" s="3">
        <v>-200</v>
      </c>
      <c r="I84" s="25">
        <v>0.1282</v>
      </c>
      <c r="J84" s="3">
        <v>68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5" customFormat="1" spans="3:7">
      <c r="C86" s="21" t="s">
        <v>21</v>
      </c>
      <c r="D86" s="21">
        <f>COUNTIF(C2:C76,"&lt;0.535")-COUNTIF(C2:C76,"&lt;0.503")</f>
        <v>3</v>
      </c>
      <c r="E86" s="21">
        <v>4</v>
      </c>
      <c r="F86" s="21"/>
      <c r="G86" s="21"/>
    </row>
    <row r="87" spans="3:7">
      <c r="C87" s="7" t="s">
        <v>22</v>
      </c>
      <c r="D87" s="7">
        <f>COUNTIF(C2:C76,"&lt;0.567")-COUNTIF(C2:C76,"&lt;0.535")</f>
        <v>7</v>
      </c>
      <c r="E87" s="7">
        <v>7</v>
      </c>
      <c r="F87" s="7"/>
      <c r="G87" s="7"/>
    </row>
    <row r="88" s="3" customFormat="1" spans="3:7">
      <c r="C88" s="20" t="s">
        <v>23</v>
      </c>
      <c r="D88" s="20">
        <f>COUNTIF(C2:C76,"&lt;0.599")-COUNTIF(C2:C76,"&lt;0.567")</f>
        <v>9</v>
      </c>
      <c r="E88" s="20">
        <v>9</v>
      </c>
      <c r="F88" s="20"/>
      <c r="G88" s="20"/>
    </row>
    <row r="89" spans="3:7">
      <c r="C89" s="7" t="s">
        <v>24</v>
      </c>
      <c r="D89" s="7">
        <f>COUNTIF(C2:C76,"&lt;0.631")-COUNTIF(C2:C76,"&lt;0.599")</f>
        <v>12</v>
      </c>
      <c r="E89" s="7">
        <v>12</v>
      </c>
      <c r="F89" s="7"/>
      <c r="G89" s="7"/>
    </row>
    <row r="90" s="6" customFormat="1" spans="3:7">
      <c r="C90" s="22" t="s">
        <v>25</v>
      </c>
      <c r="D90" s="22">
        <f>COUNTIF(C2:C76,"&lt;0.663")-COUNTIF(C2:C76,"&lt;0.631")</f>
        <v>13</v>
      </c>
      <c r="E90" s="22">
        <v>14</v>
      </c>
      <c r="F90" s="22"/>
      <c r="G90" s="22"/>
    </row>
    <row r="91" spans="3:7">
      <c r="C91" s="7" t="s">
        <v>26</v>
      </c>
      <c r="D91" s="7">
        <f>COUNTIF(C2:C76,"&lt;0.695")-COUNTIF(C2:C76,"&lt;0.663")</f>
        <v>12</v>
      </c>
      <c r="E91" s="7">
        <v>12</v>
      </c>
      <c r="F91" s="7"/>
      <c r="G91" s="7"/>
    </row>
    <row r="92" spans="3:7">
      <c r="C92" s="7" t="s">
        <v>27</v>
      </c>
      <c r="D92" s="7">
        <f>COUNTIF(C2:C76,"&lt;0.727")-COUNTIF(C2:C76,"&lt;0.695")</f>
        <v>9</v>
      </c>
      <c r="E92" s="7">
        <v>9</v>
      </c>
      <c r="F92" s="7"/>
      <c r="G92" s="7"/>
    </row>
    <row r="93" spans="3:7">
      <c r="C93" s="7" t="s">
        <v>28</v>
      </c>
      <c r="D93" s="7">
        <f>COUNTIF(C2:C76,"&lt;0.759")-COUNTIF(C2:C76,"&lt;0.727")</f>
        <v>7</v>
      </c>
      <c r="E93" s="7">
        <v>7</v>
      </c>
      <c r="F93" s="7"/>
      <c r="G93" s="7"/>
    </row>
    <row r="94" s="5" customFormat="1" spans="3:7">
      <c r="C94" s="21" t="s">
        <v>29</v>
      </c>
      <c r="D94" s="21">
        <f>COUNTIF(C2:C76,"&lt;0.791")-COUNTIF(C2:C76,"&lt;0.759")</f>
        <v>3</v>
      </c>
      <c r="E94" s="21">
        <v>4</v>
      </c>
      <c r="F94" s="21"/>
      <c r="G94" s="21"/>
    </row>
    <row r="95" spans="3:7">
      <c r="C95" s="7" t="s">
        <v>30</v>
      </c>
      <c r="D95" s="7">
        <f>COUNTIF(C2:C76,"&lt;0.823")-COUNTIF(C2:C76,"&lt;0.791")</f>
        <v>0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85" workbookViewId="0">
      <selection activeCell="A1" sqref="$A1:$XFD98"/>
    </sheetView>
  </sheetViews>
  <sheetFormatPr defaultColWidth="8.89166666666667" defaultRowHeight="13.5"/>
  <cols>
    <col min="3" max="4" width="17.77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363</v>
      </c>
      <c r="B4" s="17">
        <v>363</v>
      </c>
      <c r="C4" s="17">
        <v>0.521186828613281</v>
      </c>
      <c r="D4" s="17">
        <v>0.0451854467391968</v>
      </c>
      <c r="E4" s="17">
        <v>9</v>
      </c>
      <c r="F4" s="17">
        <v>6</v>
      </c>
      <c r="G4" s="17">
        <v>1</v>
      </c>
      <c r="H4" s="17">
        <v>4</v>
      </c>
      <c r="I4" s="17">
        <v>0.9</v>
      </c>
      <c r="J4" s="17">
        <v>0.6</v>
      </c>
      <c r="K4" s="17">
        <v>0.72</v>
      </c>
      <c r="L4" s="17">
        <v>0.6</v>
      </c>
      <c r="M4" s="17">
        <v>0.3</v>
      </c>
      <c r="N4" s="17">
        <v>0.65</v>
      </c>
    </row>
    <row r="5" spans="1:14">
      <c r="A5" s="8">
        <v>443</v>
      </c>
      <c r="B5" s="9">
        <v>443</v>
      </c>
      <c r="C5" s="9">
        <v>0.537277579307556</v>
      </c>
      <c r="D5" s="9">
        <v>0.00821709632873535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491</v>
      </c>
      <c r="B6" s="9">
        <v>491</v>
      </c>
      <c r="C6" s="9">
        <v>0.537451267242432</v>
      </c>
      <c r="D6" s="9">
        <v>0.00570511817932129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customFormat="1" spans="1:14">
      <c r="A7" s="8">
        <v>145</v>
      </c>
      <c r="B7" s="9">
        <v>145</v>
      </c>
      <c r="C7" s="9">
        <v>0.550877332687378</v>
      </c>
      <c r="D7" s="9">
        <v>0.00531589984893799</v>
      </c>
      <c r="E7" s="9">
        <v>10</v>
      </c>
      <c r="F7" s="9">
        <v>8</v>
      </c>
      <c r="G7" s="9">
        <v>0</v>
      </c>
      <c r="H7" s="9">
        <v>2</v>
      </c>
      <c r="I7" s="9">
        <v>1</v>
      </c>
      <c r="J7" s="9">
        <v>0.555555555555556</v>
      </c>
      <c r="K7" s="9">
        <v>0.714285714285714</v>
      </c>
      <c r="L7" s="9">
        <v>0.8</v>
      </c>
      <c r="M7" s="9">
        <v>0.2</v>
      </c>
      <c r="N7" s="9">
        <v>0.6</v>
      </c>
    </row>
    <row r="8" customFormat="1" spans="1:14">
      <c r="A8" s="8">
        <v>337</v>
      </c>
      <c r="B8" s="9">
        <v>337</v>
      </c>
      <c r="C8" s="9">
        <v>0.560252547264099</v>
      </c>
      <c r="D8" s="9">
        <v>0.00192916393280029</v>
      </c>
      <c r="E8" s="9">
        <v>9</v>
      </c>
      <c r="F8" s="9">
        <v>7</v>
      </c>
      <c r="G8" s="9">
        <v>1</v>
      </c>
      <c r="H8" s="9">
        <v>3</v>
      </c>
      <c r="I8" s="9">
        <v>0.9</v>
      </c>
      <c r="J8" s="9">
        <v>0.5625</v>
      </c>
      <c r="K8" s="9">
        <v>0.692307692307692</v>
      </c>
      <c r="L8" s="9">
        <v>0.7</v>
      </c>
      <c r="M8" s="9">
        <v>0.2</v>
      </c>
      <c r="N8" s="9">
        <v>0.6</v>
      </c>
    </row>
    <row r="9" s="3" customFormat="1" spans="1:14">
      <c r="A9" s="14">
        <v>255</v>
      </c>
      <c r="B9" s="15">
        <v>255</v>
      </c>
      <c r="C9" s="15">
        <v>0.559831142425537</v>
      </c>
      <c r="D9" s="15">
        <v>0.00619423389434815</v>
      </c>
      <c r="E9" s="15">
        <v>9</v>
      </c>
      <c r="F9" s="15">
        <v>5</v>
      </c>
      <c r="G9" s="15">
        <v>1</v>
      </c>
      <c r="H9" s="15">
        <v>5</v>
      </c>
      <c r="I9" s="15">
        <v>0.9</v>
      </c>
      <c r="J9" s="15">
        <v>0.642857142857143</v>
      </c>
      <c r="K9" s="15">
        <v>0.75</v>
      </c>
      <c r="L9" s="15">
        <v>0.5</v>
      </c>
      <c r="M9" s="15">
        <v>0.4</v>
      </c>
      <c r="N9" s="15">
        <v>0.7</v>
      </c>
    </row>
    <row r="10" s="4" customFormat="1" spans="1:14">
      <c r="A10" s="16">
        <v>445</v>
      </c>
      <c r="B10" s="17">
        <v>445</v>
      </c>
      <c r="C10" s="17">
        <v>0.566210746765137</v>
      </c>
      <c r="D10" s="17">
        <v>0.00131916999816895</v>
      </c>
      <c r="E10" s="17">
        <v>9</v>
      </c>
      <c r="F10" s="17">
        <v>9</v>
      </c>
      <c r="G10" s="17">
        <v>1</v>
      </c>
      <c r="H10" s="17">
        <v>1</v>
      </c>
      <c r="I10" s="17">
        <v>0.9</v>
      </c>
      <c r="J10" s="17">
        <v>0.5</v>
      </c>
      <c r="K10" s="17">
        <v>0.642857142857143</v>
      </c>
      <c r="L10" s="17">
        <v>0.9</v>
      </c>
      <c r="M10" s="17">
        <v>0</v>
      </c>
      <c r="N10" s="17">
        <v>0.5</v>
      </c>
    </row>
    <row r="11" spans="1:14">
      <c r="A11" s="8">
        <v>208</v>
      </c>
      <c r="B11" s="9">
        <v>208</v>
      </c>
      <c r="C11" s="9">
        <v>0.570047974586487</v>
      </c>
      <c r="D11" s="9">
        <v>0.037690281867981</v>
      </c>
      <c r="E11" s="9">
        <v>9</v>
      </c>
      <c r="F11" s="9">
        <v>7</v>
      </c>
      <c r="G11" s="9">
        <v>1</v>
      </c>
      <c r="H11" s="9">
        <v>3</v>
      </c>
      <c r="I11" s="9">
        <v>0.9</v>
      </c>
      <c r="J11" s="9">
        <v>0.5625</v>
      </c>
      <c r="K11" s="9">
        <v>0.692307692307692</v>
      </c>
      <c r="L11" s="9">
        <v>0.7</v>
      </c>
      <c r="M11" s="9">
        <v>0.2</v>
      </c>
      <c r="N11" s="9">
        <v>0.6</v>
      </c>
    </row>
    <row r="12" spans="1:14">
      <c r="A12" s="8">
        <v>304</v>
      </c>
      <c r="B12" s="9">
        <v>304</v>
      </c>
      <c r="C12" s="9">
        <v>0.57126247882843</v>
      </c>
      <c r="D12" s="9">
        <v>0.00178587436676025</v>
      </c>
      <c r="E12" s="9">
        <v>10</v>
      </c>
      <c r="F12" s="9">
        <v>9</v>
      </c>
      <c r="G12" s="9">
        <v>0</v>
      </c>
      <c r="H12" s="9">
        <v>1</v>
      </c>
      <c r="I12" s="9">
        <v>1</v>
      </c>
      <c r="J12" s="9">
        <v>0.526315789473684</v>
      </c>
      <c r="K12" s="9">
        <v>0.689655172413793</v>
      </c>
      <c r="L12" s="9">
        <v>0.9</v>
      </c>
      <c r="M12" s="9">
        <v>0.1</v>
      </c>
      <c r="N12" s="9">
        <v>0.55</v>
      </c>
    </row>
    <row r="13" spans="1:14">
      <c r="A13" s="8">
        <v>320</v>
      </c>
      <c r="B13" s="9">
        <v>320</v>
      </c>
      <c r="C13" s="9">
        <v>0.569774150848389</v>
      </c>
      <c r="D13" s="9">
        <v>0.0429487228393555</v>
      </c>
      <c r="E13" s="9">
        <v>7</v>
      </c>
      <c r="F13" s="9">
        <v>7</v>
      </c>
      <c r="G13" s="9">
        <v>3</v>
      </c>
      <c r="H13" s="9">
        <v>3</v>
      </c>
      <c r="I13" s="9">
        <v>0.7</v>
      </c>
      <c r="J13" s="9">
        <v>0.5</v>
      </c>
      <c r="K13" s="9">
        <v>0.583333333333333</v>
      </c>
      <c r="L13" s="9">
        <v>0.7</v>
      </c>
      <c r="M13" s="9">
        <v>0</v>
      </c>
      <c r="N13" s="9">
        <v>0.5</v>
      </c>
    </row>
    <row r="14" spans="1:14">
      <c r="A14" s="8">
        <v>290</v>
      </c>
      <c r="B14" s="9">
        <v>290</v>
      </c>
      <c r="C14" s="9">
        <v>0.57060170173645</v>
      </c>
      <c r="D14" s="9">
        <v>0.000138640403747559</v>
      </c>
      <c r="E14" s="9">
        <v>10</v>
      </c>
      <c r="F14" s="9">
        <v>6</v>
      </c>
      <c r="G14" s="9">
        <v>0</v>
      </c>
      <c r="H14" s="9">
        <v>4</v>
      </c>
      <c r="I14" s="9">
        <v>1</v>
      </c>
      <c r="J14" s="9">
        <v>0.625</v>
      </c>
      <c r="K14" s="9">
        <v>0.769230769230769</v>
      </c>
      <c r="L14" s="9">
        <v>0.6</v>
      </c>
      <c r="M14" s="9">
        <v>0.4</v>
      </c>
      <c r="N14" s="9">
        <v>0.7</v>
      </c>
    </row>
    <row r="15" spans="1:14">
      <c r="A15" s="8">
        <v>7</v>
      </c>
      <c r="B15" s="9">
        <v>7</v>
      </c>
      <c r="C15" s="9">
        <v>0.567395210266113</v>
      </c>
      <c r="D15" s="9">
        <v>0.0389201641082764</v>
      </c>
      <c r="E15" s="9">
        <v>10</v>
      </c>
      <c r="F15" s="9">
        <v>8</v>
      </c>
      <c r="G15" s="9">
        <v>0</v>
      </c>
      <c r="H15" s="9">
        <v>2</v>
      </c>
      <c r="I15" s="9">
        <v>1</v>
      </c>
      <c r="J15" s="9">
        <v>0.555555555555556</v>
      </c>
      <c r="K15" s="9">
        <v>0.714285714285714</v>
      </c>
      <c r="L15" s="9">
        <v>0.8</v>
      </c>
      <c r="M15" s="9">
        <v>0.2</v>
      </c>
      <c r="N15" s="9">
        <v>0.6</v>
      </c>
    </row>
    <row r="16" spans="1:14">
      <c r="A16" s="8">
        <v>61</v>
      </c>
      <c r="B16" s="9">
        <v>61</v>
      </c>
      <c r="C16" s="9">
        <v>0.567415475845337</v>
      </c>
      <c r="D16" s="9">
        <v>0.0208377838134766</v>
      </c>
      <c r="E16" s="9">
        <v>10</v>
      </c>
      <c r="F16" s="9">
        <v>7</v>
      </c>
      <c r="G16" s="9">
        <v>0</v>
      </c>
      <c r="H16" s="9">
        <v>3</v>
      </c>
      <c r="I16" s="9">
        <v>1</v>
      </c>
      <c r="J16" s="9">
        <v>0.588235294117647</v>
      </c>
      <c r="K16" s="9">
        <v>0.740740740740741</v>
      </c>
      <c r="L16" s="9">
        <v>0.7</v>
      </c>
      <c r="M16" s="9">
        <v>0.3</v>
      </c>
      <c r="N16" s="9">
        <v>0.65</v>
      </c>
    </row>
    <row r="17" spans="1:14">
      <c r="A17" s="8">
        <v>224</v>
      </c>
      <c r="B17" s="9">
        <v>224</v>
      </c>
      <c r="C17" s="9">
        <v>0.56917941570282</v>
      </c>
      <c r="D17" s="9">
        <v>0.183644413948059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308</v>
      </c>
      <c r="B18" s="9">
        <v>308</v>
      </c>
      <c r="C18" s="9">
        <v>0.568925857543945</v>
      </c>
      <c r="D18" s="9">
        <v>0.154922485351562</v>
      </c>
      <c r="E18" s="9">
        <v>10</v>
      </c>
      <c r="F18" s="9">
        <v>8</v>
      </c>
      <c r="G18" s="9">
        <v>0</v>
      </c>
      <c r="H18" s="9">
        <v>2</v>
      </c>
      <c r="I18" s="9">
        <v>1</v>
      </c>
      <c r="J18" s="9">
        <v>0.555555555555556</v>
      </c>
      <c r="K18" s="9">
        <v>0.714285714285714</v>
      </c>
      <c r="L18" s="9">
        <v>0.8</v>
      </c>
      <c r="M18" s="9">
        <v>0.2</v>
      </c>
      <c r="N18" s="9">
        <v>0.6</v>
      </c>
    </row>
    <row r="19" s="4" customFormat="1" spans="1:14">
      <c r="A19" s="16">
        <v>51</v>
      </c>
      <c r="B19" s="17">
        <v>51</v>
      </c>
      <c r="C19" s="17">
        <v>0.567926406860352</v>
      </c>
      <c r="D19" s="17">
        <v>0.115323781967163</v>
      </c>
      <c r="E19" s="17">
        <v>8</v>
      </c>
      <c r="F19" s="17">
        <v>8</v>
      </c>
      <c r="G19" s="17">
        <v>2</v>
      </c>
      <c r="H19" s="17">
        <v>2</v>
      </c>
      <c r="I19" s="17">
        <v>0.8</v>
      </c>
      <c r="J19" s="17">
        <v>0.5</v>
      </c>
      <c r="K19" s="17">
        <v>0.615384615384615</v>
      </c>
      <c r="L19" s="17">
        <v>0.8</v>
      </c>
      <c r="M19" s="17">
        <v>0</v>
      </c>
      <c r="N19" s="17">
        <v>0.5</v>
      </c>
    </row>
    <row r="20" spans="1:14">
      <c r="A20" s="8">
        <v>314</v>
      </c>
      <c r="B20" s="9">
        <v>314</v>
      </c>
      <c r="C20" s="9">
        <v>0.599250078201294</v>
      </c>
      <c r="D20" s="9">
        <v>0.0104513168334961</v>
      </c>
      <c r="E20" s="9">
        <v>10</v>
      </c>
      <c r="F20" s="9">
        <v>8</v>
      </c>
      <c r="G20" s="9">
        <v>0</v>
      </c>
      <c r="H20" s="9">
        <v>2</v>
      </c>
      <c r="I20" s="9">
        <v>1</v>
      </c>
      <c r="J20" s="9">
        <v>0.555555555555556</v>
      </c>
      <c r="K20" s="9">
        <v>0.714285714285714</v>
      </c>
      <c r="L20" s="9">
        <v>0.8</v>
      </c>
      <c r="M20" s="9">
        <v>0.2</v>
      </c>
      <c r="N20" s="9">
        <v>0.6</v>
      </c>
    </row>
    <row r="21" spans="1:14">
      <c r="A21" s="8">
        <v>53</v>
      </c>
      <c r="B21" s="9">
        <v>53</v>
      </c>
      <c r="C21" s="9">
        <v>0.600767612457275</v>
      </c>
      <c r="D21" s="9">
        <v>0.0297636985778809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226</v>
      </c>
      <c r="B22" s="9">
        <v>226</v>
      </c>
      <c r="C22" s="9">
        <v>0.602149486541748</v>
      </c>
      <c r="D22" s="9">
        <v>0.100008964538574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249</v>
      </c>
      <c r="B23" s="9">
        <v>249</v>
      </c>
      <c r="C23" s="9">
        <v>0.602627396583557</v>
      </c>
      <c r="D23" s="9">
        <v>0.0299558639526367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388</v>
      </c>
      <c r="B24" s="9">
        <v>388</v>
      </c>
      <c r="C24" s="9">
        <v>0.602671146392822</v>
      </c>
      <c r="D24" s="9">
        <v>0.0255541801452637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="3" customFormat="1" spans="1:14">
      <c r="A25" s="14">
        <v>236</v>
      </c>
      <c r="B25" s="15">
        <v>236</v>
      </c>
      <c r="C25" s="15">
        <v>0.60302460193634</v>
      </c>
      <c r="D25" s="15">
        <v>0.0383080244064331</v>
      </c>
      <c r="E25" s="15">
        <v>10</v>
      </c>
      <c r="F25" s="15">
        <v>7</v>
      </c>
      <c r="G25" s="15">
        <v>0</v>
      </c>
      <c r="H25" s="15">
        <v>3</v>
      </c>
      <c r="I25" s="15">
        <v>1</v>
      </c>
      <c r="J25" s="15">
        <v>0.588235294117647</v>
      </c>
      <c r="K25" s="15">
        <v>0.740740740740741</v>
      </c>
      <c r="L25" s="15">
        <v>0.7</v>
      </c>
      <c r="M25" s="15">
        <v>0.3</v>
      </c>
      <c r="N25" s="15">
        <v>0.65</v>
      </c>
    </row>
    <row r="26" spans="1:14">
      <c r="A26" s="8">
        <v>338</v>
      </c>
      <c r="B26" s="9">
        <v>338</v>
      </c>
      <c r="C26" s="9">
        <v>0.603128910064697</v>
      </c>
      <c r="D26" s="9">
        <v>0.043573260307312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pans="1:14">
      <c r="A27" s="8">
        <v>155</v>
      </c>
      <c r="B27" s="9">
        <v>155</v>
      </c>
      <c r="C27" s="9">
        <v>0.606492519378662</v>
      </c>
      <c r="D27" s="9">
        <v>0.0782451629638672</v>
      </c>
      <c r="E27" s="9">
        <v>9</v>
      </c>
      <c r="F27" s="9">
        <v>7</v>
      </c>
      <c r="G27" s="9">
        <v>1</v>
      </c>
      <c r="H27" s="9">
        <v>3</v>
      </c>
      <c r="I27" s="9">
        <v>0.9</v>
      </c>
      <c r="J27" s="9">
        <v>0.5625</v>
      </c>
      <c r="K27" s="9">
        <v>0.692307692307692</v>
      </c>
      <c r="L27" s="9">
        <v>0.7</v>
      </c>
      <c r="M27" s="9">
        <v>0.2</v>
      </c>
      <c r="N27" s="9">
        <v>0.6</v>
      </c>
    </row>
    <row r="28" spans="1:14">
      <c r="A28" s="8">
        <v>225</v>
      </c>
      <c r="B28" s="9">
        <v>225</v>
      </c>
      <c r="C28" s="9">
        <v>0.605853915214539</v>
      </c>
      <c r="D28" s="9">
        <v>0.149552583694458</v>
      </c>
      <c r="E28" s="9">
        <v>7</v>
      </c>
      <c r="F28" s="9">
        <v>8</v>
      </c>
      <c r="G28" s="9">
        <v>3</v>
      </c>
      <c r="H28" s="9">
        <v>2</v>
      </c>
      <c r="I28" s="9">
        <v>0.7</v>
      </c>
      <c r="J28" s="9">
        <v>0.466666666666667</v>
      </c>
      <c r="K28" s="9">
        <v>0.56</v>
      </c>
      <c r="L28" s="9">
        <v>0.8</v>
      </c>
      <c r="M28" s="9">
        <v>-0.1</v>
      </c>
      <c r="N28" s="9">
        <v>0.45</v>
      </c>
    </row>
    <row r="29" spans="1:14">
      <c r="A29" s="8">
        <v>432</v>
      </c>
      <c r="B29" s="9">
        <v>432</v>
      </c>
      <c r="C29" s="9">
        <v>0.605595111846924</v>
      </c>
      <c r="D29" s="9">
        <v>0.208909034729004</v>
      </c>
      <c r="E29" s="9">
        <v>9</v>
      </c>
      <c r="F29" s="9">
        <v>8</v>
      </c>
      <c r="G29" s="9">
        <v>1</v>
      </c>
      <c r="H29" s="9">
        <v>2</v>
      </c>
      <c r="I29" s="9">
        <v>0.9</v>
      </c>
      <c r="J29" s="9">
        <v>0.529411764705882</v>
      </c>
      <c r="K29" s="9">
        <v>0.666666666666667</v>
      </c>
      <c r="L29" s="9">
        <v>0.8</v>
      </c>
      <c r="M29" s="9">
        <v>0.1</v>
      </c>
      <c r="N29" s="9">
        <v>0.55</v>
      </c>
    </row>
    <row r="30" s="4" customFormat="1" spans="1:14">
      <c r="A30" s="16">
        <v>462</v>
      </c>
      <c r="B30" s="17">
        <v>462</v>
      </c>
      <c r="C30" s="17">
        <v>0.601978421211243</v>
      </c>
      <c r="D30" s="17">
        <v>0.126847267150879</v>
      </c>
      <c r="E30" s="17">
        <v>9</v>
      </c>
      <c r="F30" s="17">
        <v>6</v>
      </c>
      <c r="G30" s="17">
        <v>1</v>
      </c>
      <c r="H30" s="17">
        <v>4</v>
      </c>
      <c r="I30" s="17">
        <v>0.9</v>
      </c>
      <c r="J30" s="17">
        <v>0.6</v>
      </c>
      <c r="K30" s="17">
        <v>0.72</v>
      </c>
      <c r="L30" s="17">
        <v>0.6</v>
      </c>
      <c r="M30" s="17">
        <v>0.3</v>
      </c>
      <c r="N30" s="17">
        <v>0.65</v>
      </c>
    </row>
    <row r="31" spans="1:14">
      <c r="A31" s="8">
        <v>233</v>
      </c>
      <c r="B31" s="9">
        <v>233</v>
      </c>
      <c r="C31" s="9">
        <v>0.631724715232849</v>
      </c>
      <c r="D31" s="9">
        <v>0.0104049444198608</v>
      </c>
      <c r="E31" s="9">
        <v>10</v>
      </c>
      <c r="F31" s="9">
        <v>6</v>
      </c>
      <c r="G31" s="9">
        <v>0</v>
      </c>
      <c r="H31" s="9">
        <v>4</v>
      </c>
      <c r="I31" s="9">
        <v>1</v>
      </c>
      <c r="J31" s="9">
        <v>0.625</v>
      </c>
      <c r="K31" s="9">
        <v>0.769230769230769</v>
      </c>
      <c r="L31" s="9">
        <v>0.6</v>
      </c>
      <c r="M31" s="9">
        <v>0.4</v>
      </c>
      <c r="N31" s="9">
        <v>0.7</v>
      </c>
    </row>
    <row r="32" spans="1:14">
      <c r="A32" s="8">
        <v>115</v>
      </c>
      <c r="B32" s="9">
        <v>115</v>
      </c>
      <c r="C32" s="9">
        <v>0.63276743888855</v>
      </c>
      <c r="D32" s="9">
        <v>0.101884365081787</v>
      </c>
      <c r="E32" s="9">
        <v>8</v>
      </c>
      <c r="F32" s="9">
        <v>6</v>
      </c>
      <c r="G32" s="9">
        <v>2</v>
      </c>
      <c r="H32" s="9">
        <v>4</v>
      </c>
      <c r="I32" s="9">
        <v>0.8</v>
      </c>
      <c r="J32" s="9">
        <v>0.571428571428572</v>
      </c>
      <c r="K32" s="9">
        <v>0.666666666666667</v>
      </c>
      <c r="L32" s="9">
        <v>0.6</v>
      </c>
      <c r="M32" s="9">
        <v>0.2</v>
      </c>
      <c r="N32" s="9">
        <v>0.6</v>
      </c>
    </row>
    <row r="33" s="3" customFormat="1" spans="1:14">
      <c r="A33" s="14">
        <v>278</v>
      </c>
      <c r="B33" s="15">
        <v>278</v>
      </c>
      <c r="C33" s="15">
        <v>0.633606433868408</v>
      </c>
      <c r="D33" s="15">
        <v>0.0177440643310547</v>
      </c>
      <c r="E33" s="15">
        <v>9</v>
      </c>
      <c r="F33" s="15">
        <v>7</v>
      </c>
      <c r="G33" s="15">
        <v>1</v>
      </c>
      <c r="H33" s="15">
        <v>3</v>
      </c>
      <c r="I33" s="15">
        <v>0.9</v>
      </c>
      <c r="J33" s="15">
        <v>0.5625</v>
      </c>
      <c r="K33" s="15">
        <v>0.692307692307692</v>
      </c>
      <c r="L33" s="15">
        <v>0.7</v>
      </c>
      <c r="M33" s="15">
        <v>0.2</v>
      </c>
      <c r="N33" s="15">
        <v>0.6</v>
      </c>
    </row>
    <row r="34" spans="1:14">
      <c r="A34" s="8">
        <v>219</v>
      </c>
      <c r="B34" s="9">
        <v>219</v>
      </c>
      <c r="C34" s="9">
        <v>0.634008884429932</v>
      </c>
      <c r="D34" s="9">
        <v>0.0899170637130737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455</v>
      </c>
      <c r="B35" s="9">
        <v>455</v>
      </c>
      <c r="C35" s="9">
        <v>0.634031414985657</v>
      </c>
      <c r="D35" s="9">
        <v>0.0529571771621704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98</v>
      </c>
      <c r="B36" s="9">
        <v>98</v>
      </c>
      <c r="C36" s="9">
        <v>0.634501576423645</v>
      </c>
      <c r="D36" s="9">
        <v>0.0768029689788818</v>
      </c>
      <c r="E36" s="9">
        <v>8</v>
      </c>
      <c r="F36" s="9">
        <v>8</v>
      </c>
      <c r="G36" s="9">
        <v>2</v>
      </c>
      <c r="H36" s="9">
        <v>2</v>
      </c>
      <c r="I36" s="9">
        <v>0.8</v>
      </c>
      <c r="J36" s="9">
        <v>0.5</v>
      </c>
      <c r="K36" s="9">
        <v>0.615384615384615</v>
      </c>
      <c r="L36" s="9">
        <v>0.8</v>
      </c>
      <c r="M36" s="9">
        <v>0</v>
      </c>
      <c r="N36" s="9">
        <v>0.5</v>
      </c>
    </row>
    <row r="37" spans="1:14">
      <c r="A37" s="8">
        <v>331</v>
      </c>
      <c r="B37" s="9">
        <v>331</v>
      </c>
      <c r="C37" s="9">
        <v>0.636010527610779</v>
      </c>
      <c r="D37" s="9">
        <v>0.0391476154327393</v>
      </c>
      <c r="E37" s="9">
        <v>9</v>
      </c>
      <c r="F37" s="9">
        <v>10</v>
      </c>
      <c r="G37" s="9">
        <v>1</v>
      </c>
      <c r="H37" s="9">
        <v>0</v>
      </c>
      <c r="I37" s="9">
        <v>0.9</v>
      </c>
      <c r="J37" s="9">
        <v>0.473684210526316</v>
      </c>
      <c r="K37" s="9">
        <v>0.620689655172414</v>
      </c>
      <c r="L37" s="9">
        <v>1</v>
      </c>
      <c r="M37" s="9">
        <v>-0.1</v>
      </c>
      <c r="N37" s="9">
        <v>0.45</v>
      </c>
    </row>
    <row r="38" spans="1:14">
      <c r="A38" s="8">
        <v>271</v>
      </c>
      <c r="B38" s="9">
        <v>271</v>
      </c>
      <c r="C38" s="9">
        <v>0.636939287185669</v>
      </c>
      <c r="D38" s="9">
        <v>0.0437867641448975</v>
      </c>
      <c r="E38" s="9">
        <v>9</v>
      </c>
      <c r="F38" s="9">
        <v>9</v>
      </c>
      <c r="G38" s="9">
        <v>1</v>
      </c>
      <c r="H38" s="9">
        <v>1</v>
      </c>
      <c r="I38" s="9">
        <v>0.9</v>
      </c>
      <c r="J38" s="9">
        <v>0.5</v>
      </c>
      <c r="K38" s="9">
        <v>0.642857142857143</v>
      </c>
      <c r="L38" s="9">
        <v>0.9</v>
      </c>
      <c r="M38" s="9">
        <v>0</v>
      </c>
      <c r="N38" s="9">
        <v>0.5</v>
      </c>
    </row>
    <row r="39" spans="1:14">
      <c r="A39" s="8">
        <v>359</v>
      </c>
      <c r="B39" s="9">
        <v>359</v>
      </c>
      <c r="C39" s="9">
        <v>0.63953709602356</v>
      </c>
      <c r="D39" s="9">
        <v>0.0327277183532715</v>
      </c>
      <c r="E39" s="9">
        <v>10</v>
      </c>
      <c r="F39" s="9">
        <v>9</v>
      </c>
      <c r="G39" s="9">
        <v>0</v>
      </c>
      <c r="H39" s="9">
        <v>1</v>
      </c>
      <c r="I39" s="9">
        <v>1</v>
      </c>
      <c r="J39" s="9">
        <v>0.526315789473684</v>
      </c>
      <c r="K39" s="9">
        <v>0.689655172413793</v>
      </c>
      <c r="L39" s="9">
        <v>0.9</v>
      </c>
      <c r="M39" s="9">
        <v>0.1</v>
      </c>
      <c r="N39" s="9">
        <v>0.55</v>
      </c>
    </row>
    <row r="40" spans="1:14">
      <c r="A40" s="8">
        <v>343</v>
      </c>
      <c r="B40" s="9">
        <v>343</v>
      </c>
      <c r="C40" s="9">
        <v>0.639774203300476</v>
      </c>
      <c r="D40" s="9">
        <v>0.074286937713623</v>
      </c>
      <c r="E40" s="9">
        <v>10</v>
      </c>
      <c r="F40" s="9">
        <v>8</v>
      </c>
      <c r="G40" s="9">
        <v>0</v>
      </c>
      <c r="H40" s="9">
        <v>2</v>
      </c>
      <c r="I40" s="9">
        <v>1</v>
      </c>
      <c r="J40" s="9">
        <v>0.555555555555556</v>
      </c>
      <c r="K40" s="9">
        <v>0.714285714285714</v>
      </c>
      <c r="L40" s="9">
        <v>0.8</v>
      </c>
      <c r="M40" s="9">
        <v>0.2</v>
      </c>
      <c r="N40" s="9">
        <v>0.6</v>
      </c>
    </row>
    <row r="41" spans="1:14">
      <c r="A41" s="8">
        <v>138</v>
      </c>
      <c r="B41" s="9">
        <v>138</v>
      </c>
      <c r="C41" s="9">
        <v>0.6426020860672</v>
      </c>
      <c r="D41" s="9">
        <v>0.130975008010864</v>
      </c>
      <c r="E41" s="9">
        <v>9</v>
      </c>
      <c r="F41" s="9">
        <v>10</v>
      </c>
      <c r="G41" s="9">
        <v>1</v>
      </c>
      <c r="H41" s="9">
        <v>0</v>
      </c>
      <c r="I41" s="9">
        <v>0.9</v>
      </c>
      <c r="J41" s="9">
        <v>0.473684210526316</v>
      </c>
      <c r="K41" s="9">
        <v>0.620689655172414</v>
      </c>
      <c r="L41" s="9">
        <v>1</v>
      </c>
      <c r="M41" s="9">
        <v>-0.1</v>
      </c>
      <c r="N41" s="9">
        <v>0.45</v>
      </c>
    </row>
    <row r="42" s="4" customFormat="1" spans="1:14">
      <c r="A42" s="16">
        <v>435</v>
      </c>
      <c r="B42" s="17">
        <v>435</v>
      </c>
      <c r="C42" s="17">
        <v>0.635199427604675</v>
      </c>
      <c r="D42" s="17">
        <v>0.123878836631775</v>
      </c>
      <c r="E42" s="17">
        <v>9</v>
      </c>
      <c r="F42" s="17">
        <v>7</v>
      </c>
      <c r="G42" s="17">
        <v>1</v>
      </c>
      <c r="H42" s="17">
        <v>3</v>
      </c>
      <c r="I42" s="17">
        <v>0.9</v>
      </c>
      <c r="J42" s="17">
        <v>0.5625</v>
      </c>
      <c r="K42" s="17">
        <v>0.692307692307692</v>
      </c>
      <c r="L42" s="17">
        <v>0.7</v>
      </c>
      <c r="M42" s="17">
        <v>0.2</v>
      </c>
      <c r="N42" s="17">
        <v>0.6</v>
      </c>
    </row>
    <row r="43" spans="1:14">
      <c r="A43" s="8">
        <v>454</v>
      </c>
      <c r="B43" s="9">
        <v>454</v>
      </c>
      <c r="C43" s="9">
        <v>0.671793937683105</v>
      </c>
      <c r="D43" s="9">
        <v>0.125243306159973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197</v>
      </c>
      <c r="B44" s="9">
        <v>197</v>
      </c>
      <c r="C44" s="9">
        <v>0.663269877433777</v>
      </c>
      <c r="D44" s="9">
        <v>0.14519727230072</v>
      </c>
      <c r="E44" s="9">
        <v>8</v>
      </c>
      <c r="F44" s="9">
        <v>10</v>
      </c>
      <c r="G44" s="9">
        <v>2</v>
      </c>
      <c r="H44" s="9">
        <v>0</v>
      </c>
      <c r="I44" s="9">
        <v>0.8</v>
      </c>
      <c r="J44" s="9">
        <v>0.444444444444444</v>
      </c>
      <c r="K44" s="9">
        <v>0.571428571428572</v>
      </c>
      <c r="L44" s="9">
        <v>1</v>
      </c>
      <c r="M44" s="9">
        <v>-0.2</v>
      </c>
      <c r="N44" s="9">
        <v>0.4</v>
      </c>
    </row>
    <row r="45" spans="1:14">
      <c r="A45" s="8">
        <v>377</v>
      </c>
      <c r="B45" s="9">
        <v>377</v>
      </c>
      <c r="C45" s="9">
        <v>0.693771600723267</v>
      </c>
      <c r="D45" s="9">
        <v>0.126768827438354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28</v>
      </c>
      <c r="B46" s="9">
        <v>28</v>
      </c>
      <c r="C46" s="9">
        <v>0.664024829864502</v>
      </c>
      <c r="D46" s="9">
        <v>0.176245927810669</v>
      </c>
      <c r="E46" s="9">
        <v>9</v>
      </c>
      <c r="F46" s="9">
        <v>4</v>
      </c>
      <c r="G46" s="9">
        <v>1</v>
      </c>
      <c r="H46" s="9">
        <v>6</v>
      </c>
      <c r="I46" s="9">
        <v>0.9</v>
      </c>
      <c r="J46" s="9">
        <v>0.692307692307692</v>
      </c>
      <c r="K46" s="9">
        <v>0.782608695652174</v>
      </c>
      <c r="L46" s="9">
        <v>0.4</v>
      </c>
      <c r="M46" s="9">
        <v>0.5</v>
      </c>
      <c r="N46" s="9">
        <v>0.75</v>
      </c>
    </row>
    <row r="47" spans="1:14">
      <c r="A47" s="8">
        <v>473</v>
      </c>
      <c r="B47" s="9">
        <v>473</v>
      </c>
      <c r="C47" s="9">
        <v>0.66645336151123</v>
      </c>
      <c r="D47" s="9">
        <v>0.108807682991028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261</v>
      </c>
      <c r="B48" s="9">
        <v>261</v>
      </c>
      <c r="C48" s="9">
        <v>0.667340993881226</v>
      </c>
      <c r="D48" s="9">
        <v>0.130968451499939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232</v>
      </c>
      <c r="B49" s="9">
        <v>232</v>
      </c>
      <c r="C49" s="9">
        <v>0.677423715591431</v>
      </c>
      <c r="D49" s="9">
        <v>0.145640969276428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pans="1:14">
      <c r="A50" s="8">
        <v>218</v>
      </c>
      <c r="B50" s="9">
        <v>218</v>
      </c>
      <c r="C50" s="9">
        <v>0.667884349822998</v>
      </c>
      <c r="D50" s="9">
        <v>0.152703166007996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256</v>
      </c>
      <c r="B51" s="9">
        <v>256</v>
      </c>
      <c r="C51" s="9">
        <v>0.667914509773254</v>
      </c>
      <c r="D51" s="9">
        <v>0.249172568321228</v>
      </c>
      <c r="E51" s="9">
        <v>7</v>
      </c>
      <c r="F51" s="9">
        <v>6</v>
      </c>
      <c r="G51" s="9">
        <v>3</v>
      </c>
      <c r="H51" s="9">
        <v>4</v>
      </c>
      <c r="I51" s="9">
        <v>0.7</v>
      </c>
      <c r="J51" s="9">
        <v>0.538461538461539</v>
      </c>
      <c r="K51" s="9">
        <v>0.608695652173913</v>
      </c>
      <c r="L51" s="9">
        <v>0.6</v>
      </c>
      <c r="M51" s="9">
        <v>0.1</v>
      </c>
      <c r="N51" s="9">
        <v>0.55</v>
      </c>
    </row>
    <row r="52" spans="1:14">
      <c r="A52" s="8">
        <v>85</v>
      </c>
      <c r="B52" s="9">
        <v>85</v>
      </c>
      <c r="C52" s="9">
        <v>0.6731196641922</v>
      </c>
      <c r="D52" s="9">
        <v>0.199320435523987</v>
      </c>
      <c r="E52" s="9">
        <v>9</v>
      </c>
      <c r="F52" s="9">
        <v>5</v>
      </c>
      <c r="G52" s="9">
        <v>1</v>
      </c>
      <c r="H52" s="9">
        <v>5</v>
      </c>
      <c r="I52" s="9">
        <v>0.9</v>
      </c>
      <c r="J52" s="9">
        <v>0.642857142857143</v>
      </c>
      <c r="K52" s="9">
        <v>0.75</v>
      </c>
      <c r="L52" s="9">
        <v>0.5</v>
      </c>
      <c r="M52" s="9">
        <v>0.4</v>
      </c>
      <c r="N52" s="9">
        <v>0.7</v>
      </c>
    </row>
    <row r="53" s="4" customFormat="1" spans="1:14">
      <c r="A53" s="16">
        <v>317</v>
      </c>
      <c r="B53" s="17">
        <v>317</v>
      </c>
      <c r="C53" s="17">
        <v>0.685755729675293</v>
      </c>
      <c r="D53" s="17">
        <v>0.145111680030823</v>
      </c>
      <c r="E53" s="17">
        <v>7</v>
      </c>
      <c r="F53" s="17">
        <v>9</v>
      </c>
      <c r="G53" s="17">
        <v>3</v>
      </c>
      <c r="H53" s="17">
        <v>1</v>
      </c>
      <c r="I53" s="17">
        <v>0.7</v>
      </c>
      <c r="J53" s="17">
        <v>0.4375</v>
      </c>
      <c r="K53" s="17">
        <v>0.538461538461538</v>
      </c>
      <c r="L53" s="17">
        <v>0.9</v>
      </c>
      <c r="M53" s="17">
        <v>-0.2</v>
      </c>
      <c r="N53" s="17">
        <v>0.4</v>
      </c>
    </row>
    <row r="54" spans="1:14">
      <c r="A54" s="8">
        <v>118</v>
      </c>
      <c r="B54" s="9">
        <v>118</v>
      </c>
      <c r="C54" s="9">
        <v>0.695274114608765</v>
      </c>
      <c r="D54" s="9">
        <v>0.156257748603821</v>
      </c>
      <c r="E54" s="9">
        <v>10</v>
      </c>
      <c r="F54" s="9">
        <v>6</v>
      </c>
      <c r="G54" s="9">
        <v>0</v>
      </c>
      <c r="H54" s="9">
        <v>4</v>
      </c>
      <c r="I54" s="9">
        <v>1</v>
      </c>
      <c r="J54" s="9">
        <v>0.625</v>
      </c>
      <c r="K54" s="9">
        <v>0.769230769230769</v>
      </c>
      <c r="L54" s="9">
        <v>0.6</v>
      </c>
      <c r="M54" s="9">
        <v>0.4</v>
      </c>
      <c r="N54" s="9">
        <v>0.7</v>
      </c>
    </row>
    <row r="55" spans="1:14">
      <c r="A55" s="8">
        <v>451</v>
      </c>
      <c r="B55" s="9">
        <v>451</v>
      </c>
      <c r="C55" s="9">
        <v>0.697910308837891</v>
      </c>
      <c r="D55" s="9">
        <v>0.165763139724731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370</v>
      </c>
      <c r="B56" s="9">
        <v>370</v>
      </c>
      <c r="C56" s="9">
        <v>0.701611161231995</v>
      </c>
      <c r="D56" s="9">
        <v>0.154161810874939</v>
      </c>
      <c r="E56" s="9">
        <v>9</v>
      </c>
      <c r="F56" s="9">
        <v>7</v>
      </c>
      <c r="G56" s="9">
        <v>1</v>
      </c>
      <c r="H56" s="9">
        <v>3</v>
      </c>
      <c r="I56" s="9">
        <v>0.9</v>
      </c>
      <c r="J56" s="9">
        <v>0.5625</v>
      </c>
      <c r="K56" s="9">
        <v>0.692307692307692</v>
      </c>
      <c r="L56" s="9">
        <v>0.7</v>
      </c>
      <c r="M56" s="9">
        <v>0.2</v>
      </c>
      <c r="N56" s="9">
        <v>0.6</v>
      </c>
    </row>
    <row r="57" spans="1:14">
      <c r="A57" s="8">
        <v>292</v>
      </c>
      <c r="B57" s="9">
        <v>292</v>
      </c>
      <c r="C57" s="9">
        <v>0.702115416526794</v>
      </c>
      <c r="D57" s="9">
        <v>0.165565848350525</v>
      </c>
      <c r="E57" s="9">
        <v>8</v>
      </c>
      <c r="F57" s="9">
        <v>5</v>
      </c>
      <c r="G57" s="9">
        <v>2</v>
      </c>
      <c r="H57" s="9">
        <v>5</v>
      </c>
      <c r="I57" s="9">
        <v>0.8</v>
      </c>
      <c r="J57" s="9">
        <v>0.615384615384615</v>
      </c>
      <c r="K57" s="9">
        <v>0.695652173913043</v>
      </c>
      <c r="L57" s="9">
        <v>0.5</v>
      </c>
      <c r="M57" s="9">
        <v>0.3</v>
      </c>
      <c r="N57" s="9">
        <v>0.65</v>
      </c>
    </row>
    <row r="58" spans="1:14">
      <c r="A58" s="8">
        <v>156</v>
      </c>
      <c r="B58" s="9">
        <v>156</v>
      </c>
      <c r="C58" s="9">
        <v>0.717787384986877</v>
      </c>
      <c r="D58" s="9">
        <v>0.186887502670288</v>
      </c>
      <c r="E58" s="9">
        <v>8</v>
      </c>
      <c r="F58" s="9">
        <v>6</v>
      </c>
      <c r="G58" s="9">
        <v>2</v>
      </c>
      <c r="H58" s="9">
        <v>4</v>
      </c>
      <c r="I58" s="9">
        <v>0.8</v>
      </c>
      <c r="J58" s="9">
        <v>0.571428571428572</v>
      </c>
      <c r="K58" s="9">
        <v>0.666666666666667</v>
      </c>
      <c r="L58" s="9">
        <v>0.6</v>
      </c>
      <c r="M58" s="9">
        <v>0.2</v>
      </c>
      <c r="N58" s="9">
        <v>0.6</v>
      </c>
    </row>
    <row r="59" spans="1:14">
      <c r="A59" s="8">
        <v>345</v>
      </c>
      <c r="B59" s="9">
        <v>345</v>
      </c>
      <c r="C59" s="9">
        <v>0.72076141834259</v>
      </c>
      <c r="D59" s="9">
        <v>0.153447031974793</v>
      </c>
      <c r="E59" s="9">
        <v>8</v>
      </c>
      <c r="F59" s="9">
        <v>7</v>
      </c>
      <c r="G59" s="9">
        <v>2</v>
      </c>
      <c r="H59" s="9">
        <v>3</v>
      </c>
      <c r="I59" s="9">
        <v>0.8</v>
      </c>
      <c r="J59" s="9">
        <v>0.533333333333333</v>
      </c>
      <c r="K59" s="9">
        <v>0.64</v>
      </c>
      <c r="L59" s="9">
        <v>0.7</v>
      </c>
      <c r="M59" s="9">
        <v>0.1</v>
      </c>
      <c r="N59" s="9">
        <v>0.55</v>
      </c>
    </row>
    <row r="60" spans="1:14">
      <c r="A60" s="8">
        <v>76</v>
      </c>
      <c r="B60" s="9">
        <v>76</v>
      </c>
      <c r="C60" s="9">
        <v>0.70630407333374</v>
      </c>
      <c r="D60" s="9">
        <v>0.148064017295837</v>
      </c>
      <c r="E60" s="9">
        <v>8</v>
      </c>
      <c r="F60" s="9">
        <v>9</v>
      </c>
      <c r="G60" s="9">
        <v>2</v>
      </c>
      <c r="H60" s="9">
        <v>1</v>
      </c>
      <c r="I60" s="9">
        <v>0.8</v>
      </c>
      <c r="J60" s="9">
        <v>0.470588235294118</v>
      </c>
      <c r="K60" s="9">
        <v>0.592592592592593</v>
      </c>
      <c r="L60" s="9">
        <v>0.9</v>
      </c>
      <c r="M60" s="9">
        <v>-0.1</v>
      </c>
      <c r="N60" s="9">
        <v>0.45</v>
      </c>
    </row>
    <row r="61" spans="1:14">
      <c r="A61" s="8">
        <v>440</v>
      </c>
      <c r="B61" s="9">
        <v>440</v>
      </c>
      <c r="C61" s="9">
        <v>0.726106524467468</v>
      </c>
      <c r="D61" s="9">
        <v>0.214366316795349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="4" customFormat="1" spans="1:14">
      <c r="A62" s="16">
        <v>340</v>
      </c>
      <c r="B62" s="17">
        <v>340</v>
      </c>
      <c r="C62" s="17">
        <v>0.726742148399353</v>
      </c>
      <c r="D62" s="17">
        <v>0.163003444671631</v>
      </c>
      <c r="E62" s="17">
        <v>9</v>
      </c>
      <c r="F62" s="17">
        <v>5</v>
      </c>
      <c r="G62" s="17">
        <v>1</v>
      </c>
      <c r="H62" s="17">
        <v>5</v>
      </c>
      <c r="I62" s="17">
        <v>0.9</v>
      </c>
      <c r="J62" s="17">
        <v>0.642857142857143</v>
      </c>
      <c r="K62" s="17">
        <v>0.75</v>
      </c>
      <c r="L62" s="17">
        <v>0.5</v>
      </c>
      <c r="M62" s="17">
        <v>0.4</v>
      </c>
      <c r="N62" s="17">
        <v>0.7</v>
      </c>
    </row>
    <row r="63" spans="1:14">
      <c r="A63" s="8">
        <v>326</v>
      </c>
      <c r="B63" s="9">
        <v>326</v>
      </c>
      <c r="C63" s="9">
        <v>0.728153347969055</v>
      </c>
      <c r="D63" s="9">
        <v>0.205908179283142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178</v>
      </c>
      <c r="B64" s="9">
        <v>178</v>
      </c>
      <c r="C64" s="9">
        <v>0.736749768257141</v>
      </c>
      <c r="D64" s="9">
        <v>0.15205705165863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14</v>
      </c>
      <c r="B65" s="9">
        <v>14</v>
      </c>
      <c r="C65" s="9">
        <v>0.73849093914032</v>
      </c>
      <c r="D65" s="9">
        <v>0.159450173377991</v>
      </c>
      <c r="E65" s="9">
        <v>10</v>
      </c>
      <c r="F65" s="9">
        <v>9</v>
      </c>
      <c r="G65" s="9">
        <v>0</v>
      </c>
      <c r="H65" s="9">
        <v>1</v>
      </c>
      <c r="I65" s="9">
        <v>1</v>
      </c>
      <c r="J65" s="9">
        <v>0.526315789473684</v>
      </c>
      <c r="K65" s="9">
        <v>0.689655172413793</v>
      </c>
      <c r="L65" s="9">
        <v>0.9</v>
      </c>
      <c r="M65" s="9">
        <v>0.1</v>
      </c>
      <c r="N65" s="9">
        <v>0.55</v>
      </c>
    </row>
    <row r="66" spans="1:14">
      <c r="A66" s="8">
        <v>288</v>
      </c>
      <c r="B66" s="9">
        <v>288</v>
      </c>
      <c r="C66" s="9">
        <v>0.749306917190552</v>
      </c>
      <c r="D66" s="9">
        <v>0.170211672782898</v>
      </c>
      <c r="E66" s="9">
        <v>8</v>
      </c>
      <c r="F66" s="9">
        <v>9</v>
      </c>
      <c r="G66" s="9">
        <v>2</v>
      </c>
      <c r="H66" s="9">
        <v>1</v>
      </c>
      <c r="I66" s="9">
        <v>0.8</v>
      </c>
      <c r="J66" s="9">
        <v>0.470588235294118</v>
      </c>
      <c r="K66" s="9">
        <v>0.592592592592593</v>
      </c>
      <c r="L66" s="9">
        <v>0.9</v>
      </c>
      <c r="M66" s="9">
        <v>-0.1</v>
      </c>
      <c r="N66" s="9">
        <v>0.45</v>
      </c>
    </row>
    <row r="67" spans="1:14">
      <c r="A67" s="8">
        <v>417</v>
      </c>
      <c r="B67" s="9">
        <v>417</v>
      </c>
      <c r="C67" s="9">
        <v>0.75132942199707</v>
      </c>
      <c r="D67" s="9">
        <v>0.150615930557251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="4" customFormat="1" spans="1:14">
      <c r="A68" s="16">
        <v>330</v>
      </c>
      <c r="B68" s="17">
        <v>330</v>
      </c>
      <c r="C68" s="17">
        <v>0.75474226474762</v>
      </c>
      <c r="D68" s="17">
        <v>0.11339282989502</v>
      </c>
      <c r="E68" s="17">
        <v>8</v>
      </c>
      <c r="F68" s="17">
        <v>8</v>
      </c>
      <c r="G68" s="17">
        <v>2</v>
      </c>
      <c r="H68" s="17">
        <v>2</v>
      </c>
      <c r="I68" s="17">
        <v>0.8</v>
      </c>
      <c r="J68" s="17">
        <v>0.5</v>
      </c>
      <c r="K68" s="17">
        <v>0.615384615384615</v>
      </c>
      <c r="L68" s="17">
        <v>0.8</v>
      </c>
      <c r="M68" s="17">
        <v>0</v>
      </c>
      <c r="N68" s="17">
        <v>0.5</v>
      </c>
    </row>
    <row r="69" spans="1:14">
      <c r="A69" s="8">
        <v>322</v>
      </c>
      <c r="B69" s="9">
        <v>322</v>
      </c>
      <c r="C69" s="9">
        <v>0.766848087310791</v>
      </c>
      <c r="D69" s="9">
        <v>0.210089325904846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179</v>
      </c>
      <c r="B70" s="9">
        <v>179</v>
      </c>
      <c r="C70" s="9">
        <v>0.785847425460815</v>
      </c>
      <c r="D70" s="9">
        <v>0.249114394187927</v>
      </c>
      <c r="E70" s="9">
        <v>7</v>
      </c>
      <c r="F70" s="9">
        <v>7</v>
      </c>
      <c r="G70" s="9">
        <v>3</v>
      </c>
      <c r="H70" s="9">
        <v>3</v>
      </c>
      <c r="I70" s="9">
        <v>0.7</v>
      </c>
      <c r="J70" s="9">
        <v>0.5</v>
      </c>
      <c r="K70" s="9">
        <v>0.583333333333333</v>
      </c>
      <c r="L70" s="9">
        <v>0.7</v>
      </c>
      <c r="M70" s="9">
        <v>0</v>
      </c>
      <c r="N70" s="9">
        <v>0.5</v>
      </c>
    </row>
    <row r="71" spans="1:14">
      <c r="A71" s="8">
        <v>82</v>
      </c>
      <c r="B71" s="9">
        <v>82</v>
      </c>
      <c r="C71" s="9">
        <v>0.789119720458984</v>
      </c>
      <c r="D71" s="9">
        <v>0.221872568130493</v>
      </c>
      <c r="E71" s="9">
        <v>8</v>
      </c>
      <c r="F71" s="9">
        <v>8</v>
      </c>
      <c r="G71" s="9">
        <v>2</v>
      </c>
      <c r="H71" s="9">
        <v>2</v>
      </c>
      <c r="I71" s="9">
        <v>0.8</v>
      </c>
      <c r="J71" s="9">
        <v>0.5</v>
      </c>
      <c r="K71" s="9">
        <v>0.615384615384615</v>
      </c>
      <c r="L71" s="9">
        <v>0.8</v>
      </c>
      <c r="M71" s="9">
        <v>0</v>
      </c>
      <c r="N71" s="9">
        <v>0.5</v>
      </c>
    </row>
    <row r="72" spans="3:13">
      <c r="C72" s="7">
        <f>AVERAGE(C2:C71)</f>
        <v>0.640846455097199</v>
      </c>
      <c r="D72" s="7">
        <f>AVERAGE(D2:D71)</f>
        <v>0.106580228464944</v>
      </c>
      <c r="L72" s="7">
        <f>AVERAGE(L2:L71)</f>
        <v>0.722857142857143</v>
      </c>
      <c r="M72" s="7">
        <f>AVERAGE(M2:M71)</f>
        <v>0.172857142857143</v>
      </c>
    </row>
    <row r="74" spans="3:7">
      <c r="C74" s="18" t="s">
        <v>13</v>
      </c>
      <c r="D74" s="7" t="s">
        <v>14</v>
      </c>
      <c r="E74" s="7">
        <v>1560</v>
      </c>
      <c r="F74" s="7" t="s">
        <v>39</v>
      </c>
      <c r="G74" s="7"/>
    </row>
    <row r="75" spans="3:10">
      <c r="C75" s="7" t="s">
        <v>15</v>
      </c>
      <c r="D75" s="7">
        <f>COUNTIF(C2:C71,"&lt;0.343")-COUNTIF(C2:C71,"&lt;0.311")</f>
        <v>0</v>
      </c>
      <c r="E75" s="7"/>
      <c r="F75" s="19">
        <v>0.02</v>
      </c>
      <c r="G75" s="23">
        <v>31.2</v>
      </c>
      <c r="H75" s="23">
        <v>-40</v>
      </c>
      <c r="I75" s="24">
        <v>0.0256</v>
      </c>
      <c r="J75">
        <v>76</v>
      </c>
    </row>
    <row r="76" spans="3:10">
      <c r="C76" s="7" t="s">
        <v>16</v>
      </c>
      <c r="D76" s="7">
        <f>COUNTIF(C2:C71,"&lt;0.375")-COUNTIF(C2:C71,"&lt;0.343")</f>
        <v>0</v>
      </c>
      <c r="E76" s="7"/>
      <c r="F76" s="19">
        <v>0.04</v>
      </c>
      <c r="G76" s="23">
        <v>62.4</v>
      </c>
      <c r="H76" s="23">
        <v>-60</v>
      </c>
      <c r="I76" s="24">
        <v>0.0385</v>
      </c>
      <c r="J76">
        <v>75</v>
      </c>
    </row>
    <row r="77" spans="3:10">
      <c r="C77" s="7" t="s">
        <v>17</v>
      </c>
      <c r="D77" s="7">
        <f>COUNTIF(C2:C71,"&lt;0.407")-COUNTIF(C2:C71,"&lt;0.375")</f>
        <v>0</v>
      </c>
      <c r="E77" s="7"/>
      <c r="F77" s="19">
        <v>0.1</v>
      </c>
      <c r="G77" s="23">
        <v>156</v>
      </c>
      <c r="H77" s="23">
        <v>-160</v>
      </c>
      <c r="I77" s="24">
        <v>0.1026</v>
      </c>
      <c r="J77">
        <v>70</v>
      </c>
    </row>
    <row r="78" spans="3:10">
      <c r="C78" s="7" t="s">
        <v>18</v>
      </c>
      <c r="D78" s="7">
        <f>COUNTIF(C2:C71,"&lt;0.439")-COUNTIF(C2:C71,"&lt;0.407")</f>
        <v>0</v>
      </c>
      <c r="E78" s="7"/>
      <c r="F78" s="19">
        <v>0.12</v>
      </c>
      <c r="G78" s="23">
        <v>187.2</v>
      </c>
      <c r="H78" s="23">
        <v>-180</v>
      </c>
      <c r="I78" s="24">
        <v>0.1154</v>
      </c>
      <c r="J78">
        <v>69</v>
      </c>
    </row>
    <row r="79" s="3" customFormat="1" spans="3:10">
      <c r="C79" s="20" t="s">
        <v>19</v>
      </c>
      <c r="D79" s="20">
        <f>COUNTIF(C2:C71,"&lt;0.471")-COUNTIF(C2:C71,"&lt;0.439")</f>
        <v>0</v>
      </c>
      <c r="E79" s="20"/>
      <c r="F79" s="20"/>
      <c r="G79" s="20"/>
      <c r="H79" s="3">
        <v>-200</v>
      </c>
      <c r="I79" s="25">
        <v>0.1282</v>
      </c>
      <c r="J79" s="3">
        <v>68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5" customFormat="1" spans="3:7">
      <c r="C81" s="21" t="s">
        <v>21</v>
      </c>
      <c r="D81" s="21">
        <f>COUNTIF(C2:C71,"&lt;0.535")-COUNTIF(C2:C71,"&lt;0.503")</f>
        <v>3</v>
      </c>
      <c r="E81" s="21">
        <v>4</v>
      </c>
      <c r="F81" s="21"/>
      <c r="G81" s="21"/>
    </row>
    <row r="82" spans="3:7">
      <c r="C82" s="7" t="s">
        <v>22</v>
      </c>
      <c r="D82" s="7">
        <f>COUNTIF(C2:C71,"&lt;0.567")-COUNTIF(C2:C71,"&lt;0.535")</f>
        <v>6</v>
      </c>
      <c r="E82" s="7">
        <v>7</v>
      </c>
      <c r="F82" s="7"/>
      <c r="G82" s="7"/>
    </row>
    <row r="83" s="3" customFormat="1" spans="3:7">
      <c r="C83" s="20" t="s">
        <v>23</v>
      </c>
      <c r="D83" s="20">
        <f>COUNTIF(C2:C71,"&lt;0.599")-COUNTIF(C2:C71,"&lt;0.567")</f>
        <v>9</v>
      </c>
      <c r="E83" s="20">
        <v>9</v>
      </c>
      <c r="F83" s="20"/>
      <c r="G83" s="20"/>
    </row>
    <row r="84" spans="3:7">
      <c r="C84" s="7" t="s">
        <v>24</v>
      </c>
      <c r="D84" s="7">
        <f>COUNTIF(C2:C71,"&lt;0.631")-COUNTIF(C2:C71,"&lt;0.599")</f>
        <v>11</v>
      </c>
      <c r="E84" s="7">
        <v>12</v>
      </c>
      <c r="F84" s="7"/>
      <c r="G84" s="7"/>
    </row>
    <row r="85" s="6" customFormat="1" spans="3:7">
      <c r="C85" s="22" t="s">
        <v>25</v>
      </c>
      <c r="D85" s="22">
        <f>COUNTIF(C2:C71,"&lt;0.663")-COUNTIF(C2:C71,"&lt;0.631")</f>
        <v>12</v>
      </c>
      <c r="E85" s="22">
        <v>14</v>
      </c>
      <c r="F85" s="22"/>
      <c r="G85" s="22"/>
    </row>
    <row r="86" spans="3:7">
      <c r="C86" s="7" t="s">
        <v>26</v>
      </c>
      <c r="D86" s="7">
        <f>COUNTIF(C2:C71,"&lt;0.695")-COUNTIF(C2:C71,"&lt;0.663")</f>
        <v>11</v>
      </c>
      <c r="E86" s="7">
        <v>12</v>
      </c>
      <c r="F86" s="7"/>
      <c r="G86" s="7"/>
    </row>
    <row r="87" spans="3:7">
      <c r="C87" s="7" t="s">
        <v>27</v>
      </c>
      <c r="D87" s="7">
        <f>COUNTIF(C2:C71,"&lt;0.727")-COUNTIF(C2:C71,"&lt;0.695")</f>
        <v>9</v>
      </c>
      <c r="E87" s="7">
        <v>9</v>
      </c>
      <c r="F87" s="7"/>
      <c r="G87" s="7"/>
    </row>
    <row r="88" spans="3:7">
      <c r="C88" s="7" t="s">
        <v>28</v>
      </c>
      <c r="D88" s="7">
        <f>COUNTIF(C2:C71,"&lt;0.759")-COUNTIF(C2:C71,"&lt;0.727")</f>
        <v>6</v>
      </c>
      <c r="E88" s="7">
        <v>7</v>
      </c>
      <c r="F88" s="7"/>
      <c r="G88" s="7"/>
    </row>
    <row r="89" s="5" customFormat="1" spans="3:7">
      <c r="C89" s="21" t="s">
        <v>29</v>
      </c>
      <c r="D89" s="21">
        <f>COUNTIF(C2:C71,"&lt;0.791")-COUNTIF(C2:C71,"&lt;0.759")</f>
        <v>3</v>
      </c>
      <c r="E89" s="21">
        <v>4</v>
      </c>
      <c r="F89" s="21"/>
      <c r="G89" s="21"/>
    </row>
    <row r="90" spans="3:7">
      <c r="C90" s="7" t="s">
        <v>30</v>
      </c>
      <c r="D90" s="7">
        <f>COUNTIF(C2:C71,"&lt;0.823")-COUNTIF(C2:C71,"&lt;0.791")</f>
        <v>0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4" workbookViewId="0">
      <selection activeCell="F72" sqref="F72:J77"/>
    </sheetView>
  </sheetViews>
  <sheetFormatPr defaultColWidth="8.89166666666667" defaultRowHeight="13.5"/>
  <cols>
    <col min="3" max="4" width="16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200</v>
      </c>
      <c r="B2" s="9">
        <v>200</v>
      </c>
      <c r="C2" s="9">
        <v>0.520510196685791</v>
      </c>
      <c r="D2" s="9">
        <v>0.174683451652527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111</v>
      </c>
      <c r="B3" s="9">
        <v>111</v>
      </c>
      <c r="C3" s="9">
        <v>0.524930238723755</v>
      </c>
      <c r="D3" s="9">
        <v>0.134762167930603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="4" customFormat="1" spans="1:14">
      <c r="A4" s="16">
        <v>363</v>
      </c>
      <c r="B4" s="17">
        <v>363</v>
      </c>
      <c r="C4" s="17">
        <v>0.521186828613281</v>
      </c>
      <c r="D4" s="17">
        <v>0.0451854467391968</v>
      </c>
      <c r="E4" s="17">
        <v>9</v>
      </c>
      <c r="F4" s="17">
        <v>6</v>
      </c>
      <c r="G4" s="17">
        <v>1</v>
      </c>
      <c r="H4" s="17">
        <v>4</v>
      </c>
      <c r="I4" s="17">
        <v>0.9</v>
      </c>
      <c r="J4" s="17">
        <v>0.6</v>
      </c>
      <c r="K4" s="17">
        <v>0.72</v>
      </c>
      <c r="L4" s="17">
        <v>0.6</v>
      </c>
      <c r="M4" s="17">
        <v>0.3</v>
      </c>
      <c r="N4" s="17">
        <v>0.65</v>
      </c>
    </row>
    <row r="5" spans="1:14">
      <c r="A5" s="8">
        <v>443</v>
      </c>
      <c r="B5" s="9">
        <v>443</v>
      </c>
      <c r="C5" s="9">
        <v>0.537277579307556</v>
      </c>
      <c r="D5" s="9">
        <v>0.00821709632873535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491</v>
      </c>
      <c r="B6" s="9">
        <v>491</v>
      </c>
      <c r="C6" s="9">
        <v>0.537451267242432</v>
      </c>
      <c r="D6" s="9">
        <v>0.00570511817932129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customFormat="1" spans="1:14">
      <c r="A7" s="8">
        <v>145</v>
      </c>
      <c r="B7" s="9">
        <v>145</v>
      </c>
      <c r="C7" s="9">
        <v>0.550877332687378</v>
      </c>
      <c r="D7" s="9">
        <v>0.00531589984893799</v>
      </c>
      <c r="E7" s="9">
        <v>10</v>
      </c>
      <c r="F7" s="9">
        <v>8</v>
      </c>
      <c r="G7" s="9">
        <v>0</v>
      </c>
      <c r="H7" s="9">
        <v>2</v>
      </c>
      <c r="I7" s="9">
        <v>1</v>
      </c>
      <c r="J7" s="9">
        <v>0.555555555555556</v>
      </c>
      <c r="K7" s="9">
        <v>0.714285714285714</v>
      </c>
      <c r="L7" s="9">
        <v>0.8</v>
      </c>
      <c r="M7" s="9">
        <v>0.2</v>
      </c>
      <c r="N7" s="9">
        <v>0.6</v>
      </c>
    </row>
    <row r="8" customFormat="1" spans="1:14">
      <c r="A8" s="8">
        <v>337</v>
      </c>
      <c r="B8" s="9">
        <v>337</v>
      </c>
      <c r="C8" s="9">
        <v>0.560252547264099</v>
      </c>
      <c r="D8" s="9">
        <v>0.00192916393280029</v>
      </c>
      <c r="E8" s="9">
        <v>9</v>
      </c>
      <c r="F8" s="9">
        <v>7</v>
      </c>
      <c r="G8" s="9">
        <v>1</v>
      </c>
      <c r="H8" s="9">
        <v>3</v>
      </c>
      <c r="I8" s="9">
        <v>0.9</v>
      </c>
      <c r="J8" s="9">
        <v>0.5625</v>
      </c>
      <c r="K8" s="9">
        <v>0.692307692307692</v>
      </c>
      <c r="L8" s="9">
        <v>0.7</v>
      </c>
      <c r="M8" s="9">
        <v>0.2</v>
      </c>
      <c r="N8" s="9">
        <v>0.6</v>
      </c>
    </row>
    <row r="9" s="3" customFormat="1" spans="1:14">
      <c r="A9" s="14">
        <v>255</v>
      </c>
      <c r="B9" s="15">
        <v>255</v>
      </c>
      <c r="C9" s="15">
        <v>0.559831142425537</v>
      </c>
      <c r="D9" s="15">
        <v>0.00619423389434815</v>
      </c>
      <c r="E9" s="15">
        <v>9</v>
      </c>
      <c r="F9" s="15">
        <v>5</v>
      </c>
      <c r="G9" s="15">
        <v>1</v>
      </c>
      <c r="H9" s="15">
        <v>5</v>
      </c>
      <c r="I9" s="15">
        <v>0.9</v>
      </c>
      <c r="J9" s="15">
        <v>0.642857142857143</v>
      </c>
      <c r="K9" s="15">
        <v>0.75</v>
      </c>
      <c r="L9" s="15">
        <v>0.5</v>
      </c>
      <c r="M9" s="15">
        <v>0.4</v>
      </c>
      <c r="N9" s="15">
        <v>0.7</v>
      </c>
    </row>
    <row r="10" s="4" customFormat="1" spans="1:14">
      <c r="A10" s="16">
        <v>445</v>
      </c>
      <c r="B10" s="17">
        <v>445</v>
      </c>
      <c r="C10" s="17">
        <v>0.566210746765137</v>
      </c>
      <c r="D10" s="17">
        <v>0.00131916999816895</v>
      </c>
      <c r="E10" s="17">
        <v>9</v>
      </c>
      <c r="F10" s="17">
        <v>9</v>
      </c>
      <c r="G10" s="17">
        <v>1</v>
      </c>
      <c r="H10" s="17">
        <v>1</v>
      </c>
      <c r="I10" s="17">
        <v>0.9</v>
      </c>
      <c r="J10" s="17">
        <v>0.5</v>
      </c>
      <c r="K10" s="17">
        <v>0.642857142857143</v>
      </c>
      <c r="L10" s="17">
        <v>0.9</v>
      </c>
      <c r="M10" s="17">
        <v>0</v>
      </c>
      <c r="N10" s="17">
        <v>0.5</v>
      </c>
    </row>
    <row r="11" spans="1:14">
      <c r="A11" s="8">
        <v>208</v>
      </c>
      <c r="B11" s="9">
        <v>208</v>
      </c>
      <c r="C11" s="9">
        <v>0.570047974586487</v>
      </c>
      <c r="D11" s="9">
        <v>0.037690281867981</v>
      </c>
      <c r="E11" s="9">
        <v>9</v>
      </c>
      <c r="F11" s="9">
        <v>7</v>
      </c>
      <c r="G11" s="9">
        <v>1</v>
      </c>
      <c r="H11" s="9">
        <v>3</v>
      </c>
      <c r="I11" s="9">
        <v>0.9</v>
      </c>
      <c r="J11" s="9">
        <v>0.5625</v>
      </c>
      <c r="K11" s="9">
        <v>0.692307692307692</v>
      </c>
      <c r="L11" s="9">
        <v>0.7</v>
      </c>
      <c r="M11" s="9">
        <v>0.2</v>
      </c>
      <c r="N11" s="9">
        <v>0.6</v>
      </c>
    </row>
    <row r="12" spans="1:14">
      <c r="A12" s="8">
        <v>304</v>
      </c>
      <c r="B12" s="9">
        <v>304</v>
      </c>
      <c r="C12" s="9">
        <v>0.57126247882843</v>
      </c>
      <c r="D12" s="9">
        <v>0.00178587436676025</v>
      </c>
      <c r="E12" s="9">
        <v>10</v>
      </c>
      <c r="F12" s="9">
        <v>9</v>
      </c>
      <c r="G12" s="9">
        <v>0</v>
      </c>
      <c r="H12" s="9">
        <v>1</v>
      </c>
      <c r="I12" s="9">
        <v>1</v>
      </c>
      <c r="J12" s="9">
        <v>0.526315789473684</v>
      </c>
      <c r="K12" s="9">
        <v>0.689655172413793</v>
      </c>
      <c r="L12" s="9">
        <v>0.9</v>
      </c>
      <c r="M12" s="9">
        <v>0.1</v>
      </c>
      <c r="N12" s="9">
        <v>0.55</v>
      </c>
    </row>
    <row r="13" spans="1:14">
      <c r="A13" s="8">
        <v>290</v>
      </c>
      <c r="B13" s="9">
        <v>290</v>
      </c>
      <c r="C13" s="9">
        <v>0.57060170173645</v>
      </c>
      <c r="D13" s="9">
        <v>0.000138640403747559</v>
      </c>
      <c r="E13" s="9">
        <v>10</v>
      </c>
      <c r="F13" s="9">
        <v>6</v>
      </c>
      <c r="G13" s="9">
        <v>0</v>
      </c>
      <c r="H13" s="9">
        <v>4</v>
      </c>
      <c r="I13" s="9">
        <v>1</v>
      </c>
      <c r="J13" s="9">
        <v>0.625</v>
      </c>
      <c r="K13" s="9">
        <v>0.769230769230769</v>
      </c>
      <c r="L13" s="9">
        <v>0.6</v>
      </c>
      <c r="M13" s="9">
        <v>0.4</v>
      </c>
      <c r="N13" s="9">
        <v>0.7</v>
      </c>
    </row>
    <row r="14" spans="1:14">
      <c r="A14" s="8">
        <v>7</v>
      </c>
      <c r="B14" s="9">
        <v>7</v>
      </c>
      <c r="C14" s="9">
        <v>0.567395210266113</v>
      </c>
      <c r="D14" s="9">
        <v>0.0389201641082764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61</v>
      </c>
      <c r="B15" s="9">
        <v>61</v>
      </c>
      <c r="C15" s="9">
        <v>0.567415475845337</v>
      </c>
      <c r="D15" s="9">
        <v>0.0208377838134766</v>
      </c>
      <c r="E15" s="9">
        <v>10</v>
      </c>
      <c r="F15" s="9">
        <v>7</v>
      </c>
      <c r="G15" s="9">
        <v>0</v>
      </c>
      <c r="H15" s="9">
        <v>3</v>
      </c>
      <c r="I15" s="9">
        <v>1</v>
      </c>
      <c r="J15" s="9">
        <v>0.588235294117647</v>
      </c>
      <c r="K15" s="9">
        <v>0.740740740740741</v>
      </c>
      <c r="L15" s="9">
        <v>0.7</v>
      </c>
      <c r="M15" s="9">
        <v>0.3</v>
      </c>
      <c r="N15" s="9">
        <v>0.65</v>
      </c>
    </row>
    <row r="16" spans="1:14">
      <c r="A16" s="8">
        <v>224</v>
      </c>
      <c r="B16" s="9">
        <v>224</v>
      </c>
      <c r="C16" s="9">
        <v>0.56917941570282</v>
      </c>
      <c r="D16" s="9">
        <v>0.183644413948059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308</v>
      </c>
      <c r="B17" s="9">
        <v>308</v>
      </c>
      <c r="C17" s="9">
        <v>0.568925857543945</v>
      </c>
      <c r="D17" s="9">
        <v>0.154922485351562</v>
      </c>
      <c r="E17" s="9">
        <v>10</v>
      </c>
      <c r="F17" s="9">
        <v>8</v>
      </c>
      <c r="G17" s="9">
        <v>0</v>
      </c>
      <c r="H17" s="9">
        <v>2</v>
      </c>
      <c r="I17" s="9">
        <v>1</v>
      </c>
      <c r="J17" s="9">
        <v>0.555555555555556</v>
      </c>
      <c r="K17" s="9">
        <v>0.714285714285714</v>
      </c>
      <c r="L17" s="9">
        <v>0.8</v>
      </c>
      <c r="M17" s="9">
        <v>0.2</v>
      </c>
      <c r="N17" s="9">
        <v>0.6</v>
      </c>
    </row>
    <row r="18" s="4" customFormat="1" spans="1:14">
      <c r="A18" s="16">
        <v>51</v>
      </c>
      <c r="B18" s="17">
        <v>51</v>
      </c>
      <c r="C18" s="17">
        <v>0.567926406860352</v>
      </c>
      <c r="D18" s="17">
        <v>0.115323781967163</v>
      </c>
      <c r="E18" s="17">
        <v>8</v>
      </c>
      <c r="F18" s="17">
        <v>8</v>
      </c>
      <c r="G18" s="17">
        <v>2</v>
      </c>
      <c r="H18" s="17">
        <v>2</v>
      </c>
      <c r="I18" s="17">
        <v>0.8</v>
      </c>
      <c r="J18" s="17">
        <v>0.5</v>
      </c>
      <c r="K18" s="17">
        <v>0.615384615384615</v>
      </c>
      <c r="L18" s="17">
        <v>0.8</v>
      </c>
      <c r="M18" s="17">
        <v>0</v>
      </c>
      <c r="N18" s="17">
        <v>0.5</v>
      </c>
    </row>
    <row r="19" spans="1:14">
      <c r="A19" s="8">
        <v>314</v>
      </c>
      <c r="B19" s="9">
        <v>314</v>
      </c>
      <c r="C19" s="9">
        <v>0.599250078201294</v>
      </c>
      <c r="D19" s="9">
        <v>0.0104513168334961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pans="1:14">
      <c r="A20" s="8">
        <v>53</v>
      </c>
      <c r="B20" s="9">
        <v>53</v>
      </c>
      <c r="C20" s="9">
        <v>0.600767612457275</v>
      </c>
      <c r="D20" s="9">
        <v>0.0297636985778809</v>
      </c>
      <c r="E20" s="9">
        <v>10</v>
      </c>
      <c r="F20" s="9">
        <v>8</v>
      </c>
      <c r="G20" s="9">
        <v>0</v>
      </c>
      <c r="H20" s="9">
        <v>2</v>
      </c>
      <c r="I20" s="9">
        <v>1</v>
      </c>
      <c r="J20" s="9">
        <v>0.555555555555556</v>
      </c>
      <c r="K20" s="9">
        <v>0.714285714285714</v>
      </c>
      <c r="L20" s="9">
        <v>0.8</v>
      </c>
      <c r="M20" s="9">
        <v>0.2</v>
      </c>
      <c r="N20" s="9">
        <v>0.6</v>
      </c>
    </row>
    <row r="21" spans="1:14">
      <c r="A21" s="8">
        <v>226</v>
      </c>
      <c r="B21" s="9">
        <v>226</v>
      </c>
      <c r="C21" s="9">
        <v>0.602149486541748</v>
      </c>
      <c r="D21" s="9">
        <v>0.100008964538574</v>
      </c>
      <c r="E21" s="9">
        <v>9</v>
      </c>
      <c r="F21" s="9">
        <v>6</v>
      </c>
      <c r="G21" s="9">
        <v>1</v>
      </c>
      <c r="H21" s="9">
        <v>4</v>
      </c>
      <c r="I21" s="9">
        <v>0.9</v>
      </c>
      <c r="J21" s="9">
        <v>0.6</v>
      </c>
      <c r="K21" s="9">
        <v>0.72</v>
      </c>
      <c r="L21" s="9">
        <v>0.6</v>
      </c>
      <c r="M21" s="9">
        <v>0.3</v>
      </c>
      <c r="N21" s="9">
        <v>0.65</v>
      </c>
    </row>
    <row r="22" spans="1:14">
      <c r="A22" s="8">
        <v>249</v>
      </c>
      <c r="B22" s="9">
        <v>249</v>
      </c>
      <c r="C22" s="9">
        <v>0.602627396583557</v>
      </c>
      <c r="D22" s="9">
        <v>0.0299558639526367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388</v>
      </c>
      <c r="B23" s="9">
        <v>388</v>
      </c>
      <c r="C23" s="9">
        <v>0.602671146392822</v>
      </c>
      <c r="D23" s="9">
        <v>0.0255541801452637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="3" customFormat="1" spans="1:14">
      <c r="A24" s="14">
        <v>236</v>
      </c>
      <c r="B24" s="15">
        <v>236</v>
      </c>
      <c r="C24" s="15">
        <v>0.60302460193634</v>
      </c>
      <c r="D24" s="15">
        <v>0.0383080244064331</v>
      </c>
      <c r="E24" s="15">
        <v>10</v>
      </c>
      <c r="F24" s="15">
        <v>7</v>
      </c>
      <c r="G24" s="15">
        <v>0</v>
      </c>
      <c r="H24" s="15">
        <v>3</v>
      </c>
      <c r="I24" s="15">
        <v>1</v>
      </c>
      <c r="J24" s="15">
        <v>0.588235294117647</v>
      </c>
      <c r="K24" s="15">
        <v>0.740740740740741</v>
      </c>
      <c r="L24" s="15">
        <v>0.7</v>
      </c>
      <c r="M24" s="15">
        <v>0.3</v>
      </c>
      <c r="N24" s="15">
        <v>0.65</v>
      </c>
    </row>
    <row r="25" spans="1:14">
      <c r="A25" s="8">
        <v>338</v>
      </c>
      <c r="B25" s="9">
        <v>338</v>
      </c>
      <c r="C25" s="9">
        <v>0.603128910064697</v>
      </c>
      <c r="D25" s="9">
        <v>0.043573260307312</v>
      </c>
      <c r="E25" s="9">
        <v>9</v>
      </c>
      <c r="F25" s="9">
        <v>8</v>
      </c>
      <c r="G25" s="9">
        <v>1</v>
      </c>
      <c r="H25" s="9">
        <v>2</v>
      </c>
      <c r="I25" s="9">
        <v>0.9</v>
      </c>
      <c r="J25" s="9">
        <v>0.529411764705882</v>
      </c>
      <c r="K25" s="9">
        <v>0.666666666666667</v>
      </c>
      <c r="L25" s="9">
        <v>0.8</v>
      </c>
      <c r="M25" s="9">
        <v>0.1</v>
      </c>
      <c r="N25" s="9">
        <v>0.55</v>
      </c>
    </row>
    <row r="26" spans="1:14">
      <c r="A26" s="8">
        <v>155</v>
      </c>
      <c r="B26" s="9">
        <v>155</v>
      </c>
      <c r="C26" s="9">
        <v>0.606492519378662</v>
      </c>
      <c r="D26" s="9">
        <v>0.0782451629638672</v>
      </c>
      <c r="E26" s="9">
        <v>9</v>
      </c>
      <c r="F26" s="9">
        <v>7</v>
      </c>
      <c r="G26" s="9">
        <v>1</v>
      </c>
      <c r="H26" s="9">
        <v>3</v>
      </c>
      <c r="I26" s="9">
        <v>0.9</v>
      </c>
      <c r="J26" s="9">
        <v>0.5625</v>
      </c>
      <c r="K26" s="9">
        <v>0.692307692307692</v>
      </c>
      <c r="L26" s="9">
        <v>0.7</v>
      </c>
      <c r="M26" s="9">
        <v>0.2</v>
      </c>
      <c r="N26" s="9">
        <v>0.6</v>
      </c>
    </row>
    <row r="27" spans="1:14">
      <c r="A27" s="8">
        <v>225</v>
      </c>
      <c r="B27" s="9">
        <v>225</v>
      </c>
      <c r="C27" s="9">
        <v>0.605853915214539</v>
      </c>
      <c r="D27" s="9">
        <v>0.149552583694458</v>
      </c>
      <c r="E27" s="9">
        <v>7</v>
      </c>
      <c r="F27" s="9">
        <v>8</v>
      </c>
      <c r="G27" s="9">
        <v>3</v>
      </c>
      <c r="H27" s="9">
        <v>2</v>
      </c>
      <c r="I27" s="9">
        <v>0.7</v>
      </c>
      <c r="J27" s="9">
        <v>0.466666666666667</v>
      </c>
      <c r="K27" s="9">
        <v>0.56</v>
      </c>
      <c r="L27" s="9">
        <v>0.8</v>
      </c>
      <c r="M27" s="9">
        <v>-0.1</v>
      </c>
      <c r="N27" s="9">
        <v>0.45</v>
      </c>
    </row>
    <row r="28" spans="1:14">
      <c r="A28" s="8">
        <v>432</v>
      </c>
      <c r="B28" s="9">
        <v>432</v>
      </c>
      <c r="C28" s="9">
        <v>0.605595111846924</v>
      </c>
      <c r="D28" s="9">
        <v>0.208909034729004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="4" customFormat="1" spans="1:14">
      <c r="A29" s="16">
        <v>462</v>
      </c>
      <c r="B29" s="17">
        <v>462</v>
      </c>
      <c r="C29" s="17">
        <v>0.601978421211243</v>
      </c>
      <c r="D29" s="17">
        <v>0.126847267150879</v>
      </c>
      <c r="E29" s="17">
        <v>9</v>
      </c>
      <c r="F29" s="17">
        <v>6</v>
      </c>
      <c r="G29" s="17">
        <v>1</v>
      </c>
      <c r="H29" s="17">
        <v>4</v>
      </c>
      <c r="I29" s="17">
        <v>0.9</v>
      </c>
      <c r="J29" s="17">
        <v>0.6</v>
      </c>
      <c r="K29" s="17">
        <v>0.72</v>
      </c>
      <c r="L29" s="17">
        <v>0.6</v>
      </c>
      <c r="M29" s="17">
        <v>0.3</v>
      </c>
      <c r="N29" s="17">
        <v>0.65</v>
      </c>
    </row>
    <row r="30" spans="1:14">
      <c r="A30" s="8">
        <v>233</v>
      </c>
      <c r="B30" s="9">
        <v>233</v>
      </c>
      <c r="C30" s="9">
        <v>0.631724715232849</v>
      </c>
      <c r="D30" s="9">
        <v>0.0104049444198608</v>
      </c>
      <c r="E30" s="9">
        <v>10</v>
      </c>
      <c r="F30" s="9">
        <v>6</v>
      </c>
      <c r="G30" s="9">
        <v>0</v>
      </c>
      <c r="H30" s="9">
        <v>4</v>
      </c>
      <c r="I30" s="9">
        <v>1</v>
      </c>
      <c r="J30" s="9">
        <v>0.625</v>
      </c>
      <c r="K30" s="9">
        <v>0.769230769230769</v>
      </c>
      <c r="L30" s="9">
        <v>0.6</v>
      </c>
      <c r="M30" s="9">
        <v>0.4</v>
      </c>
      <c r="N30" s="9">
        <v>0.7</v>
      </c>
    </row>
    <row r="31" spans="1:14">
      <c r="A31" s="8">
        <v>115</v>
      </c>
      <c r="B31" s="9">
        <v>115</v>
      </c>
      <c r="C31" s="9">
        <v>0.63276743888855</v>
      </c>
      <c r="D31" s="9">
        <v>0.101884365081787</v>
      </c>
      <c r="E31" s="9">
        <v>8</v>
      </c>
      <c r="F31" s="9">
        <v>6</v>
      </c>
      <c r="G31" s="9">
        <v>2</v>
      </c>
      <c r="H31" s="9">
        <v>4</v>
      </c>
      <c r="I31" s="9">
        <v>0.8</v>
      </c>
      <c r="J31" s="9">
        <v>0.571428571428572</v>
      </c>
      <c r="K31" s="9">
        <v>0.666666666666667</v>
      </c>
      <c r="L31" s="9">
        <v>0.6</v>
      </c>
      <c r="M31" s="9">
        <v>0.2</v>
      </c>
      <c r="N31" s="9">
        <v>0.6</v>
      </c>
    </row>
    <row r="32" s="3" customFormat="1" spans="1:14">
      <c r="A32" s="14">
        <v>278</v>
      </c>
      <c r="B32" s="15">
        <v>278</v>
      </c>
      <c r="C32" s="15">
        <v>0.633606433868408</v>
      </c>
      <c r="D32" s="15">
        <v>0.0177440643310547</v>
      </c>
      <c r="E32" s="15">
        <v>9</v>
      </c>
      <c r="F32" s="15">
        <v>7</v>
      </c>
      <c r="G32" s="15">
        <v>1</v>
      </c>
      <c r="H32" s="15">
        <v>3</v>
      </c>
      <c r="I32" s="15">
        <v>0.9</v>
      </c>
      <c r="J32" s="15">
        <v>0.5625</v>
      </c>
      <c r="K32" s="15">
        <v>0.692307692307692</v>
      </c>
      <c r="L32" s="15">
        <v>0.7</v>
      </c>
      <c r="M32" s="15">
        <v>0.2</v>
      </c>
      <c r="N32" s="15">
        <v>0.6</v>
      </c>
    </row>
    <row r="33" spans="1:14">
      <c r="A33" s="8">
        <v>219</v>
      </c>
      <c r="B33" s="9">
        <v>219</v>
      </c>
      <c r="C33" s="9">
        <v>0.634008884429932</v>
      </c>
      <c r="D33" s="9">
        <v>0.0899170637130737</v>
      </c>
      <c r="E33" s="9">
        <v>8</v>
      </c>
      <c r="F33" s="9">
        <v>6</v>
      </c>
      <c r="G33" s="9">
        <v>2</v>
      </c>
      <c r="H33" s="9">
        <v>4</v>
      </c>
      <c r="I33" s="9">
        <v>0.8</v>
      </c>
      <c r="J33" s="9">
        <v>0.571428571428572</v>
      </c>
      <c r="K33" s="9">
        <v>0.666666666666667</v>
      </c>
      <c r="L33" s="9">
        <v>0.6</v>
      </c>
      <c r="M33" s="9">
        <v>0.2</v>
      </c>
      <c r="N33" s="9">
        <v>0.6</v>
      </c>
    </row>
    <row r="34" spans="1:14">
      <c r="A34" s="8">
        <v>455</v>
      </c>
      <c r="B34" s="9">
        <v>455</v>
      </c>
      <c r="C34" s="9">
        <v>0.634031414985657</v>
      </c>
      <c r="D34" s="9">
        <v>0.0529571771621704</v>
      </c>
      <c r="E34" s="9">
        <v>8</v>
      </c>
      <c r="F34" s="9">
        <v>7</v>
      </c>
      <c r="G34" s="9">
        <v>2</v>
      </c>
      <c r="H34" s="9">
        <v>3</v>
      </c>
      <c r="I34" s="9">
        <v>0.8</v>
      </c>
      <c r="J34" s="9">
        <v>0.533333333333333</v>
      </c>
      <c r="K34" s="9">
        <v>0.64</v>
      </c>
      <c r="L34" s="9">
        <v>0.7</v>
      </c>
      <c r="M34" s="9">
        <v>0.1</v>
      </c>
      <c r="N34" s="9">
        <v>0.55</v>
      </c>
    </row>
    <row r="35" spans="1:14">
      <c r="A35" s="8">
        <v>98</v>
      </c>
      <c r="B35" s="9">
        <v>98</v>
      </c>
      <c r="C35" s="9">
        <v>0.634501576423645</v>
      </c>
      <c r="D35" s="9">
        <v>0.0768029689788818</v>
      </c>
      <c r="E35" s="9">
        <v>8</v>
      </c>
      <c r="F35" s="9">
        <v>8</v>
      </c>
      <c r="G35" s="9">
        <v>2</v>
      </c>
      <c r="H35" s="9">
        <v>2</v>
      </c>
      <c r="I35" s="9">
        <v>0.8</v>
      </c>
      <c r="J35" s="9">
        <v>0.5</v>
      </c>
      <c r="K35" s="9">
        <v>0.615384615384615</v>
      </c>
      <c r="L35" s="9">
        <v>0.8</v>
      </c>
      <c r="M35" s="9">
        <v>0</v>
      </c>
      <c r="N35" s="9">
        <v>0.5</v>
      </c>
    </row>
    <row r="36" spans="1:14">
      <c r="A36" s="8">
        <v>331</v>
      </c>
      <c r="B36" s="9">
        <v>331</v>
      </c>
      <c r="C36" s="9">
        <v>0.636010527610779</v>
      </c>
      <c r="D36" s="9">
        <v>0.0391476154327393</v>
      </c>
      <c r="E36" s="9">
        <v>9</v>
      </c>
      <c r="F36" s="9">
        <v>10</v>
      </c>
      <c r="G36" s="9">
        <v>1</v>
      </c>
      <c r="H36" s="9">
        <v>0</v>
      </c>
      <c r="I36" s="9">
        <v>0.9</v>
      </c>
      <c r="J36" s="9">
        <v>0.473684210526316</v>
      </c>
      <c r="K36" s="9">
        <v>0.620689655172414</v>
      </c>
      <c r="L36" s="9">
        <v>1</v>
      </c>
      <c r="M36" s="9">
        <v>-0.1</v>
      </c>
      <c r="N36" s="9">
        <v>0.45</v>
      </c>
    </row>
    <row r="37" spans="1:14">
      <c r="A37" s="8">
        <v>271</v>
      </c>
      <c r="B37" s="9">
        <v>271</v>
      </c>
      <c r="C37" s="9">
        <v>0.636939287185669</v>
      </c>
      <c r="D37" s="9">
        <v>0.0437867641448975</v>
      </c>
      <c r="E37" s="9">
        <v>9</v>
      </c>
      <c r="F37" s="9">
        <v>9</v>
      </c>
      <c r="G37" s="9">
        <v>1</v>
      </c>
      <c r="H37" s="9">
        <v>1</v>
      </c>
      <c r="I37" s="9">
        <v>0.9</v>
      </c>
      <c r="J37" s="9">
        <v>0.5</v>
      </c>
      <c r="K37" s="9">
        <v>0.642857142857143</v>
      </c>
      <c r="L37" s="9">
        <v>0.9</v>
      </c>
      <c r="M37" s="9">
        <v>0</v>
      </c>
      <c r="N37" s="9">
        <v>0.5</v>
      </c>
    </row>
    <row r="38" spans="1:14">
      <c r="A38" s="8">
        <v>359</v>
      </c>
      <c r="B38" s="9">
        <v>359</v>
      </c>
      <c r="C38" s="9">
        <v>0.63953709602356</v>
      </c>
      <c r="D38" s="9">
        <v>0.0327277183532715</v>
      </c>
      <c r="E38" s="9">
        <v>10</v>
      </c>
      <c r="F38" s="9">
        <v>9</v>
      </c>
      <c r="G38" s="9">
        <v>0</v>
      </c>
      <c r="H38" s="9">
        <v>1</v>
      </c>
      <c r="I38" s="9">
        <v>1</v>
      </c>
      <c r="J38" s="9">
        <v>0.526315789473684</v>
      </c>
      <c r="K38" s="9">
        <v>0.689655172413793</v>
      </c>
      <c r="L38" s="9">
        <v>0.9</v>
      </c>
      <c r="M38" s="9">
        <v>0.1</v>
      </c>
      <c r="N38" s="9">
        <v>0.55</v>
      </c>
    </row>
    <row r="39" spans="1:14">
      <c r="A39" s="8">
        <v>343</v>
      </c>
      <c r="B39" s="9">
        <v>343</v>
      </c>
      <c r="C39" s="9">
        <v>0.639774203300476</v>
      </c>
      <c r="D39" s="9">
        <v>0.074286937713623</v>
      </c>
      <c r="E39" s="9">
        <v>10</v>
      </c>
      <c r="F39" s="9">
        <v>8</v>
      </c>
      <c r="G39" s="9">
        <v>0</v>
      </c>
      <c r="H39" s="9">
        <v>2</v>
      </c>
      <c r="I39" s="9">
        <v>1</v>
      </c>
      <c r="J39" s="9">
        <v>0.555555555555556</v>
      </c>
      <c r="K39" s="9">
        <v>0.714285714285714</v>
      </c>
      <c r="L39" s="9">
        <v>0.8</v>
      </c>
      <c r="M39" s="9">
        <v>0.2</v>
      </c>
      <c r="N39" s="9">
        <v>0.6</v>
      </c>
    </row>
    <row r="40" spans="1:14">
      <c r="A40" s="8">
        <v>138</v>
      </c>
      <c r="B40" s="9">
        <v>138</v>
      </c>
      <c r="C40" s="9">
        <v>0.6426020860672</v>
      </c>
      <c r="D40" s="9">
        <v>0.130975008010864</v>
      </c>
      <c r="E40" s="9">
        <v>9</v>
      </c>
      <c r="F40" s="9">
        <v>10</v>
      </c>
      <c r="G40" s="9">
        <v>1</v>
      </c>
      <c r="H40" s="9">
        <v>0</v>
      </c>
      <c r="I40" s="9">
        <v>0.9</v>
      </c>
      <c r="J40" s="9">
        <v>0.473684210526316</v>
      </c>
      <c r="K40" s="9">
        <v>0.620689655172414</v>
      </c>
      <c r="L40" s="9">
        <v>1</v>
      </c>
      <c r="M40" s="9">
        <v>-0.1</v>
      </c>
      <c r="N40" s="9">
        <v>0.45</v>
      </c>
    </row>
    <row r="41" s="4" customFormat="1" spans="1:14">
      <c r="A41" s="16">
        <v>435</v>
      </c>
      <c r="B41" s="17">
        <v>435</v>
      </c>
      <c r="C41" s="17">
        <v>0.635199427604675</v>
      </c>
      <c r="D41" s="17">
        <v>0.123878836631775</v>
      </c>
      <c r="E41" s="17">
        <v>9</v>
      </c>
      <c r="F41" s="17">
        <v>7</v>
      </c>
      <c r="G41" s="17">
        <v>1</v>
      </c>
      <c r="H41" s="17">
        <v>3</v>
      </c>
      <c r="I41" s="17">
        <v>0.9</v>
      </c>
      <c r="J41" s="17">
        <v>0.5625</v>
      </c>
      <c r="K41" s="17">
        <v>0.692307692307692</v>
      </c>
      <c r="L41" s="17">
        <v>0.7</v>
      </c>
      <c r="M41" s="17">
        <v>0.2</v>
      </c>
      <c r="N41" s="17">
        <v>0.6</v>
      </c>
    </row>
    <row r="42" spans="1:14">
      <c r="A42" s="8">
        <v>454</v>
      </c>
      <c r="B42" s="9">
        <v>454</v>
      </c>
      <c r="C42" s="9">
        <v>0.671793937683105</v>
      </c>
      <c r="D42" s="9">
        <v>0.125243306159973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197</v>
      </c>
      <c r="B43" s="9">
        <v>197</v>
      </c>
      <c r="C43" s="9">
        <v>0.663269877433777</v>
      </c>
      <c r="D43" s="9">
        <v>0.14519727230072</v>
      </c>
      <c r="E43" s="9">
        <v>8</v>
      </c>
      <c r="F43" s="9">
        <v>10</v>
      </c>
      <c r="G43" s="9">
        <v>2</v>
      </c>
      <c r="H43" s="9">
        <v>0</v>
      </c>
      <c r="I43" s="9">
        <v>0.8</v>
      </c>
      <c r="J43" s="9">
        <v>0.444444444444444</v>
      </c>
      <c r="K43" s="9">
        <v>0.571428571428572</v>
      </c>
      <c r="L43" s="9">
        <v>1</v>
      </c>
      <c r="M43" s="9">
        <v>-0.2</v>
      </c>
      <c r="N43" s="9">
        <v>0.4</v>
      </c>
    </row>
    <row r="44" spans="1:14">
      <c r="A44" s="8">
        <v>377</v>
      </c>
      <c r="B44" s="9">
        <v>377</v>
      </c>
      <c r="C44" s="9">
        <v>0.693771600723267</v>
      </c>
      <c r="D44" s="9">
        <v>0.126768827438354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28</v>
      </c>
      <c r="B45" s="9">
        <v>28</v>
      </c>
      <c r="C45" s="9">
        <v>0.664024829864502</v>
      </c>
      <c r="D45" s="9">
        <v>0.176245927810669</v>
      </c>
      <c r="E45" s="9">
        <v>9</v>
      </c>
      <c r="F45" s="9">
        <v>4</v>
      </c>
      <c r="G45" s="9">
        <v>1</v>
      </c>
      <c r="H45" s="9">
        <v>6</v>
      </c>
      <c r="I45" s="9">
        <v>0.9</v>
      </c>
      <c r="J45" s="9">
        <v>0.692307692307692</v>
      </c>
      <c r="K45" s="9">
        <v>0.782608695652174</v>
      </c>
      <c r="L45" s="9">
        <v>0.4</v>
      </c>
      <c r="M45" s="9">
        <v>0.5</v>
      </c>
      <c r="N45" s="9">
        <v>0.75</v>
      </c>
    </row>
    <row r="46" spans="1:14">
      <c r="A46" s="8">
        <v>473</v>
      </c>
      <c r="B46" s="9">
        <v>473</v>
      </c>
      <c r="C46" s="9">
        <v>0.66645336151123</v>
      </c>
      <c r="D46" s="9">
        <v>0.108807682991028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261</v>
      </c>
      <c r="B47" s="9">
        <v>261</v>
      </c>
      <c r="C47" s="9">
        <v>0.667340993881226</v>
      </c>
      <c r="D47" s="9">
        <v>0.130968451499939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232</v>
      </c>
      <c r="B48" s="9">
        <v>232</v>
      </c>
      <c r="C48" s="9">
        <v>0.677423715591431</v>
      </c>
      <c r="D48" s="9">
        <v>0.145640969276428</v>
      </c>
      <c r="E48" s="9">
        <v>10</v>
      </c>
      <c r="F48" s="9">
        <v>6</v>
      </c>
      <c r="G48" s="9">
        <v>0</v>
      </c>
      <c r="H48" s="9">
        <v>4</v>
      </c>
      <c r="I48" s="9">
        <v>1</v>
      </c>
      <c r="J48" s="9">
        <v>0.625</v>
      </c>
      <c r="K48" s="9">
        <v>0.769230769230769</v>
      </c>
      <c r="L48" s="9">
        <v>0.6</v>
      </c>
      <c r="M48" s="9">
        <v>0.4</v>
      </c>
      <c r="N48" s="9">
        <v>0.7</v>
      </c>
    </row>
    <row r="49" spans="1:14">
      <c r="A49" s="8">
        <v>218</v>
      </c>
      <c r="B49" s="9">
        <v>218</v>
      </c>
      <c r="C49" s="9">
        <v>0.667884349822998</v>
      </c>
      <c r="D49" s="9">
        <v>0.152703166007996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256</v>
      </c>
      <c r="B50" s="9">
        <v>256</v>
      </c>
      <c r="C50" s="9">
        <v>0.667914509773254</v>
      </c>
      <c r="D50" s="9">
        <v>0.249172568321228</v>
      </c>
      <c r="E50" s="9">
        <v>7</v>
      </c>
      <c r="F50" s="9">
        <v>6</v>
      </c>
      <c r="G50" s="9">
        <v>3</v>
      </c>
      <c r="H50" s="9">
        <v>4</v>
      </c>
      <c r="I50" s="9">
        <v>0.7</v>
      </c>
      <c r="J50" s="9">
        <v>0.538461538461539</v>
      </c>
      <c r="K50" s="9">
        <v>0.608695652173913</v>
      </c>
      <c r="L50" s="9">
        <v>0.6</v>
      </c>
      <c r="M50" s="9">
        <v>0.1</v>
      </c>
      <c r="N50" s="9">
        <v>0.55</v>
      </c>
    </row>
    <row r="51" spans="1:14">
      <c r="A51" s="8">
        <v>85</v>
      </c>
      <c r="B51" s="9">
        <v>85</v>
      </c>
      <c r="C51" s="9">
        <v>0.6731196641922</v>
      </c>
      <c r="D51" s="9">
        <v>0.199320435523987</v>
      </c>
      <c r="E51" s="9">
        <v>9</v>
      </c>
      <c r="F51" s="9">
        <v>5</v>
      </c>
      <c r="G51" s="9">
        <v>1</v>
      </c>
      <c r="H51" s="9">
        <v>5</v>
      </c>
      <c r="I51" s="9">
        <v>0.9</v>
      </c>
      <c r="J51" s="9">
        <v>0.642857142857143</v>
      </c>
      <c r="K51" s="9">
        <v>0.75</v>
      </c>
      <c r="L51" s="9">
        <v>0.5</v>
      </c>
      <c r="M51" s="9">
        <v>0.4</v>
      </c>
      <c r="N51" s="9">
        <v>0.7</v>
      </c>
    </row>
    <row r="52" s="4" customFormat="1" spans="1:14">
      <c r="A52" s="16">
        <v>317</v>
      </c>
      <c r="B52" s="17">
        <v>317</v>
      </c>
      <c r="C52" s="17">
        <v>0.685755729675293</v>
      </c>
      <c r="D52" s="17">
        <v>0.145111680030823</v>
      </c>
      <c r="E52" s="17">
        <v>7</v>
      </c>
      <c r="F52" s="17">
        <v>9</v>
      </c>
      <c r="G52" s="17">
        <v>3</v>
      </c>
      <c r="H52" s="17">
        <v>1</v>
      </c>
      <c r="I52" s="17">
        <v>0.7</v>
      </c>
      <c r="J52" s="17">
        <v>0.4375</v>
      </c>
      <c r="K52" s="17">
        <v>0.538461538461538</v>
      </c>
      <c r="L52" s="17">
        <v>0.9</v>
      </c>
      <c r="M52" s="17">
        <v>-0.2</v>
      </c>
      <c r="N52" s="17">
        <v>0.4</v>
      </c>
    </row>
    <row r="53" spans="1:14">
      <c r="A53" s="8">
        <v>118</v>
      </c>
      <c r="B53" s="9">
        <v>118</v>
      </c>
      <c r="C53" s="9">
        <v>0.695274114608765</v>
      </c>
      <c r="D53" s="9">
        <v>0.156257748603821</v>
      </c>
      <c r="E53" s="9">
        <v>10</v>
      </c>
      <c r="F53" s="9">
        <v>6</v>
      </c>
      <c r="G53" s="9">
        <v>0</v>
      </c>
      <c r="H53" s="9">
        <v>4</v>
      </c>
      <c r="I53" s="9">
        <v>1</v>
      </c>
      <c r="J53" s="9">
        <v>0.625</v>
      </c>
      <c r="K53" s="9">
        <v>0.769230769230769</v>
      </c>
      <c r="L53" s="9">
        <v>0.6</v>
      </c>
      <c r="M53" s="9">
        <v>0.4</v>
      </c>
      <c r="N53" s="9">
        <v>0.7</v>
      </c>
    </row>
    <row r="54" spans="1:14">
      <c r="A54" s="8">
        <v>451</v>
      </c>
      <c r="B54" s="9">
        <v>451</v>
      </c>
      <c r="C54" s="9">
        <v>0.697910308837891</v>
      </c>
      <c r="D54" s="9">
        <v>0.165763139724731</v>
      </c>
      <c r="E54" s="9">
        <v>10</v>
      </c>
      <c r="F54" s="9">
        <v>8</v>
      </c>
      <c r="G54" s="9">
        <v>0</v>
      </c>
      <c r="H54" s="9">
        <v>2</v>
      </c>
      <c r="I54" s="9">
        <v>1</v>
      </c>
      <c r="J54" s="9">
        <v>0.555555555555556</v>
      </c>
      <c r="K54" s="9">
        <v>0.714285714285714</v>
      </c>
      <c r="L54" s="9">
        <v>0.8</v>
      </c>
      <c r="M54" s="9">
        <v>0.2</v>
      </c>
      <c r="N54" s="9">
        <v>0.6</v>
      </c>
    </row>
    <row r="55" spans="1:14">
      <c r="A55" s="8">
        <v>370</v>
      </c>
      <c r="B55" s="9">
        <v>370</v>
      </c>
      <c r="C55" s="9">
        <v>0.701611161231995</v>
      </c>
      <c r="D55" s="9">
        <v>0.154161810874939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156</v>
      </c>
      <c r="B56" s="9">
        <v>156</v>
      </c>
      <c r="C56" s="9">
        <v>0.717787384986877</v>
      </c>
      <c r="D56" s="9">
        <v>0.186887502670288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pans="1:14">
      <c r="A57" s="8">
        <v>345</v>
      </c>
      <c r="B57" s="9">
        <v>345</v>
      </c>
      <c r="C57" s="9">
        <v>0.72076141834259</v>
      </c>
      <c r="D57" s="9">
        <v>0.153447031974793</v>
      </c>
      <c r="E57" s="9">
        <v>8</v>
      </c>
      <c r="F57" s="9">
        <v>7</v>
      </c>
      <c r="G57" s="9">
        <v>2</v>
      </c>
      <c r="H57" s="9">
        <v>3</v>
      </c>
      <c r="I57" s="9">
        <v>0.8</v>
      </c>
      <c r="J57" s="9">
        <v>0.533333333333333</v>
      </c>
      <c r="K57" s="9">
        <v>0.64</v>
      </c>
      <c r="L57" s="9">
        <v>0.7</v>
      </c>
      <c r="M57" s="9">
        <v>0.1</v>
      </c>
      <c r="N57" s="9">
        <v>0.55</v>
      </c>
    </row>
    <row r="58" spans="1:14">
      <c r="A58" s="8">
        <v>76</v>
      </c>
      <c r="B58" s="9">
        <v>76</v>
      </c>
      <c r="C58" s="9">
        <v>0.70630407333374</v>
      </c>
      <c r="D58" s="9">
        <v>0.148064017295837</v>
      </c>
      <c r="E58" s="9">
        <v>8</v>
      </c>
      <c r="F58" s="9">
        <v>9</v>
      </c>
      <c r="G58" s="9">
        <v>2</v>
      </c>
      <c r="H58" s="9">
        <v>1</v>
      </c>
      <c r="I58" s="9">
        <v>0.8</v>
      </c>
      <c r="J58" s="9">
        <v>0.470588235294118</v>
      </c>
      <c r="K58" s="9">
        <v>0.592592592592593</v>
      </c>
      <c r="L58" s="9">
        <v>0.9</v>
      </c>
      <c r="M58" s="9">
        <v>-0.1</v>
      </c>
      <c r="N58" s="9">
        <v>0.45</v>
      </c>
    </row>
    <row r="59" spans="1:14">
      <c r="A59" s="8">
        <v>440</v>
      </c>
      <c r="B59" s="9">
        <v>440</v>
      </c>
      <c r="C59" s="9">
        <v>0.726106524467468</v>
      </c>
      <c r="D59" s="9">
        <v>0.214366316795349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="4" customFormat="1" spans="1:14">
      <c r="A60" s="16">
        <v>340</v>
      </c>
      <c r="B60" s="17">
        <v>340</v>
      </c>
      <c r="C60" s="17">
        <v>0.726742148399353</v>
      </c>
      <c r="D60" s="17">
        <v>0.163003444671631</v>
      </c>
      <c r="E60" s="17">
        <v>9</v>
      </c>
      <c r="F60" s="17">
        <v>5</v>
      </c>
      <c r="G60" s="17">
        <v>1</v>
      </c>
      <c r="H60" s="17">
        <v>5</v>
      </c>
      <c r="I60" s="17">
        <v>0.9</v>
      </c>
      <c r="J60" s="17">
        <v>0.642857142857143</v>
      </c>
      <c r="K60" s="17">
        <v>0.75</v>
      </c>
      <c r="L60" s="17">
        <v>0.5</v>
      </c>
      <c r="M60" s="17">
        <v>0.4</v>
      </c>
      <c r="N60" s="17">
        <v>0.7</v>
      </c>
    </row>
    <row r="61" spans="1:14">
      <c r="A61" s="8">
        <v>326</v>
      </c>
      <c r="B61" s="9">
        <v>326</v>
      </c>
      <c r="C61" s="9">
        <v>0.728153347969055</v>
      </c>
      <c r="D61" s="9">
        <v>0.205908179283142</v>
      </c>
      <c r="E61" s="9">
        <v>10</v>
      </c>
      <c r="F61" s="9">
        <v>7</v>
      </c>
      <c r="G61" s="9">
        <v>0</v>
      </c>
      <c r="H61" s="9">
        <v>3</v>
      </c>
      <c r="I61" s="9">
        <v>1</v>
      </c>
      <c r="J61" s="9">
        <v>0.588235294117647</v>
      </c>
      <c r="K61" s="9">
        <v>0.740740740740741</v>
      </c>
      <c r="L61" s="9">
        <v>0.7</v>
      </c>
      <c r="M61" s="9">
        <v>0.3</v>
      </c>
      <c r="N61" s="9">
        <v>0.65</v>
      </c>
    </row>
    <row r="62" spans="1:14">
      <c r="A62" s="8">
        <v>178</v>
      </c>
      <c r="B62" s="9">
        <v>178</v>
      </c>
      <c r="C62" s="9">
        <v>0.736749768257141</v>
      </c>
      <c r="D62" s="9">
        <v>0.15205705165863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14</v>
      </c>
      <c r="B63" s="9">
        <v>14</v>
      </c>
      <c r="C63" s="9">
        <v>0.73849093914032</v>
      </c>
      <c r="D63" s="9">
        <v>0.159450173377991</v>
      </c>
      <c r="E63" s="9">
        <v>10</v>
      </c>
      <c r="F63" s="9">
        <v>9</v>
      </c>
      <c r="G63" s="9">
        <v>0</v>
      </c>
      <c r="H63" s="9">
        <v>1</v>
      </c>
      <c r="I63" s="9">
        <v>1</v>
      </c>
      <c r="J63" s="9">
        <v>0.526315789473684</v>
      </c>
      <c r="K63" s="9">
        <v>0.689655172413793</v>
      </c>
      <c r="L63" s="9">
        <v>0.9</v>
      </c>
      <c r="M63" s="9">
        <v>0.1</v>
      </c>
      <c r="N63" s="9">
        <v>0.55</v>
      </c>
    </row>
    <row r="64" spans="1:14">
      <c r="A64" s="8">
        <v>288</v>
      </c>
      <c r="B64" s="9">
        <v>288</v>
      </c>
      <c r="C64" s="9">
        <v>0.749306917190552</v>
      </c>
      <c r="D64" s="9">
        <v>0.170211672782898</v>
      </c>
      <c r="E64" s="9">
        <v>8</v>
      </c>
      <c r="F64" s="9">
        <v>9</v>
      </c>
      <c r="G64" s="9">
        <v>2</v>
      </c>
      <c r="H64" s="9">
        <v>1</v>
      </c>
      <c r="I64" s="9">
        <v>0.8</v>
      </c>
      <c r="J64" s="9">
        <v>0.470588235294118</v>
      </c>
      <c r="K64" s="9">
        <v>0.592592592592593</v>
      </c>
      <c r="L64" s="9">
        <v>0.9</v>
      </c>
      <c r="M64" s="9">
        <v>-0.1</v>
      </c>
      <c r="N64" s="9">
        <v>0.45</v>
      </c>
    </row>
    <row r="65" spans="1:14">
      <c r="A65" s="8">
        <v>417</v>
      </c>
      <c r="B65" s="9">
        <v>417</v>
      </c>
      <c r="C65" s="9">
        <v>0.75132942199707</v>
      </c>
      <c r="D65" s="9">
        <v>0.150615930557251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="4" customFormat="1" spans="1:14">
      <c r="A66" s="16">
        <v>330</v>
      </c>
      <c r="B66" s="17">
        <v>330</v>
      </c>
      <c r="C66" s="17">
        <v>0.75474226474762</v>
      </c>
      <c r="D66" s="17">
        <v>0.11339282989502</v>
      </c>
      <c r="E66" s="17">
        <v>8</v>
      </c>
      <c r="F66" s="17">
        <v>8</v>
      </c>
      <c r="G66" s="17">
        <v>2</v>
      </c>
      <c r="H66" s="17">
        <v>2</v>
      </c>
      <c r="I66" s="17">
        <v>0.8</v>
      </c>
      <c r="J66" s="17">
        <v>0.5</v>
      </c>
      <c r="K66" s="17">
        <v>0.615384615384615</v>
      </c>
      <c r="L66" s="17">
        <v>0.8</v>
      </c>
      <c r="M66" s="17">
        <v>0</v>
      </c>
      <c r="N66" s="17">
        <v>0.5</v>
      </c>
    </row>
    <row r="67" spans="1:14">
      <c r="A67" s="8">
        <v>322</v>
      </c>
      <c r="B67" s="9">
        <v>322</v>
      </c>
      <c r="C67" s="9">
        <v>0.766848087310791</v>
      </c>
      <c r="D67" s="9">
        <v>0.210089325904846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pans="1:14">
      <c r="A68" s="8">
        <v>179</v>
      </c>
      <c r="B68" s="9">
        <v>179</v>
      </c>
      <c r="C68" s="9">
        <v>0.785847425460815</v>
      </c>
      <c r="D68" s="9">
        <v>0.249114394187927</v>
      </c>
      <c r="E68" s="9">
        <v>7</v>
      </c>
      <c r="F68" s="9">
        <v>7</v>
      </c>
      <c r="G68" s="9">
        <v>3</v>
      </c>
      <c r="H68" s="9">
        <v>3</v>
      </c>
      <c r="I68" s="9">
        <v>0.7</v>
      </c>
      <c r="J68" s="9">
        <v>0.5</v>
      </c>
      <c r="K68" s="9">
        <v>0.583333333333333</v>
      </c>
      <c r="L68" s="9">
        <v>0.7</v>
      </c>
      <c r="M68" s="9">
        <v>0</v>
      </c>
      <c r="N68" s="9">
        <v>0.5</v>
      </c>
    </row>
    <row r="69" spans="1:14">
      <c r="A69" s="8">
        <v>82</v>
      </c>
      <c r="B69" s="9">
        <v>82</v>
      </c>
      <c r="C69" s="9">
        <v>0.789119720458984</v>
      </c>
      <c r="D69" s="9">
        <v>0.221872568130493</v>
      </c>
      <c r="E69" s="9">
        <v>8</v>
      </c>
      <c r="F69" s="9">
        <v>8</v>
      </c>
      <c r="G69" s="9">
        <v>2</v>
      </c>
      <c r="H69" s="9">
        <v>2</v>
      </c>
      <c r="I69" s="9">
        <v>0.8</v>
      </c>
      <c r="J69" s="9">
        <v>0.5</v>
      </c>
      <c r="K69" s="9">
        <v>0.615384615384615</v>
      </c>
      <c r="L69" s="9">
        <v>0.8</v>
      </c>
      <c r="M69" s="9">
        <v>0</v>
      </c>
      <c r="N69" s="9">
        <v>0.5</v>
      </c>
    </row>
    <row r="70" spans="3:13">
      <c r="C70" s="7">
        <f>AVERAGE(C2:C69)</f>
        <v>0.640990621903363</v>
      </c>
      <c r="D70" s="7">
        <f>AVERAGE(D2:D69)</f>
        <v>0.106648550314062</v>
      </c>
      <c r="L70" s="7">
        <f>AVERAGE(L2:L69)</f>
        <v>0.726470588235295</v>
      </c>
      <c r="M70" s="7">
        <f>AVERAGE(M2:M69)</f>
        <v>0.173529411764706</v>
      </c>
    </row>
    <row r="72" spans="3:7">
      <c r="C72" s="18" t="s">
        <v>13</v>
      </c>
      <c r="D72" s="7" t="s">
        <v>14</v>
      </c>
      <c r="E72" s="7">
        <v>1560</v>
      </c>
      <c r="F72" s="7" t="s">
        <v>39</v>
      </c>
      <c r="G72" s="7"/>
    </row>
    <row r="73" spans="3:10">
      <c r="C73" s="7" t="s">
        <v>15</v>
      </c>
      <c r="D73" s="7">
        <f>COUNTIF(C2:C69,"&lt;0.343")-COUNTIF(C2:C69,"&lt;0.311")</f>
        <v>0</v>
      </c>
      <c r="E73" s="7"/>
      <c r="F73" s="19">
        <v>0.02</v>
      </c>
      <c r="G73" s="23">
        <v>31.2</v>
      </c>
      <c r="H73" s="23">
        <v>-40</v>
      </c>
      <c r="I73" s="24">
        <v>0.0256</v>
      </c>
      <c r="J73">
        <v>76</v>
      </c>
    </row>
    <row r="74" spans="3:10">
      <c r="C74" s="7" t="s">
        <v>16</v>
      </c>
      <c r="D74" s="7">
        <f>COUNTIF(C2:C69,"&lt;0.375")-COUNTIF(C2:C69,"&lt;0.343")</f>
        <v>0</v>
      </c>
      <c r="E74" s="7"/>
      <c r="F74" s="19">
        <v>0.04</v>
      </c>
      <c r="G74" s="23">
        <v>62.4</v>
      </c>
      <c r="H74" s="23">
        <v>-60</v>
      </c>
      <c r="I74" s="24">
        <v>0.0385</v>
      </c>
      <c r="J74">
        <v>75</v>
      </c>
    </row>
    <row r="75" spans="3:10">
      <c r="C75" s="7" t="s">
        <v>17</v>
      </c>
      <c r="D75" s="7">
        <f>COUNTIF(C2:C69,"&lt;0.407")-COUNTIF(C2:C69,"&lt;0.375")</f>
        <v>0</v>
      </c>
      <c r="E75" s="7"/>
      <c r="F75" s="19">
        <v>0.1</v>
      </c>
      <c r="G75" s="23">
        <v>156</v>
      </c>
      <c r="H75" s="23">
        <v>-160</v>
      </c>
      <c r="I75" s="24">
        <v>0.1026</v>
      </c>
      <c r="J75">
        <v>70</v>
      </c>
    </row>
    <row r="76" spans="3:10">
      <c r="C76" s="7" t="s">
        <v>18</v>
      </c>
      <c r="D76" s="7">
        <f>COUNTIF(C2:C69,"&lt;0.439")-COUNTIF(C2:C69,"&lt;0.407")</f>
        <v>0</v>
      </c>
      <c r="E76" s="7"/>
      <c r="F76" s="19">
        <v>0.12</v>
      </c>
      <c r="G76" s="23">
        <v>187.2</v>
      </c>
      <c r="H76" s="23">
        <v>-180</v>
      </c>
      <c r="I76" s="24">
        <v>0.1154</v>
      </c>
      <c r="J76">
        <v>69</v>
      </c>
    </row>
    <row r="77" s="3" customFormat="1" spans="3:10">
      <c r="C77" s="20" t="s">
        <v>19</v>
      </c>
      <c r="D77" s="20">
        <f>COUNTIF(C2:C69,"&lt;0.471")-COUNTIF(C2:C69,"&lt;0.439")</f>
        <v>0</v>
      </c>
      <c r="E77" s="20"/>
      <c r="F77" s="20"/>
      <c r="G77" s="20"/>
      <c r="H77" s="3">
        <v>-200</v>
      </c>
      <c r="I77" s="25">
        <v>0.1282</v>
      </c>
      <c r="J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5" customFormat="1" spans="3:7">
      <c r="C79" s="21" t="s">
        <v>21</v>
      </c>
      <c r="D79" s="21">
        <f>COUNTIF(C2:C69,"&lt;0.535")-COUNTIF(C2:C69,"&lt;0.503")</f>
        <v>3</v>
      </c>
      <c r="E79" s="21">
        <v>4</v>
      </c>
      <c r="F79" s="21"/>
      <c r="G79" s="21"/>
    </row>
    <row r="80" spans="3:7">
      <c r="C80" s="7" t="s">
        <v>22</v>
      </c>
      <c r="D80" s="7">
        <f>COUNTIF(C2:C69,"&lt;0.567")-COUNTIF(C2:C69,"&lt;0.535")</f>
        <v>6</v>
      </c>
      <c r="E80" s="7">
        <v>7</v>
      </c>
      <c r="F80" s="7"/>
      <c r="G80" s="7"/>
    </row>
    <row r="81" s="3" customFormat="1" spans="3:7">
      <c r="C81" s="20" t="s">
        <v>23</v>
      </c>
      <c r="D81" s="20">
        <f>COUNTIF(C2:C69,"&lt;0.599")-COUNTIF(C2:C69,"&lt;0.567")</f>
        <v>8</v>
      </c>
      <c r="E81" s="20">
        <v>9</v>
      </c>
      <c r="F81" s="20"/>
      <c r="G81" s="20"/>
    </row>
    <row r="82" spans="3:7">
      <c r="C82" s="7" t="s">
        <v>24</v>
      </c>
      <c r="D82" s="7">
        <f>COUNTIF(C2:C69,"&lt;0.631")-COUNTIF(C2:C69,"&lt;0.599")</f>
        <v>11</v>
      </c>
      <c r="E82" s="7">
        <v>12</v>
      </c>
      <c r="F82" s="7"/>
      <c r="G82" s="7"/>
    </row>
    <row r="83" s="6" customFormat="1" spans="3:7">
      <c r="C83" s="22" t="s">
        <v>25</v>
      </c>
      <c r="D83" s="22">
        <f>COUNTIF(C2:C69,"&lt;0.663")-COUNTIF(C2:C69,"&lt;0.631")</f>
        <v>12</v>
      </c>
      <c r="E83" s="22">
        <v>14</v>
      </c>
      <c r="F83" s="22"/>
      <c r="G83" s="22"/>
    </row>
    <row r="84" spans="3:7">
      <c r="C84" s="7" t="s">
        <v>26</v>
      </c>
      <c r="D84" s="7">
        <f>COUNTIF(C2:C69,"&lt;0.695")-COUNTIF(C2:C69,"&lt;0.663")</f>
        <v>11</v>
      </c>
      <c r="E84" s="7">
        <v>12</v>
      </c>
      <c r="F84" s="7"/>
      <c r="G84" s="7"/>
    </row>
    <row r="85" spans="3:7">
      <c r="C85" s="7" t="s">
        <v>27</v>
      </c>
      <c r="D85" s="7">
        <f>COUNTIF(C2:C69,"&lt;0.727")-COUNTIF(C2:C69,"&lt;0.695")</f>
        <v>8</v>
      </c>
      <c r="E85" s="7">
        <v>9</v>
      </c>
      <c r="F85" s="7"/>
      <c r="G85" s="7"/>
    </row>
    <row r="86" spans="3:7">
      <c r="C86" s="7" t="s">
        <v>28</v>
      </c>
      <c r="D86" s="7">
        <f>COUNTIF(C2:C69,"&lt;0.759")-COUNTIF(C2:C69,"&lt;0.727")</f>
        <v>6</v>
      </c>
      <c r="E86" s="7">
        <v>7</v>
      </c>
      <c r="F86" s="7"/>
      <c r="G86" s="7"/>
    </row>
    <row r="87" s="5" customFormat="1" spans="3:7">
      <c r="C87" s="21" t="s">
        <v>29</v>
      </c>
      <c r="D87" s="21">
        <f>COUNTIF(C2:C69,"&lt;0.791")-COUNTIF(C2:C69,"&lt;0.759")</f>
        <v>3</v>
      </c>
      <c r="E87" s="21">
        <v>4</v>
      </c>
      <c r="F87" s="21"/>
      <c r="G87" s="21"/>
    </row>
    <row r="88" spans="3:7">
      <c r="C88" s="7" t="s">
        <v>30</v>
      </c>
      <c r="D88" s="7">
        <f>COUNTIF(C2:C69,"&lt;0.823")-COUNTIF(C2:C69,"&lt;0.791")</f>
        <v>0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9" workbookViewId="0">
      <selection activeCell="A1" sqref="$A1:$XFD105"/>
    </sheetView>
  </sheetViews>
  <sheetFormatPr defaultColWidth="8.89166666666667" defaultRowHeight="13.5"/>
  <cols>
    <col min="3" max="4" width="14.775" customWidth="1"/>
    <col min="10" max="13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="4" customFormat="1" spans="1:14">
      <c r="A4" s="16">
        <v>70</v>
      </c>
      <c r="B4" s="17">
        <v>70</v>
      </c>
      <c r="C4" s="17">
        <v>0.402514219284058</v>
      </c>
      <c r="D4" s="17">
        <v>0.0249971151351929</v>
      </c>
      <c r="E4" s="17">
        <v>9</v>
      </c>
      <c r="F4" s="17">
        <v>3</v>
      </c>
      <c r="G4" s="17">
        <v>1</v>
      </c>
      <c r="H4" s="17">
        <v>7</v>
      </c>
      <c r="I4" s="17">
        <v>0.9</v>
      </c>
      <c r="J4" s="17">
        <v>0.75</v>
      </c>
      <c r="K4" s="17">
        <v>0.818181818181818</v>
      </c>
      <c r="L4" s="17">
        <v>0.3</v>
      </c>
      <c r="M4" s="17">
        <v>0.6</v>
      </c>
      <c r="N4" s="17">
        <v>0.8</v>
      </c>
    </row>
    <row r="5" spans="1:14">
      <c r="A5" s="8">
        <v>39</v>
      </c>
      <c r="B5" s="9">
        <v>39</v>
      </c>
      <c r="C5" s="9">
        <v>0.432618618011475</v>
      </c>
      <c r="D5" s="9">
        <v>0.114086151123047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137</v>
      </c>
      <c r="B6" s="9">
        <v>137</v>
      </c>
      <c r="C6" s="9">
        <v>0.42886209487915</v>
      </c>
      <c r="D6" s="9">
        <v>0.0321927070617676</v>
      </c>
      <c r="E6" s="9">
        <v>8</v>
      </c>
      <c r="F6" s="9">
        <v>8</v>
      </c>
      <c r="G6" s="9">
        <v>2</v>
      </c>
      <c r="H6" s="9">
        <v>2</v>
      </c>
      <c r="I6" s="9">
        <v>0.8</v>
      </c>
      <c r="J6" s="9">
        <v>0.5</v>
      </c>
      <c r="K6" s="9">
        <v>0.615384615384615</v>
      </c>
      <c r="L6" s="9">
        <v>0.8</v>
      </c>
      <c r="M6" s="9">
        <v>0</v>
      </c>
      <c r="N6" s="9">
        <v>0.5</v>
      </c>
    </row>
    <row r="7" spans="1:14">
      <c r="A7" s="8">
        <v>129</v>
      </c>
      <c r="B7" s="9">
        <v>129</v>
      </c>
      <c r="C7" s="9">
        <v>0.419413566589356</v>
      </c>
      <c r="D7" s="9">
        <v>0.000325918197631836</v>
      </c>
      <c r="E7" s="9">
        <v>9</v>
      </c>
      <c r="F7" s="9">
        <v>4</v>
      </c>
      <c r="G7" s="9">
        <v>1</v>
      </c>
      <c r="H7" s="9">
        <v>6</v>
      </c>
      <c r="I7" s="9">
        <v>0.9</v>
      </c>
      <c r="J7" s="9">
        <v>0.692307692307692</v>
      </c>
      <c r="K7" s="9">
        <v>0.782608695652174</v>
      </c>
      <c r="L7" s="9">
        <v>0.4</v>
      </c>
      <c r="M7" s="9">
        <v>0.5</v>
      </c>
      <c r="N7" s="9">
        <v>0.75</v>
      </c>
    </row>
    <row r="8" spans="1:14">
      <c r="A8" s="8">
        <v>285</v>
      </c>
      <c r="B8" s="9">
        <v>285</v>
      </c>
      <c r="C8" s="9">
        <v>0.428414344787598</v>
      </c>
      <c r="D8" s="9">
        <v>0.0122898817062378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124</v>
      </c>
      <c r="B9" s="9">
        <v>124</v>
      </c>
      <c r="C9" s="9">
        <v>0.430761814117432</v>
      </c>
      <c r="D9" s="9">
        <v>0.0127527713775635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382</v>
      </c>
      <c r="B10" s="9">
        <v>382</v>
      </c>
      <c r="C10" s="9">
        <v>0.432807445526123</v>
      </c>
      <c r="D10" s="9">
        <v>0.0136957168579102</v>
      </c>
      <c r="E10" s="9">
        <v>9</v>
      </c>
      <c r="F10" s="9">
        <v>10</v>
      </c>
      <c r="G10" s="9">
        <v>1</v>
      </c>
      <c r="H10" s="9">
        <v>0</v>
      </c>
      <c r="I10" s="9">
        <v>0.9</v>
      </c>
      <c r="J10" s="9">
        <v>0.473684210526316</v>
      </c>
      <c r="K10" s="9">
        <v>0.620689655172414</v>
      </c>
      <c r="L10" s="9">
        <v>1</v>
      </c>
      <c r="M10" s="9">
        <v>-0.1</v>
      </c>
      <c r="N10" s="9">
        <v>0.45</v>
      </c>
    </row>
    <row r="11" s="4" customFormat="1" spans="1:14">
      <c r="A11" s="16">
        <v>282</v>
      </c>
      <c r="B11" s="17">
        <v>282</v>
      </c>
      <c r="C11" s="17">
        <v>0.437617540359497</v>
      </c>
      <c r="D11" s="17">
        <v>0.101253747940064</v>
      </c>
      <c r="E11" s="17">
        <v>10</v>
      </c>
      <c r="F11" s="17">
        <v>6</v>
      </c>
      <c r="G11" s="17">
        <v>0</v>
      </c>
      <c r="H11" s="17">
        <v>4</v>
      </c>
      <c r="I11" s="17">
        <v>1</v>
      </c>
      <c r="J11" s="17">
        <v>0.625</v>
      </c>
      <c r="K11" s="17">
        <v>0.769230769230769</v>
      </c>
      <c r="L11" s="17">
        <v>0.6</v>
      </c>
      <c r="M11" s="17">
        <v>0.4</v>
      </c>
      <c r="N11" s="17">
        <v>0.7</v>
      </c>
    </row>
    <row r="12" spans="1:14">
      <c r="A12" s="8">
        <v>74</v>
      </c>
      <c r="B12" s="9">
        <v>74</v>
      </c>
      <c r="C12" s="9">
        <v>0.440886259078979</v>
      </c>
      <c r="D12" s="9">
        <v>0.00444221496582031</v>
      </c>
      <c r="E12" s="9">
        <v>8</v>
      </c>
      <c r="F12" s="9">
        <v>10</v>
      </c>
      <c r="G12" s="9">
        <v>2</v>
      </c>
      <c r="H12" s="9">
        <v>0</v>
      </c>
      <c r="I12" s="9">
        <v>0.8</v>
      </c>
      <c r="J12" s="9">
        <v>0.444444444444444</v>
      </c>
      <c r="K12" s="9">
        <v>0.571428571428572</v>
      </c>
      <c r="L12" s="9">
        <v>1</v>
      </c>
      <c r="M12" s="9">
        <v>-0.2</v>
      </c>
      <c r="N12" s="9">
        <v>0.4</v>
      </c>
    </row>
    <row r="13" spans="1:14">
      <c r="A13" s="8">
        <v>227</v>
      </c>
      <c r="B13" s="9">
        <v>227</v>
      </c>
      <c r="C13" s="9">
        <v>0.442574501037598</v>
      </c>
      <c r="D13" s="9">
        <v>0.035521388053894</v>
      </c>
      <c r="E13" s="9">
        <v>8</v>
      </c>
      <c r="F13" s="9">
        <v>9</v>
      </c>
      <c r="G13" s="9">
        <v>2</v>
      </c>
      <c r="H13" s="9">
        <v>1</v>
      </c>
      <c r="I13" s="9">
        <v>0.8</v>
      </c>
      <c r="J13" s="9">
        <v>0.470588235294118</v>
      </c>
      <c r="K13" s="9">
        <v>0.592592592592593</v>
      </c>
      <c r="L13" s="9">
        <v>0.9</v>
      </c>
      <c r="M13" s="9">
        <v>-0.1</v>
      </c>
      <c r="N13" s="9">
        <v>0.45</v>
      </c>
    </row>
    <row r="14" spans="1:14">
      <c r="A14" s="8">
        <v>122</v>
      </c>
      <c r="B14" s="9">
        <v>122</v>
      </c>
      <c r="C14" s="9">
        <v>0.468716621398926</v>
      </c>
      <c r="D14" s="9">
        <v>0.0710915327072144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315</v>
      </c>
      <c r="B15" s="9">
        <v>315</v>
      </c>
      <c r="C15" s="9">
        <v>0.452936172485352</v>
      </c>
      <c r="D15" s="9">
        <v>0.0606592893600464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customFormat="1" spans="1:14">
      <c r="A16" s="8">
        <v>67</v>
      </c>
      <c r="B16" s="9">
        <v>67</v>
      </c>
      <c r="C16" s="9">
        <v>0.452506303787231</v>
      </c>
      <c r="D16" s="9">
        <v>0.0691452026367187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246</v>
      </c>
      <c r="B17" s="9">
        <v>246</v>
      </c>
      <c r="C17" s="9">
        <v>0.455821514129639</v>
      </c>
      <c r="D17" s="9">
        <v>0.0272377729415894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234</v>
      </c>
      <c r="B18" s="9">
        <v>234</v>
      </c>
      <c r="C18" s="9">
        <v>0.462918043136597</v>
      </c>
      <c r="D18" s="9">
        <v>0.0611269474029541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pans="1:14">
      <c r="A19" s="8">
        <v>55</v>
      </c>
      <c r="B19" s="9">
        <v>55</v>
      </c>
      <c r="C19" s="9">
        <v>0.467564344406128</v>
      </c>
      <c r="D19" s="9">
        <v>0.00640463829040527</v>
      </c>
      <c r="E19" s="9">
        <v>8</v>
      </c>
      <c r="F19" s="9">
        <v>8</v>
      </c>
      <c r="G19" s="9">
        <v>2</v>
      </c>
      <c r="H19" s="9">
        <v>2</v>
      </c>
      <c r="I19" s="9">
        <v>0.8</v>
      </c>
      <c r="J19" s="9">
        <v>0.5</v>
      </c>
      <c r="K19" s="9">
        <v>0.615384615384615</v>
      </c>
      <c r="L19" s="9">
        <v>0.8</v>
      </c>
      <c r="M19" s="9">
        <v>0</v>
      </c>
      <c r="N19" s="9">
        <v>0.5</v>
      </c>
    </row>
    <row r="20" s="4" customFormat="1" spans="1:14">
      <c r="A20" s="16">
        <v>163</v>
      </c>
      <c r="B20" s="17">
        <v>163</v>
      </c>
      <c r="C20" s="17">
        <v>0.470137119293213</v>
      </c>
      <c r="D20" s="17">
        <v>0.00216317176818848</v>
      </c>
      <c r="E20" s="17">
        <v>10</v>
      </c>
      <c r="F20" s="17">
        <v>7</v>
      </c>
      <c r="G20" s="17">
        <v>0</v>
      </c>
      <c r="H20" s="17">
        <v>3</v>
      </c>
      <c r="I20" s="17">
        <v>1</v>
      </c>
      <c r="J20" s="17">
        <v>0.588235294117647</v>
      </c>
      <c r="K20" s="17">
        <v>0.740740740740741</v>
      </c>
      <c r="L20" s="17">
        <v>0.7</v>
      </c>
      <c r="M20" s="17">
        <v>0.3</v>
      </c>
      <c r="N20" s="17">
        <v>0.65</v>
      </c>
    </row>
    <row r="21" customFormat="1" spans="1:14">
      <c r="A21" s="8">
        <v>276</v>
      </c>
      <c r="B21" s="9">
        <v>276</v>
      </c>
      <c r="C21" s="9">
        <v>0.486104249954224</v>
      </c>
      <c r="D21" s="9">
        <v>0.0340396165847778</v>
      </c>
      <c r="E21" s="9">
        <v>7</v>
      </c>
      <c r="F21" s="9">
        <v>3</v>
      </c>
      <c r="G21" s="9">
        <v>3</v>
      </c>
      <c r="H21" s="9">
        <v>7</v>
      </c>
      <c r="I21" s="9">
        <v>0.7</v>
      </c>
      <c r="J21" s="9">
        <v>0.7</v>
      </c>
      <c r="K21" s="9">
        <v>0.7</v>
      </c>
      <c r="L21" s="9">
        <v>0.3</v>
      </c>
      <c r="M21" s="9">
        <v>0.4</v>
      </c>
      <c r="N21" s="9">
        <v>0.7</v>
      </c>
    </row>
    <row r="22" s="3" customFormat="1" spans="1:14">
      <c r="A22" s="14">
        <v>483</v>
      </c>
      <c r="B22" s="15">
        <v>483</v>
      </c>
      <c r="C22" s="15">
        <v>0.486316442489624</v>
      </c>
      <c r="D22" s="15">
        <v>0.0169035196304321</v>
      </c>
      <c r="E22" s="15">
        <v>9</v>
      </c>
      <c r="F22" s="15">
        <v>6</v>
      </c>
      <c r="G22" s="15">
        <v>1</v>
      </c>
      <c r="H22" s="15">
        <v>4</v>
      </c>
      <c r="I22" s="15">
        <v>0.9</v>
      </c>
      <c r="J22" s="15">
        <v>0.6</v>
      </c>
      <c r="K22" s="15">
        <v>0.72</v>
      </c>
      <c r="L22" s="15">
        <v>0.6</v>
      </c>
      <c r="M22" s="15">
        <v>0.3</v>
      </c>
      <c r="N22" s="15">
        <v>0.65</v>
      </c>
    </row>
    <row r="23" spans="1:14">
      <c r="A23" s="8">
        <v>339</v>
      </c>
      <c r="B23" s="9">
        <v>339</v>
      </c>
      <c r="C23" s="9">
        <v>0.488686084747315</v>
      </c>
      <c r="D23" s="9">
        <v>0.0729025602340698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270</v>
      </c>
      <c r="B24" s="9">
        <v>270</v>
      </c>
      <c r="C24" s="9">
        <v>0.488817095756531</v>
      </c>
      <c r="D24" s="9">
        <v>0.0486917495727539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342</v>
      </c>
      <c r="B25" s="9">
        <v>342</v>
      </c>
      <c r="C25" s="9">
        <v>0.489537000656128</v>
      </c>
      <c r="D25" s="9">
        <v>0.0721596479415894</v>
      </c>
      <c r="E25" s="9">
        <v>9</v>
      </c>
      <c r="F25" s="9">
        <v>7</v>
      </c>
      <c r="G25" s="9">
        <v>1</v>
      </c>
      <c r="H25" s="9">
        <v>3</v>
      </c>
      <c r="I25" s="9">
        <v>0.9</v>
      </c>
      <c r="J25" s="9">
        <v>0.5625</v>
      </c>
      <c r="K25" s="9">
        <v>0.692307692307692</v>
      </c>
      <c r="L25" s="9">
        <v>0.7</v>
      </c>
      <c r="M25" s="9">
        <v>0.2</v>
      </c>
      <c r="N25" s="9">
        <v>0.6</v>
      </c>
    </row>
    <row r="26" customFormat="1" spans="1:14">
      <c r="A26" s="8">
        <v>412</v>
      </c>
      <c r="B26" s="9">
        <v>412</v>
      </c>
      <c r="C26" s="9">
        <v>0.493771910667419</v>
      </c>
      <c r="D26" s="9">
        <v>0.0107797384262085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407</v>
      </c>
      <c r="B27" s="9">
        <v>407</v>
      </c>
      <c r="C27" s="9">
        <v>0.496729969978333</v>
      </c>
      <c r="D27" s="9">
        <v>0.0540428161621094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368</v>
      </c>
      <c r="B28" s="9">
        <v>368</v>
      </c>
      <c r="C28" s="9">
        <v>0.497558355331421</v>
      </c>
      <c r="D28" s="9">
        <v>0.0354765653610229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114</v>
      </c>
      <c r="B29" s="9">
        <v>114</v>
      </c>
      <c r="C29" s="9">
        <v>0.500288486480713</v>
      </c>
      <c r="D29" s="9">
        <v>0.00420570373535156</v>
      </c>
      <c r="E29" s="9">
        <v>10</v>
      </c>
      <c r="F29" s="9">
        <v>9</v>
      </c>
      <c r="G29" s="9">
        <v>0</v>
      </c>
      <c r="H29" s="9">
        <v>1</v>
      </c>
      <c r="I29" s="9">
        <v>1</v>
      </c>
      <c r="J29" s="9">
        <v>0.526315789473684</v>
      </c>
      <c r="K29" s="9">
        <v>0.689655172413793</v>
      </c>
      <c r="L29" s="9">
        <v>0.9</v>
      </c>
      <c r="M29" s="9">
        <v>0.1</v>
      </c>
      <c r="N29" s="9">
        <v>0.55</v>
      </c>
    </row>
    <row r="30" spans="1:14">
      <c r="A30" s="8">
        <v>222</v>
      </c>
      <c r="B30" s="9">
        <v>222</v>
      </c>
      <c r="C30" s="9">
        <v>0.500420570373535</v>
      </c>
      <c r="D30" s="9">
        <v>0.0695040225982666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customFormat="1" spans="1:14">
      <c r="A31" s="8">
        <v>495</v>
      </c>
      <c r="B31" s="9">
        <v>495</v>
      </c>
      <c r="C31" s="9">
        <v>0.500433444976807</v>
      </c>
      <c r="D31" s="9">
        <v>0.0572127103805542</v>
      </c>
      <c r="E31" s="9">
        <v>8</v>
      </c>
      <c r="F31" s="9">
        <v>7</v>
      </c>
      <c r="G31" s="9">
        <v>2</v>
      </c>
      <c r="H31" s="9">
        <v>3</v>
      </c>
      <c r="I31" s="9">
        <v>0.8</v>
      </c>
      <c r="J31" s="9">
        <v>0.533333333333333</v>
      </c>
      <c r="K31" s="9">
        <v>0.64</v>
      </c>
      <c r="L31" s="9">
        <v>0.7</v>
      </c>
      <c r="M31" s="9">
        <v>0.1</v>
      </c>
      <c r="N31" s="9">
        <v>0.55</v>
      </c>
    </row>
    <row r="32" s="4" customFormat="1" spans="1:14">
      <c r="A32" s="16">
        <v>324</v>
      </c>
      <c r="B32" s="17">
        <v>324</v>
      </c>
      <c r="C32" s="17">
        <v>0.500799059867859</v>
      </c>
      <c r="D32" s="17">
        <v>0.0488530397415161</v>
      </c>
      <c r="E32" s="17">
        <v>8</v>
      </c>
      <c r="F32" s="17">
        <v>7</v>
      </c>
      <c r="G32" s="17">
        <v>2</v>
      </c>
      <c r="H32" s="17">
        <v>3</v>
      </c>
      <c r="I32" s="17">
        <v>0.8</v>
      </c>
      <c r="J32" s="17">
        <v>0.533333333333333</v>
      </c>
      <c r="K32" s="17">
        <v>0.64</v>
      </c>
      <c r="L32" s="17">
        <v>0.7</v>
      </c>
      <c r="M32" s="17">
        <v>0.1</v>
      </c>
      <c r="N32" s="17">
        <v>0.55</v>
      </c>
    </row>
    <row r="33" spans="1:14">
      <c r="A33" s="8">
        <v>363</v>
      </c>
      <c r="B33" s="9">
        <v>363</v>
      </c>
      <c r="C33" s="9">
        <v>0.521186828613281</v>
      </c>
      <c r="D33" s="9">
        <v>0.0451854467391968</v>
      </c>
      <c r="E33" s="9">
        <v>9</v>
      </c>
      <c r="F33" s="9">
        <v>6</v>
      </c>
      <c r="G33" s="9">
        <v>1</v>
      </c>
      <c r="H33" s="9">
        <v>4</v>
      </c>
      <c r="I33" s="9">
        <v>0.9</v>
      </c>
      <c r="J33" s="9">
        <v>0.6</v>
      </c>
      <c r="K33" s="9">
        <v>0.72</v>
      </c>
      <c r="L33" s="9">
        <v>0.6</v>
      </c>
      <c r="M33" s="9">
        <v>0.3</v>
      </c>
      <c r="N33" s="9">
        <v>0.65</v>
      </c>
    </row>
    <row r="34" spans="1:14">
      <c r="A34" s="8">
        <v>6</v>
      </c>
      <c r="B34" s="9">
        <v>6</v>
      </c>
      <c r="C34" s="9">
        <v>0.523792743682861</v>
      </c>
      <c r="D34" s="9">
        <v>0.0228317975997925</v>
      </c>
      <c r="E34" s="9">
        <v>9</v>
      </c>
      <c r="F34" s="9">
        <v>5</v>
      </c>
      <c r="G34" s="9">
        <v>1</v>
      </c>
      <c r="H34" s="9">
        <v>5</v>
      </c>
      <c r="I34" s="9">
        <v>0.9</v>
      </c>
      <c r="J34" s="9">
        <v>0.642857142857143</v>
      </c>
      <c r="K34" s="9">
        <v>0.75</v>
      </c>
      <c r="L34" s="9">
        <v>0.5</v>
      </c>
      <c r="M34" s="9">
        <v>0.4</v>
      </c>
      <c r="N34" s="9">
        <v>0.7</v>
      </c>
    </row>
    <row r="35" spans="1:14">
      <c r="A35" s="8">
        <v>231</v>
      </c>
      <c r="B35" s="9">
        <v>231</v>
      </c>
      <c r="C35" s="9">
        <v>0.52093243598938</v>
      </c>
      <c r="D35" s="9">
        <v>0.0623812675476074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="3" customFormat="1" spans="1:14">
      <c r="A36" s="14">
        <v>78</v>
      </c>
      <c r="B36" s="15">
        <v>78</v>
      </c>
      <c r="C36" s="15">
        <v>0.525001525878906</v>
      </c>
      <c r="D36" s="15">
        <v>0.0815575122833252</v>
      </c>
      <c r="E36" s="15">
        <v>9</v>
      </c>
      <c r="F36" s="15">
        <v>5</v>
      </c>
      <c r="G36" s="15">
        <v>1</v>
      </c>
      <c r="H36" s="15">
        <v>5</v>
      </c>
      <c r="I36" s="15">
        <v>0.9</v>
      </c>
      <c r="J36" s="15">
        <v>0.642857142857143</v>
      </c>
      <c r="K36" s="15">
        <v>0.75</v>
      </c>
      <c r="L36" s="15">
        <v>0.5</v>
      </c>
      <c r="M36" s="15">
        <v>0.4</v>
      </c>
      <c r="N36" s="15">
        <v>0.7</v>
      </c>
    </row>
    <row r="37" spans="1:14">
      <c r="A37" s="8">
        <v>50</v>
      </c>
      <c r="B37" s="9">
        <v>50</v>
      </c>
      <c r="C37" s="9">
        <v>0.527089238166809</v>
      </c>
      <c r="D37" s="9">
        <v>0.0420119762420654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426</v>
      </c>
      <c r="B38" s="9">
        <v>426</v>
      </c>
      <c r="C38" s="9">
        <v>0.52754282951355</v>
      </c>
      <c r="D38" s="9">
        <v>0.0470945835113525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customFormat="1" spans="1:14">
      <c r="A39" s="8">
        <v>12</v>
      </c>
      <c r="B39" s="9">
        <v>12</v>
      </c>
      <c r="C39" s="9">
        <v>0.531450152397156</v>
      </c>
      <c r="D39" s="9">
        <v>0.0931936502456665</v>
      </c>
      <c r="E39" s="9">
        <v>7</v>
      </c>
      <c r="F39" s="9">
        <v>4</v>
      </c>
      <c r="G39" s="9">
        <v>3</v>
      </c>
      <c r="H39" s="9">
        <v>6</v>
      </c>
      <c r="I39" s="9">
        <v>0.7</v>
      </c>
      <c r="J39" s="9">
        <v>0.636363636363636</v>
      </c>
      <c r="K39" s="9">
        <v>0.666666666666667</v>
      </c>
      <c r="L39" s="9">
        <v>0.4</v>
      </c>
      <c r="M39" s="9">
        <v>0.3</v>
      </c>
      <c r="N39" s="9">
        <v>0.65</v>
      </c>
    </row>
    <row r="40" spans="1:14">
      <c r="A40" s="8">
        <v>164</v>
      </c>
      <c r="B40" s="9">
        <v>164</v>
      </c>
      <c r="C40" s="9">
        <v>0.526402473449707</v>
      </c>
      <c r="D40" s="9">
        <v>0.0452498197555542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434</v>
      </c>
      <c r="B41" s="9">
        <v>434</v>
      </c>
      <c r="C41" s="9">
        <v>0.529965877532959</v>
      </c>
      <c r="D41" s="9">
        <v>0.0462722778320313</v>
      </c>
      <c r="E41" s="9">
        <v>10</v>
      </c>
      <c r="F41" s="9">
        <v>7</v>
      </c>
      <c r="G41" s="9">
        <v>0</v>
      </c>
      <c r="H41" s="9">
        <v>3</v>
      </c>
      <c r="I41" s="9">
        <v>1</v>
      </c>
      <c r="J41" s="9">
        <v>0.588235294117647</v>
      </c>
      <c r="K41" s="9">
        <v>0.740740740740741</v>
      </c>
      <c r="L41" s="9">
        <v>0.7</v>
      </c>
      <c r="M41" s="9">
        <v>0.3</v>
      </c>
      <c r="N41" s="9">
        <v>0.65</v>
      </c>
    </row>
    <row r="42" spans="1:14">
      <c r="A42" s="8">
        <v>302</v>
      </c>
      <c r="B42" s="9">
        <v>302</v>
      </c>
      <c r="C42" s="9">
        <v>0.532430410385132</v>
      </c>
      <c r="D42" s="9">
        <v>0.0958017110824585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="3" customFormat="1" spans="1:14">
      <c r="A43" s="14">
        <v>3</v>
      </c>
      <c r="B43" s="15">
        <v>3</v>
      </c>
      <c r="C43" s="15">
        <v>0.534832954406738</v>
      </c>
      <c r="D43" s="15">
        <v>0.0511319637298584</v>
      </c>
      <c r="E43" s="15">
        <v>10</v>
      </c>
      <c r="F43" s="15">
        <v>8</v>
      </c>
      <c r="G43" s="15">
        <v>0</v>
      </c>
      <c r="H43" s="15">
        <v>2</v>
      </c>
      <c r="I43" s="15">
        <v>1</v>
      </c>
      <c r="J43" s="15">
        <v>0.555555555555556</v>
      </c>
      <c r="K43" s="15">
        <v>0.714285714285714</v>
      </c>
      <c r="L43" s="15">
        <v>0.8</v>
      </c>
      <c r="M43" s="15">
        <v>0.2</v>
      </c>
      <c r="N43" s="15">
        <v>0.6</v>
      </c>
    </row>
    <row r="44" spans="1:14">
      <c r="A44" s="8">
        <v>49</v>
      </c>
      <c r="B44" s="9">
        <v>49</v>
      </c>
      <c r="C44" s="9">
        <v>0.530404806137085</v>
      </c>
      <c r="D44" s="9">
        <v>0.0390689373016357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46</v>
      </c>
      <c r="B45" s="9">
        <v>46</v>
      </c>
      <c r="C45" s="9">
        <v>0.523954391479492</v>
      </c>
      <c r="D45" s="9">
        <v>0.00152599811553955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="4" customFormat="1" spans="1:14">
      <c r="A46" s="16">
        <v>380</v>
      </c>
      <c r="B46" s="17">
        <v>380</v>
      </c>
      <c r="C46" s="17">
        <v>0.533769369125366</v>
      </c>
      <c r="D46" s="17">
        <v>0.0300166606903076</v>
      </c>
      <c r="E46" s="17">
        <v>7</v>
      </c>
      <c r="F46" s="17">
        <v>7</v>
      </c>
      <c r="G46" s="17">
        <v>3</v>
      </c>
      <c r="H46" s="17">
        <v>3</v>
      </c>
      <c r="I46" s="17">
        <v>0.7</v>
      </c>
      <c r="J46" s="17">
        <v>0.5</v>
      </c>
      <c r="K46" s="17">
        <v>0.583333333333333</v>
      </c>
      <c r="L46" s="17">
        <v>0.7</v>
      </c>
      <c r="M46" s="17">
        <v>0</v>
      </c>
      <c r="N46" s="17">
        <v>0.5</v>
      </c>
    </row>
    <row r="47" spans="1:14">
      <c r="A47" s="8">
        <v>443</v>
      </c>
      <c r="B47" s="9">
        <v>443</v>
      </c>
      <c r="C47" s="9">
        <v>0.537277579307556</v>
      </c>
      <c r="D47" s="9">
        <v>0.00821709632873535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491</v>
      </c>
      <c r="B48" s="9">
        <v>491</v>
      </c>
      <c r="C48" s="9">
        <v>0.537451267242432</v>
      </c>
      <c r="D48" s="9">
        <v>0.00570511817932129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="3" customFormat="1" spans="1:14">
      <c r="A49" s="14">
        <v>21</v>
      </c>
      <c r="B49" s="15">
        <v>21</v>
      </c>
      <c r="C49" s="15">
        <v>0.547029495239258</v>
      </c>
      <c r="D49" s="15">
        <v>0.0139931440353394</v>
      </c>
      <c r="E49" s="15">
        <v>7</v>
      </c>
      <c r="F49" s="15">
        <v>7</v>
      </c>
      <c r="G49" s="15">
        <v>3</v>
      </c>
      <c r="H49" s="15">
        <v>3</v>
      </c>
      <c r="I49" s="15">
        <v>0.7</v>
      </c>
      <c r="J49" s="15">
        <v>0.5</v>
      </c>
      <c r="K49" s="15">
        <v>0.583333333333333</v>
      </c>
      <c r="L49" s="15">
        <v>0.7</v>
      </c>
      <c r="M49" s="15">
        <v>0</v>
      </c>
      <c r="N49" s="15">
        <v>0.5</v>
      </c>
    </row>
    <row r="50" spans="1:14">
      <c r="A50" s="8">
        <v>145</v>
      </c>
      <c r="B50" s="9">
        <v>145</v>
      </c>
      <c r="C50" s="9">
        <v>0.550877332687378</v>
      </c>
      <c r="D50" s="9">
        <v>0.00531589984893799</v>
      </c>
      <c r="E50" s="9">
        <v>10</v>
      </c>
      <c r="F50" s="9">
        <v>8</v>
      </c>
      <c r="G50" s="9">
        <v>0</v>
      </c>
      <c r="H50" s="9">
        <v>2</v>
      </c>
      <c r="I50" s="9">
        <v>1</v>
      </c>
      <c r="J50" s="9">
        <v>0.555555555555556</v>
      </c>
      <c r="K50" s="9">
        <v>0.714285714285714</v>
      </c>
      <c r="L50" s="9">
        <v>0.8</v>
      </c>
      <c r="M50" s="9">
        <v>0.2</v>
      </c>
      <c r="N50" s="9">
        <v>0.6</v>
      </c>
    </row>
    <row r="51" spans="1:14">
      <c r="A51" s="8">
        <v>205</v>
      </c>
      <c r="B51" s="9">
        <v>205</v>
      </c>
      <c r="C51" s="9">
        <v>0.551659464836121</v>
      </c>
      <c r="D51" s="9">
        <v>0.0101286172866821</v>
      </c>
      <c r="E51" s="9">
        <v>9</v>
      </c>
      <c r="F51" s="9">
        <v>5</v>
      </c>
      <c r="G51" s="9">
        <v>1</v>
      </c>
      <c r="H51" s="9">
        <v>5</v>
      </c>
      <c r="I51" s="9">
        <v>0.9</v>
      </c>
      <c r="J51" s="9">
        <v>0.642857142857143</v>
      </c>
      <c r="K51" s="9">
        <v>0.75</v>
      </c>
      <c r="L51" s="9">
        <v>0.5</v>
      </c>
      <c r="M51" s="9">
        <v>0.4</v>
      </c>
      <c r="N51" s="9">
        <v>0.7</v>
      </c>
    </row>
    <row r="52" s="3" customFormat="1" spans="1:14">
      <c r="A52" s="14">
        <v>255</v>
      </c>
      <c r="B52" s="15">
        <v>255</v>
      </c>
      <c r="C52" s="15">
        <v>0.559831142425537</v>
      </c>
      <c r="D52" s="15">
        <v>0.00619423389434815</v>
      </c>
      <c r="E52" s="15">
        <v>9</v>
      </c>
      <c r="F52" s="15">
        <v>5</v>
      </c>
      <c r="G52" s="15">
        <v>1</v>
      </c>
      <c r="H52" s="15">
        <v>5</v>
      </c>
      <c r="I52" s="15">
        <v>0.9</v>
      </c>
      <c r="J52" s="15">
        <v>0.642857142857143</v>
      </c>
      <c r="K52" s="15">
        <v>0.75</v>
      </c>
      <c r="L52" s="15">
        <v>0.5</v>
      </c>
      <c r="M52" s="15">
        <v>0.4</v>
      </c>
      <c r="N52" s="15">
        <v>0.7</v>
      </c>
    </row>
    <row r="53" spans="1:14">
      <c r="A53" s="8">
        <v>297</v>
      </c>
      <c r="B53" s="9">
        <v>297</v>
      </c>
      <c r="C53" s="9">
        <v>0.560098528862</v>
      </c>
      <c r="D53" s="9">
        <v>0.0110046863555908</v>
      </c>
      <c r="E53" s="9">
        <v>10</v>
      </c>
      <c r="F53" s="9">
        <v>6</v>
      </c>
      <c r="G53" s="9">
        <v>0</v>
      </c>
      <c r="H53" s="9">
        <v>4</v>
      </c>
      <c r="I53" s="9">
        <v>1</v>
      </c>
      <c r="J53" s="9">
        <v>0.625</v>
      </c>
      <c r="K53" s="9">
        <v>0.769230769230769</v>
      </c>
      <c r="L53" s="9">
        <v>0.6</v>
      </c>
      <c r="M53" s="9">
        <v>0.4</v>
      </c>
      <c r="N53" s="9">
        <v>0.7</v>
      </c>
    </row>
    <row r="54" spans="1:14">
      <c r="A54" s="8">
        <v>337</v>
      </c>
      <c r="B54" s="9">
        <v>337</v>
      </c>
      <c r="C54" s="9">
        <v>0.560252547264099</v>
      </c>
      <c r="D54" s="9">
        <v>0.00192916393280029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448</v>
      </c>
      <c r="B55" s="9">
        <v>448</v>
      </c>
      <c r="C55" s="9">
        <v>0.561047911643982</v>
      </c>
      <c r="D55" s="9">
        <v>0.0178077220916748</v>
      </c>
      <c r="E55" s="9">
        <v>9</v>
      </c>
      <c r="F55" s="9">
        <v>9</v>
      </c>
      <c r="G55" s="9">
        <v>1</v>
      </c>
      <c r="H55" s="9">
        <v>1</v>
      </c>
      <c r="I55" s="9">
        <v>0.9</v>
      </c>
      <c r="J55" s="9">
        <v>0.5</v>
      </c>
      <c r="K55" s="9">
        <v>0.642857142857143</v>
      </c>
      <c r="L55" s="9">
        <v>0.9</v>
      </c>
      <c r="M55" s="9">
        <v>0</v>
      </c>
      <c r="N55" s="9">
        <v>0.5</v>
      </c>
    </row>
    <row r="56" spans="1:14">
      <c r="A56" s="8">
        <v>393</v>
      </c>
      <c r="B56" s="9">
        <v>393</v>
      </c>
      <c r="C56" s="9">
        <v>0.562142014503479</v>
      </c>
      <c r="D56" s="9">
        <v>0.0169335603713989</v>
      </c>
      <c r="E56" s="9">
        <v>8</v>
      </c>
      <c r="F56" s="9">
        <v>8</v>
      </c>
      <c r="G56" s="9">
        <v>2</v>
      </c>
      <c r="H56" s="9">
        <v>2</v>
      </c>
      <c r="I56" s="9">
        <v>0.8</v>
      </c>
      <c r="J56" s="9">
        <v>0.5</v>
      </c>
      <c r="K56" s="9">
        <v>0.615384615384615</v>
      </c>
      <c r="L56" s="9">
        <v>0.8</v>
      </c>
      <c r="M56" s="9">
        <v>0</v>
      </c>
      <c r="N56" s="9">
        <v>0.5</v>
      </c>
    </row>
    <row r="57" spans="1:14">
      <c r="A57" s="8">
        <v>498</v>
      </c>
      <c r="B57" s="9">
        <v>498</v>
      </c>
      <c r="C57" s="9">
        <v>0.562498211860657</v>
      </c>
      <c r="D57" s="9">
        <v>0.018094539642334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="4" customFormat="1" spans="1:14">
      <c r="A58" s="16">
        <v>445</v>
      </c>
      <c r="B58" s="17">
        <v>445</v>
      </c>
      <c r="C58" s="17">
        <v>0.566210746765137</v>
      </c>
      <c r="D58" s="17">
        <v>0.00131916999816895</v>
      </c>
      <c r="E58" s="17">
        <v>9</v>
      </c>
      <c r="F58" s="17">
        <v>9</v>
      </c>
      <c r="G58" s="17">
        <v>1</v>
      </c>
      <c r="H58" s="17">
        <v>1</v>
      </c>
      <c r="I58" s="17">
        <v>0.9</v>
      </c>
      <c r="J58" s="17">
        <v>0.5</v>
      </c>
      <c r="K58" s="17">
        <v>0.642857142857143</v>
      </c>
      <c r="L58" s="17">
        <v>0.9</v>
      </c>
      <c r="M58" s="17">
        <v>0</v>
      </c>
      <c r="N58" s="17">
        <v>0.5</v>
      </c>
    </row>
    <row r="59" s="3" customFormat="1" spans="1:14">
      <c r="A59" s="14">
        <v>174</v>
      </c>
      <c r="B59" s="15">
        <v>174</v>
      </c>
      <c r="C59" s="15">
        <v>0.595145583152771</v>
      </c>
      <c r="D59" s="15">
        <v>0.0400304794311523</v>
      </c>
      <c r="E59" s="15">
        <v>10</v>
      </c>
      <c r="F59" s="15">
        <v>8</v>
      </c>
      <c r="G59" s="15">
        <v>0</v>
      </c>
      <c r="H59" s="15">
        <v>2</v>
      </c>
      <c r="I59" s="15">
        <v>1</v>
      </c>
      <c r="J59" s="15">
        <v>0.555555555555556</v>
      </c>
      <c r="K59" s="15">
        <v>0.714285714285714</v>
      </c>
      <c r="L59" s="15">
        <v>0.8</v>
      </c>
      <c r="M59" s="15">
        <v>0.2</v>
      </c>
      <c r="N59" s="15">
        <v>0.6</v>
      </c>
    </row>
    <row r="60" s="3" customFormat="1" spans="1:14">
      <c r="A60" s="14">
        <v>304</v>
      </c>
      <c r="B60" s="15">
        <v>304</v>
      </c>
      <c r="C60" s="15">
        <v>0.57126247882843</v>
      </c>
      <c r="D60" s="15">
        <v>0.00178587436676025</v>
      </c>
      <c r="E60" s="15">
        <v>10</v>
      </c>
      <c r="F60" s="15">
        <v>9</v>
      </c>
      <c r="G60" s="15">
        <v>0</v>
      </c>
      <c r="H60" s="15">
        <v>1</v>
      </c>
      <c r="I60" s="15">
        <v>1</v>
      </c>
      <c r="J60" s="15">
        <v>0.526315789473684</v>
      </c>
      <c r="K60" s="15">
        <v>0.689655172413793</v>
      </c>
      <c r="L60" s="15">
        <v>0.9</v>
      </c>
      <c r="M60" s="15">
        <v>0.1</v>
      </c>
      <c r="N60" s="15">
        <v>0.55</v>
      </c>
    </row>
    <row r="61" s="3" customFormat="1" spans="1:14">
      <c r="A61" s="14">
        <v>467</v>
      </c>
      <c r="B61" s="15">
        <v>467</v>
      </c>
      <c r="C61" s="15">
        <v>0.572872996330261</v>
      </c>
      <c r="D61" s="15">
        <v>0.00699377059936523</v>
      </c>
      <c r="E61" s="15">
        <v>10</v>
      </c>
      <c r="F61" s="15">
        <v>6</v>
      </c>
      <c r="G61" s="15">
        <v>0</v>
      </c>
      <c r="H61" s="15">
        <v>4</v>
      </c>
      <c r="I61" s="15">
        <v>1</v>
      </c>
      <c r="J61" s="15">
        <v>0.625</v>
      </c>
      <c r="K61" s="15">
        <v>0.769230769230769</v>
      </c>
      <c r="L61" s="15">
        <v>0.6</v>
      </c>
      <c r="M61" s="15">
        <v>0.4</v>
      </c>
      <c r="N61" s="15">
        <v>0.7</v>
      </c>
    </row>
    <row r="62" spans="1:14">
      <c r="A62" s="8">
        <v>409</v>
      </c>
      <c r="B62" s="9">
        <v>409</v>
      </c>
      <c r="C62" s="9">
        <v>0.594613671302795</v>
      </c>
      <c r="D62" s="9">
        <v>0.0499047040939331</v>
      </c>
      <c r="E62" s="9">
        <v>8</v>
      </c>
      <c r="F62" s="9">
        <v>3</v>
      </c>
      <c r="G62" s="9">
        <v>2</v>
      </c>
      <c r="H62" s="9">
        <v>7</v>
      </c>
      <c r="I62" s="9">
        <v>0.8</v>
      </c>
      <c r="J62" s="9">
        <v>0.727272727272727</v>
      </c>
      <c r="K62" s="9">
        <v>0.761904761904762</v>
      </c>
      <c r="L62" s="9">
        <v>0.3</v>
      </c>
      <c r="M62" s="9">
        <v>0.5</v>
      </c>
      <c r="N62" s="9">
        <v>0.75</v>
      </c>
    </row>
    <row r="63" spans="1:14">
      <c r="A63" s="8">
        <v>284</v>
      </c>
      <c r="B63" s="9">
        <v>284</v>
      </c>
      <c r="C63" s="9">
        <v>0.57831335067749</v>
      </c>
      <c r="D63" s="9">
        <v>0.00532937049865723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414</v>
      </c>
      <c r="B64" s="9">
        <v>414</v>
      </c>
      <c r="C64" s="9">
        <v>0.596198558807373</v>
      </c>
      <c r="D64" s="9">
        <v>0.0355410575866699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354</v>
      </c>
      <c r="B65" s="9">
        <v>354</v>
      </c>
      <c r="C65" s="9">
        <v>0.584381818771362</v>
      </c>
      <c r="D65" s="9">
        <v>0.0174782276153564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pans="1:14">
      <c r="A66" s="8">
        <v>152</v>
      </c>
      <c r="B66" s="9">
        <v>152</v>
      </c>
      <c r="C66" s="9">
        <v>0.597879528999329</v>
      </c>
      <c r="D66" s="9">
        <v>0.064584493637085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="4" customFormat="1" spans="1:14">
      <c r="A67" s="16">
        <v>394</v>
      </c>
      <c r="B67" s="17">
        <v>394</v>
      </c>
      <c r="C67" s="17">
        <v>0.598041772842407</v>
      </c>
      <c r="D67" s="17">
        <v>0.0163865089416504</v>
      </c>
      <c r="E67" s="17">
        <v>9</v>
      </c>
      <c r="F67" s="17">
        <v>9</v>
      </c>
      <c r="G67" s="17">
        <v>1</v>
      </c>
      <c r="H67" s="17">
        <v>1</v>
      </c>
      <c r="I67" s="17">
        <v>0.9</v>
      </c>
      <c r="J67" s="17">
        <v>0.5</v>
      </c>
      <c r="K67" s="17">
        <v>0.642857142857143</v>
      </c>
      <c r="L67" s="17">
        <v>0.9</v>
      </c>
      <c r="M67" s="17">
        <v>0</v>
      </c>
      <c r="N67" s="17">
        <v>0.5</v>
      </c>
    </row>
    <row r="68" s="3" customFormat="1" spans="1:14">
      <c r="A68" s="14">
        <v>5</v>
      </c>
      <c r="B68" s="15">
        <v>5</v>
      </c>
      <c r="C68" s="15">
        <v>0.629554629325867</v>
      </c>
      <c r="D68" s="15">
        <v>0.0277773141860962</v>
      </c>
      <c r="E68" s="15">
        <v>8</v>
      </c>
      <c r="F68" s="15">
        <v>5</v>
      </c>
      <c r="G68" s="15">
        <v>2</v>
      </c>
      <c r="H68" s="15">
        <v>5</v>
      </c>
      <c r="I68" s="15">
        <v>0.8</v>
      </c>
      <c r="J68" s="15">
        <v>0.615384615384615</v>
      </c>
      <c r="K68" s="15">
        <v>0.695652173913043</v>
      </c>
      <c r="L68" s="15">
        <v>0.5</v>
      </c>
      <c r="M68" s="15">
        <v>0.3</v>
      </c>
      <c r="N68" s="15">
        <v>0.65</v>
      </c>
    </row>
    <row r="69" customFormat="1" spans="1:14">
      <c r="A69" s="8">
        <v>136</v>
      </c>
      <c r="B69" s="9">
        <v>136</v>
      </c>
      <c r="C69" s="9">
        <v>0.627938747406006</v>
      </c>
      <c r="D69" s="9">
        <v>0.0113358497619629</v>
      </c>
      <c r="E69" s="9">
        <v>9</v>
      </c>
      <c r="F69" s="9">
        <v>4</v>
      </c>
      <c r="G69" s="9">
        <v>1</v>
      </c>
      <c r="H69" s="9">
        <v>6</v>
      </c>
      <c r="I69" s="9">
        <v>0.9</v>
      </c>
      <c r="J69" s="9">
        <v>0.692307692307692</v>
      </c>
      <c r="K69" s="9">
        <v>0.782608695652174</v>
      </c>
      <c r="L69" s="9">
        <v>0.4</v>
      </c>
      <c r="M69" s="9">
        <v>0.5</v>
      </c>
      <c r="N69" s="9">
        <v>0.75</v>
      </c>
    </row>
    <row r="70" customFormat="1" spans="1:14">
      <c r="A70" s="8">
        <v>216</v>
      </c>
      <c r="B70" s="9">
        <v>216</v>
      </c>
      <c r="C70" s="9">
        <v>0.630265712738037</v>
      </c>
      <c r="D70" s="9">
        <v>0.11783504486084</v>
      </c>
      <c r="E70" s="9">
        <v>10</v>
      </c>
      <c r="F70" s="9">
        <v>8</v>
      </c>
      <c r="G70" s="9">
        <v>0</v>
      </c>
      <c r="H70" s="9">
        <v>2</v>
      </c>
      <c r="I70" s="9">
        <v>1</v>
      </c>
      <c r="J70" s="9">
        <v>0.555555555555556</v>
      </c>
      <c r="K70" s="9">
        <v>0.714285714285714</v>
      </c>
      <c r="L70" s="9">
        <v>0.8</v>
      </c>
      <c r="M70" s="9">
        <v>0.2</v>
      </c>
      <c r="N70" s="9">
        <v>0.6</v>
      </c>
    </row>
    <row r="71" spans="1:14">
      <c r="A71" s="8">
        <v>396</v>
      </c>
      <c r="B71" s="9">
        <v>396</v>
      </c>
      <c r="C71" s="9">
        <v>0.630221962928772</v>
      </c>
      <c r="D71" s="9">
        <v>0.13497257232666</v>
      </c>
      <c r="E71" s="9">
        <v>7</v>
      </c>
      <c r="F71" s="9">
        <v>5</v>
      </c>
      <c r="G71" s="9">
        <v>3</v>
      </c>
      <c r="H71" s="9">
        <v>5</v>
      </c>
      <c r="I71" s="9">
        <v>0.7</v>
      </c>
      <c r="J71" s="9">
        <v>0.583333333333333</v>
      </c>
      <c r="K71" s="9">
        <v>0.636363636363636</v>
      </c>
      <c r="L71" s="9">
        <v>0.5</v>
      </c>
      <c r="M71" s="9">
        <v>0.2</v>
      </c>
      <c r="N71" s="9">
        <v>0.6</v>
      </c>
    </row>
    <row r="72" spans="1:14">
      <c r="A72" s="8">
        <v>2</v>
      </c>
      <c r="B72" s="9">
        <v>2</v>
      </c>
      <c r="C72" s="9">
        <v>0.621734499931335</v>
      </c>
      <c r="D72" s="9">
        <v>0.000980615615844727</v>
      </c>
      <c r="E72" s="9">
        <v>9</v>
      </c>
      <c r="F72" s="9">
        <v>4</v>
      </c>
      <c r="G72" s="9">
        <v>1</v>
      </c>
      <c r="H72" s="9">
        <v>6</v>
      </c>
      <c r="I72" s="9">
        <v>0.9</v>
      </c>
      <c r="J72" s="9">
        <v>0.692307692307692</v>
      </c>
      <c r="K72" s="9">
        <v>0.782608695652174</v>
      </c>
      <c r="L72" s="9">
        <v>0.4</v>
      </c>
      <c r="M72" s="9">
        <v>0.5</v>
      </c>
      <c r="N72" s="9">
        <v>0.75</v>
      </c>
    </row>
    <row r="73" spans="1:14">
      <c r="A73" s="8">
        <v>54</v>
      </c>
      <c r="B73" s="9">
        <v>54</v>
      </c>
      <c r="C73" s="9">
        <v>0.629478931427002</v>
      </c>
      <c r="D73" s="9">
        <v>0.0051422119140625</v>
      </c>
      <c r="E73" s="9">
        <v>10</v>
      </c>
      <c r="F73" s="9">
        <v>9</v>
      </c>
      <c r="G73" s="9">
        <v>0</v>
      </c>
      <c r="H73" s="9">
        <v>1</v>
      </c>
      <c r="I73" s="9">
        <v>1</v>
      </c>
      <c r="J73" s="9">
        <v>0.526315789473684</v>
      </c>
      <c r="K73" s="9">
        <v>0.689655172413793</v>
      </c>
      <c r="L73" s="9">
        <v>0.9</v>
      </c>
      <c r="M73" s="9">
        <v>0.1</v>
      </c>
      <c r="N73" s="9">
        <v>0.55</v>
      </c>
    </row>
    <row r="74" s="4" customFormat="1" spans="1:14">
      <c r="A74" s="16">
        <v>116</v>
      </c>
      <c r="B74" s="17">
        <v>116</v>
      </c>
      <c r="C74" s="17">
        <v>0.630280375480652</v>
      </c>
      <c r="D74" s="17">
        <v>0.000827312469482422</v>
      </c>
      <c r="E74" s="17">
        <v>8</v>
      </c>
      <c r="F74" s="17">
        <v>6</v>
      </c>
      <c r="G74" s="17">
        <v>2</v>
      </c>
      <c r="H74" s="17">
        <v>4</v>
      </c>
      <c r="I74" s="17">
        <v>0.8</v>
      </c>
      <c r="J74" s="17">
        <v>0.571428571428572</v>
      </c>
      <c r="K74" s="17">
        <v>0.666666666666667</v>
      </c>
      <c r="L74" s="17">
        <v>0.6</v>
      </c>
      <c r="M74" s="17">
        <v>0.2</v>
      </c>
      <c r="N74" s="17">
        <v>0.6</v>
      </c>
    </row>
    <row r="75" s="3" customFormat="1" spans="1:14">
      <c r="A75" s="14">
        <v>176</v>
      </c>
      <c r="B75" s="15">
        <v>176</v>
      </c>
      <c r="C75" s="15">
        <v>0.660414099693298</v>
      </c>
      <c r="D75" s="15">
        <v>0.0916085243225098</v>
      </c>
      <c r="E75" s="15">
        <v>10</v>
      </c>
      <c r="F75" s="15">
        <v>8</v>
      </c>
      <c r="G75" s="15">
        <v>0</v>
      </c>
      <c r="H75" s="15">
        <v>2</v>
      </c>
      <c r="I75" s="15">
        <v>1</v>
      </c>
      <c r="J75" s="15">
        <v>0.555555555555556</v>
      </c>
      <c r="K75" s="15">
        <v>0.714285714285714</v>
      </c>
      <c r="L75" s="15">
        <v>0.8</v>
      </c>
      <c r="M75" s="15">
        <v>0.2</v>
      </c>
      <c r="N75" s="15">
        <v>0.6</v>
      </c>
    </row>
    <row r="76" customFormat="1" spans="1:14">
      <c r="A76" s="8">
        <v>127</v>
      </c>
      <c r="B76" s="9">
        <v>127</v>
      </c>
      <c r="C76" s="9">
        <v>0.661110758781433</v>
      </c>
      <c r="D76" s="9">
        <v>0.0166646242141724</v>
      </c>
      <c r="E76" s="9">
        <v>9</v>
      </c>
      <c r="F76" s="9">
        <v>6</v>
      </c>
      <c r="G76" s="9">
        <v>1</v>
      </c>
      <c r="H76" s="9">
        <v>4</v>
      </c>
      <c r="I76" s="9">
        <v>0.9</v>
      </c>
      <c r="J76" s="9">
        <v>0.6</v>
      </c>
      <c r="K76" s="9">
        <v>0.72</v>
      </c>
      <c r="L76" s="9">
        <v>0.6</v>
      </c>
      <c r="M76" s="9">
        <v>0.3</v>
      </c>
      <c r="N76" s="9">
        <v>0.65</v>
      </c>
    </row>
    <row r="77" spans="1:14">
      <c r="A77" s="8">
        <v>301</v>
      </c>
      <c r="B77" s="9">
        <v>301</v>
      </c>
      <c r="C77" s="9">
        <v>0.662102222442627</v>
      </c>
      <c r="D77" s="9">
        <v>0.124578595161438</v>
      </c>
      <c r="E77" s="9">
        <v>9</v>
      </c>
      <c r="F77" s="9">
        <v>7</v>
      </c>
      <c r="G77" s="9">
        <v>1</v>
      </c>
      <c r="H77" s="9">
        <v>3</v>
      </c>
      <c r="I77" s="9">
        <v>0.9</v>
      </c>
      <c r="J77" s="9">
        <v>0.5625</v>
      </c>
      <c r="K77" s="9">
        <v>0.692307692307692</v>
      </c>
      <c r="L77" s="9">
        <v>0.7</v>
      </c>
      <c r="M77" s="9">
        <v>0.2</v>
      </c>
      <c r="N77" s="9">
        <v>0.6</v>
      </c>
    </row>
    <row r="78" spans="3:13">
      <c r="C78" s="7">
        <f>AVERAGE(C2:C77)</f>
        <v>0.525557314094744</v>
      </c>
      <c r="D78" s="7">
        <f>AVERAGE(D2:D77)</f>
        <v>0.0382099230038492</v>
      </c>
      <c r="L78" s="7">
        <f>AVERAGE(L2:L77)</f>
        <v>0.676315789473684</v>
      </c>
      <c r="M78" s="7">
        <f>AVERAGE(M2:M77)</f>
        <v>0.218421052631579</v>
      </c>
    </row>
    <row r="80" spans="3:8">
      <c r="C80" s="18" t="s">
        <v>13</v>
      </c>
      <c r="D80" s="7" t="s">
        <v>14</v>
      </c>
      <c r="E80" s="7"/>
      <c r="F80" s="7"/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E81" s="7"/>
      <c r="F81" s="7"/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E82" s="7"/>
      <c r="F82" s="7"/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="5" customFormat="1" spans="3:11">
      <c r="C83" s="21" t="s">
        <v>17</v>
      </c>
      <c r="D83" s="21">
        <f>COUNTIF(C2:C77,"&lt;0.407")-COUNTIF(C2:C77,"&lt;0.375")</f>
        <v>3</v>
      </c>
      <c r="E83" s="21">
        <v>4</v>
      </c>
      <c r="F83" s="21">
        <v>4</v>
      </c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pans="3:11">
      <c r="C84" s="7" t="s">
        <v>18</v>
      </c>
      <c r="D84" s="7">
        <f>COUNTIF(C2:C77,"&lt;0.439")-COUNTIF(C2:C77,"&lt;0.407")</f>
        <v>7</v>
      </c>
      <c r="E84" s="7">
        <v>7</v>
      </c>
      <c r="F84" s="7">
        <v>7</v>
      </c>
      <c r="G84" s="19">
        <v>0.12</v>
      </c>
      <c r="H84" s="23">
        <v>187.2</v>
      </c>
      <c r="I84" s="23">
        <v>-180</v>
      </c>
      <c r="J84" s="24">
        <v>0.1154</v>
      </c>
      <c r="K84">
        <v>69</v>
      </c>
    </row>
    <row r="85" s="3" customFormat="1" spans="3:11">
      <c r="C85" s="20" t="s">
        <v>19</v>
      </c>
      <c r="D85" s="20">
        <f>COUNTIF(C2:C77,"&lt;0.471")-COUNTIF(C2:C77,"&lt;0.439")</f>
        <v>9</v>
      </c>
      <c r="E85" s="20">
        <v>9</v>
      </c>
      <c r="F85" s="20">
        <v>9</v>
      </c>
      <c r="G85" s="20"/>
      <c r="H85" s="20"/>
      <c r="I85" s="3">
        <v>-200</v>
      </c>
      <c r="J85" s="25">
        <v>0.1282</v>
      </c>
      <c r="K85" s="3">
        <v>68</v>
      </c>
    </row>
    <row r="86" spans="3:7">
      <c r="C86" s="7" t="s">
        <v>20</v>
      </c>
      <c r="D86" s="7">
        <f>COUNTIF(C2:C77,"&lt;0.503")-COUNTIF(C2:C77,"&lt;0.471")</f>
        <v>12</v>
      </c>
      <c r="E86" s="7">
        <v>12</v>
      </c>
      <c r="F86" s="7">
        <v>12</v>
      </c>
      <c r="G86" s="7"/>
    </row>
    <row r="87" s="6" customFormat="1" spans="3:7">
      <c r="C87" s="22" t="s">
        <v>21</v>
      </c>
      <c r="D87" s="22">
        <f>COUNTIF(C2:C77,"&lt;0.535")-COUNTIF(C2:C77,"&lt;0.503")</f>
        <v>14</v>
      </c>
      <c r="E87" s="22">
        <v>14</v>
      </c>
      <c r="F87" s="22">
        <v>14</v>
      </c>
      <c r="G87" s="22"/>
    </row>
    <row r="88" spans="3:7">
      <c r="C88" s="7" t="s">
        <v>22</v>
      </c>
      <c r="D88" s="7">
        <f>COUNTIF(C2:C77,"&lt;0.567")-COUNTIF(C2:C77,"&lt;0.535")</f>
        <v>12</v>
      </c>
      <c r="E88" s="7">
        <v>12</v>
      </c>
      <c r="F88" s="7">
        <v>12</v>
      </c>
      <c r="G88" s="7"/>
    </row>
    <row r="89" s="3" customFormat="1" spans="3:7">
      <c r="C89" s="20" t="s">
        <v>23</v>
      </c>
      <c r="D89" s="20">
        <f>COUNTIF(C2:C77,"&lt;0.599")-COUNTIF(C2:C77,"&lt;0.567")</f>
        <v>9</v>
      </c>
      <c r="E89" s="7">
        <v>9</v>
      </c>
      <c r="F89" s="7">
        <v>9</v>
      </c>
      <c r="G89" s="20"/>
    </row>
    <row r="90" spans="3:7">
      <c r="C90" s="7" t="s">
        <v>24</v>
      </c>
      <c r="D90" s="7">
        <f>COUNTIF(C2:C77,"&lt;0.631")-COUNTIF(C2:C77,"&lt;0.599")</f>
        <v>7</v>
      </c>
      <c r="E90" s="7">
        <v>7</v>
      </c>
      <c r="F90" s="7">
        <v>7</v>
      </c>
      <c r="G90" s="7"/>
    </row>
    <row r="91" s="5" customFormat="1" spans="3:7">
      <c r="C91" s="21" t="s">
        <v>25</v>
      </c>
      <c r="D91" s="21">
        <f>COUNTIF(C2:C77,"&lt;0.663")-COUNTIF(C2:C77,"&lt;0.631")</f>
        <v>3</v>
      </c>
      <c r="E91" s="21">
        <v>4</v>
      </c>
      <c r="F91" s="21">
        <v>4</v>
      </c>
      <c r="G91" s="21"/>
    </row>
    <row r="92" spans="3:7">
      <c r="C92" s="7" t="s">
        <v>26</v>
      </c>
      <c r="D92" s="7">
        <f>COUNTIF(C2:C77,"&lt;0.695")-COUNTIF(C2:C77,"&lt;0.663")</f>
        <v>0</v>
      </c>
      <c r="E92" s="7"/>
      <c r="F92" s="7"/>
      <c r="G92" s="7"/>
    </row>
    <row r="93" spans="3:7">
      <c r="C93" s="7" t="s">
        <v>27</v>
      </c>
      <c r="D93" s="7">
        <f>COUNTIF(C2:C77,"&lt;0.727")-COUNTIF(C2:C77,"&lt;0.695")</f>
        <v>0</v>
      </c>
      <c r="E93" s="7"/>
      <c r="F93" s="7"/>
      <c r="G93" s="7"/>
    </row>
    <row r="94" spans="3:7">
      <c r="C94" s="7" t="s">
        <v>28</v>
      </c>
      <c r="D94" s="7">
        <f>COUNTIF(C2:C77,"&lt;0.759")-COUNTIF(C2:C77,"&lt;0.727")</f>
        <v>0</v>
      </c>
      <c r="E94" s="7"/>
      <c r="F94" s="7"/>
      <c r="G94" s="7"/>
    </row>
    <row r="95" s="3" customFormat="1" spans="3:7">
      <c r="C95" s="20" t="s">
        <v>29</v>
      </c>
      <c r="D95" s="20">
        <f>COUNTIF(C2:C77,"&lt;0.791")-COUNTIF(C2:C77,"&lt;0.759")</f>
        <v>0</v>
      </c>
      <c r="E95" s="20"/>
      <c r="F95" s="20"/>
      <c r="G95" s="20"/>
    </row>
    <row r="96" spans="3:7">
      <c r="C96" s="7" t="s">
        <v>30</v>
      </c>
      <c r="D96" s="7">
        <f>COUNTIF(C2:C77,"&lt;0.823")-COUNTIF(C2:C77,"&lt;0.791")</f>
        <v>0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8">
      <c r="C101" s="7" t="s">
        <v>35</v>
      </c>
      <c r="D101" s="7">
        <f>COUNTIF(C2:C77,"&lt;0.983")-COUNTIF(C2:C77,"&lt;0.951")</f>
        <v>0</v>
      </c>
      <c r="E101" s="7"/>
      <c r="F101" s="7"/>
      <c r="G101">
        <v>0.53</v>
      </c>
      <c r="H101">
        <v>0.038</v>
      </c>
    </row>
    <row r="102" spans="3:8">
      <c r="C102" s="7" t="s">
        <v>36</v>
      </c>
      <c r="D102" s="7">
        <f>COUNTIF(C2:C77,"&lt;1.015")-COUNTIF(C2:C77,"&lt;0.983")</f>
        <v>0</v>
      </c>
      <c r="E102" s="7"/>
      <c r="F102" s="7"/>
      <c r="G102">
        <v>0.641</v>
      </c>
      <c r="H102">
        <v>0.073</v>
      </c>
    </row>
    <row r="103" spans="3:8">
      <c r="C103" s="7" t="s">
        <v>37</v>
      </c>
      <c r="D103" s="7">
        <f>COUNTIF(C2:C77,"&lt;1.047")-COUNTIF(C2:C77,"&lt;1.015")</f>
        <v>0</v>
      </c>
      <c r="E103" s="7"/>
      <c r="F103" s="7"/>
      <c r="G103">
        <v>0.734</v>
      </c>
      <c r="H103">
        <v>0.107</v>
      </c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69" workbookViewId="0">
      <selection activeCell="A1" sqref="$A1:$XFD103"/>
    </sheetView>
  </sheetViews>
  <sheetFormatPr defaultColWidth="8.89166666666667" defaultRowHeight="13.5"/>
  <cols>
    <col min="3" max="4" width="16.891666666666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="4" customFormat="1" spans="1:14">
      <c r="A4" s="16">
        <v>70</v>
      </c>
      <c r="B4" s="17">
        <v>70</v>
      </c>
      <c r="C4" s="17">
        <v>0.402514219284058</v>
      </c>
      <c r="D4" s="17">
        <v>0.0249971151351929</v>
      </c>
      <c r="E4" s="17">
        <v>9</v>
      </c>
      <c r="F4" s="17">
        <v>3</v>
      </c>
      <c r="G4" s="17">
        <v>1</v>
      </c>
      <c r="H4" s="17">
        <v>7</v>
      </c>
      <c r="I4" s="17">
        <v>0.9</v>
      </c>
      <c r="J4" s="17">
        <v>0.75</v>
      </c>
      <c r="K4" s="17">
        <v>0.818181818181818</v>
      </c>
      <c r="L4" s="17">
        <v>0.3</v>
      </c>
      <c r="M4" s="17">
        <v>0.6</v>
      </c>
      <c r="N4" s="17">
        <v>0.8</v>
      </c>
    </row>
    <row r="5" spans="1:14">
      <c r="A5" s="8">
        <v>39</v>
      </c>
      <c r="B5" s="9">
        <v>39</v>
      </c>
      <c r="C5" s="9">
        <v>0.432618618011475</v>
      </c>
      <c r="D5" s="9">
        <v>0.114086151123047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137</v>
      </c>
      <c r="B6" s="9">
        <v>137</v>
      </c>
      <c r="C6" s="9">
        <v>0.42886209487915</v>
      </c>
      <c r="D6" s="9">
        <v>0.0321927070617676</v>
      </c>
      <c r="E6" s="9">
        <v>8</v>
      </c>
      <c r="F6" s="9">
        <v>8</v>
      </c>
      <c r="G6" s="9">
        <v>2</v>
      </c>
      <c r="H6" s="9">
        <v>2</v>
      </c>
      <c r="I6" s="9">
        <v>0.8</v>
      </c>
      <c r="J6" s="9">
        <v>0.5</v>
      </c>
      <c r="K6" s="9">
        <v>0.615384615384615</v>
      </c>
      <c r="L6" s="9">
        <v>0.8</v>
      </c>
      <c r="M6" s="9">
        <v>0</v>
      </c>
      <c r="N6" s="9">
        <v>0.5</v>
      </c>
    </row>
    <row r="7" spans="1:14">
      <c r="A7" s="8">
        <v>129</v>
      </c>
      <c r="B7" s="9">
        <v>129</v>
      </c>
      <c r="C7" s="9">
        <v>0.419413566589356</v>
      </c>
      <c r="D7" s="9">
        <v>0.000325918197631836</v>
      </c>
      <c r="E7" s="9">
        <v>9</v>
      </c>
      <c r="F7" s="9">
        <v>4</v>
      </c>
      <c r="G7" s="9">
        <v>1</v>
      </c>
      <c r="H7" s="9">
        <v>6</v>
      </c>
      <c r="I7" s="9">
        <v>0.9</v>
      </c>
      <c r="J7" s="9">
        <v>0.692307692307692</v>
      </c>
      <c r="K7" s="9">
        <v>0.782608695652174</v>
      </c>
      <c r="L7" s="9">
        <v>0.4</v>
      </c>
      <c r="M7" s="9">
        <v>0.5</v>
      </c>
      <c r="N7" s="9">
        <v>0.75</v>
      </c>
    </row>
    <row r="8" spans="1:14">
      <c r="A8" s="8">
        <v>285</v>
      </c>
      <c r="B8" s="9">
        <v>285</v>
      </c>
      <c r="C8" s="9">
        <v>0.428414344787598</v>
      </c>
      <c r="D8" s="9">
        <v>0.0122898817062378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124</v>
      </c>
      <c r="B9" s="9">
        <v>124</v>
      </c>
      <c r="C9" s="9">
        <v>0.430761814117432</v>
      </c>
      <c r="D9" s="9">
        <v>0.0127527713775635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382</v>
      </c>
      <c r="B10" s="9">
        <v>382</v>
      </c>
      <c r="C10" s="9">
        <v>0.432807445526123</v>
      </c>
      <c r="D10" s="9">
        <v>0.0136957168579102</v>
      </c>
      <c r="E10" s="9">
        <v>9</v>
      </c>
      <c r="F10" s="9">
        <v>10</v>
      </c>
      <c r="G10" s="9">
        <v>1</v>
      </c>
      <c r="H10" s="9">
        <v>0</v>
      </c>
      <c r="I10" s="9">
        <v>0.9</v>
      </c>
      <c r="J10" s="9">
        <v>0.473684210526316</v>
      </c>
      <c r="K10" s="9">
        <v>0.620689655172414</v>
      </c>
      <c r="L10" s="9">
        <v>1</v>
      </c>
      <c r="M10" s="9">
        <v>-0.1</v>
      </c>
      <c r="N10" s="9">
        <v>0.45</v>
      </c>
    </row>
    <row r="11" s="4" customFormat="1" spans="1:14">
      <c r="A11" s="16">
        <v>282</v>
      </c>
      <c r="B11" s="17">
        <v>282</v>
      </c>
      <c r="C11" s="17">
        <v>0.437617540359497</v>
      </c>
      <c r="D11" s="17">
        <v>0.101253747940064</v>
      </c>
      <c r="E11" s="17">
        <v>10</v>
      </c>
      <c r="F11" s="17">
        <v>6</v>
      </c>
      <c r="G11" s="17">
        <v>0</v>
      </c>
      <c r="H11" s="17">
        <v>4</v>
      </c>
      <c r="I11" s="17">
        <v>1</v>
      </c>
      <c r="J11" s="17">
        <v>0.625</v>
      </c>
      <c r="K11" s="17">
        <v>0.769230769230769</v>
      </c>
      <c r="L11" s="17">
        <v>0.6</v>
      </c>
      <c r="M11" s="17">
        <v>0.4</v>
      </c>
      <c r="N11" s="17">
        <v>0.7</v>
      </c>
    </row>
    <row r="12" spans="1:14">
      <c r="A12" s="8">
        <v>74</v>
      </c>
      <c r="B12" s="9">
        <v>74</v>
      </c>
      <c r="C12" s="9">
        <v>0.440886259078979</v>
      </c>
      <c r="D12" s="9">
        <v>0.00444221496582031</v>
      </c>
      <c r="E12" s="9">
        <v>8</v>
      </c>
      <c r="F12" s="9">
        <v>10</v>
      </c>
      <c r="G12" s="9">
        <v>2</v>
      </c>
      <c r="H12" s="9">
        <v>0</v>
      </c>
      <c r="I12" s="9">
        <v>0.8</v>
      </c>
      <c r="J12" s="9">
        <v>0.444444444444444</v>
      </c>
      <c r="K12" s="9">
        <v>0.571428571428572</v>
      </c>
      <c r="L12" s="9">
        <v>1</v>
      </c>
      <c r="M12" s="9">
        <v>-0.2</v>
      </c>
      <c r="N12" s="9">
        <v>0.4</v>
      </c>
    </row>
    <row r="13" spans="1:14">
      <c r="A13" s="8">
        <v>227</v>
      </c>
      <c r="B13" s="9">
        <v>227</v>
      </c>
      <c r="C13" s="9">
        <v>0.442574501037598</v>
      </c>
      <c r="D13" s="9">
        <v>0.035521388053894</v>
      </c>
      <c r="E13" s="9">
        <v>8</v>
      </c>
      <c r="F13" s="9">
        <v>9</v>
      </c>
      <c r="G13" s="9">
        <v>2</v>
      </c>
      <c r="H13" s="9">
        <v>1</v>
      </c>
      <c r="I13" s="9">
        <v>0.8</v>
      </c>
      <c r="J13" s="9">
        <v>0.470588235294118</v>
      </c>
      <c r="K13" s="9">
        <v>0.592592592592593</v>
      </c>
      <c r="L13" s="9">
        <v>0.9</v>
      </c>
      <c r="M13" s="9">
        <v>-0.1</v>
      </c>
      <c r="N13" s="9">
        <v>0.45</v>
      </c>
    </row>
    <row r="14" spans="1:14">
      <c r="A14" s="8">
        <v>122</v>
      </c>
      <c r="B14" s="9">
        <v>122</v>
      </c>
      <c r="C14" s="9">
        <v>0.468716621398926</v>
      </c>
      <c r="D14" s="9">
        <v>0.0710915327072144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315</v>
      </c>
      <c r="B15" s="9">
        <v>315</v>
      </c>
      <c r="C15" s="9">
        <v>0.452936172485352</v>
      </c>
      <c r="D15" s="9">
        <v>0.0606592893600464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customFormat="1" spans="1:14">
      <c r="A16" s="8">
        <v>67</v>
      </c>
      <c r="B16" s="9">
        <v>67</v>
      </c>
      <c r="C16" s="9">
        <v>0.452506303787231</v>
      </c>
      <c r="D16" s="9">
        <v>0.0691452026367187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246</v>
      </c>
      <c r="B17" s="9">
        <v>246</v>
      </c>
      <c r="C17" s="9">
        <v>0.455821514129639</v>
      </c>
      <c r="D17" s="9">
        <v>0.0272377729415894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234</v>
      </c>
      <c r="B18" s="9">
        <v>234</v>
      </c>
      <c r="C18" s="9">
        <v>0.462918043136597</v>
      </c>
      <c r="D18" s="9">
        <v>0.0611269474029541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pans="1:14">
      <c r="A19" s="8">
        <v>55</v>
      </c>
      <c r="B19" s="9">
        <v>55</v>
      </c>
      <c r="C19" s="9">
        <v>0.467564344406128</v>
      </c>
      <c r="D19" s="9">
        <v>0.00640463829040527</v>
      </c>
      <c r="E19" s="9">
        <v>8</v>
      </c>
      <c r="F19" s="9">
        <v>8</v>
      </c>
      <c r="G19" s="9">
        <v>2</v>
      </c>
      <c r="H19" s="9">
        <v>2</v>
      </c>
      <c r="I19" s="9">
        <v>0.8</v>
      </c>
      <c r="J19" s="9">
        <v>0.5</v>
      </c>
      <c r="K19" s="9">
        <v>0.615384615384615</v>
      </c>
      <c r="L19" s="9">
        <v>0.8</v>
      </c>
      <c r="M19" s="9">
        <v>0</v>
      </c>
      <c r="N19" s="9">
        <v>0.5</v>
      </c>
    </row>
    <row r="20" s="4" customFormat="1" spans="1:14">
      <c r="A20" s="16">
        <v>163</v>
      </c>
      <c r="B20" s="17">
        <v>163</v>
      </c>
      <c r="C20" s="17">
        <v>0.470137119293213</v>
      </c>
      <c r="D20" s="17">
        <v>0.00216317176818848</v>
      </c>
      <c r="E20" s="17">
        <v>10</v>
      </c>
      <c r="F20" s="17">
        <v>7</v>
      </c>
      <c r="G20" s="17">
        <v>0</v>
      </c>
      <c r="H20" s="17">
        <v>3</v>
      </c>
      <c r="I20" s="17">
        <v>1</v>
      </c>
      <c r="J20" s="17">
        <v>0.588235294117647</v>
      </c>
      <c r="K20" s="17">
        <v>0.740740740740741</v>
      </c>
      <c r="L20" s="17">
        <v>0.7</v>
      </c>
      <c r="M20" s="17">
        <v>0.3</v>
      </c>
      <c r="N20" s="17">
        <v>0.65</v>
      </c>
    </row>
    <row r="21" customFormat="1" spans="1:14">
      <c r="A21" s="8">
        <v>276</v>
      </c>
      <c r="B21" s="9">
        <v>276</v>
      </c>
      <c r="C21" s="9">
        <v>0.486104249954224</v>
      </c>
      <c r="D21" s="9">
        <v>0.0340396165847778</v>
      </c>
      <c r="E21" s="9">
        <v>7</v>
      </c>
      <c r="F21" s="9">
        <v>3</v>
      </c>
      <c r="G21" s="9">
        <v>3</v>
      </c>
      <c r="H21" s="9">
        <v>7</v>
      </c>
      <c r="I21" s="9">
        <v>0.7</v>
      </c>
      <c r="J21" s="9">
        <v>0.7</v>
      </c>
      <c r="K21" s="9">
        <v>0.7</v>
      </c>
      <c r="L21" s="9">
        <v>0.3</v>
      </c>
      <c r="M21" s="9">
        <v>0.4</v>
      </c>
      <c r="N21" s="9">
        <v>0.7</v>
      </c>
    </row>
    <row r="22" s="3" customFormat="1" spans="1:14">
      <c r="A22" s="14">
        <v>483</v>
      </c>
      <c r="B22" s="15">
        <v>483</v>
      </c>
      <c r="C22" s="15">
        <v>0.486316442489624</v>
      </c>
      <c r="D22" s="15">
        <v>0.0169035196304321</v>
      </c>
      <c r="E22" s="15">
        <v>9</v>
      </c>
      <c r="F22" s="15">
        <v>6</v>
      </c>
      <c r="G22" s="15">
        <v>1</v>
      </c>
      <c r="H22" s="15">
        <v>4</v>
      </c>
      <c r="I22" s="15">
        <v>0.9</v>
      </c>
      <c r="J22" s="15">
        <v>0.6</v>
      </c>
      <c r="K22" s="15">
        <v>0.72</v>
      </c>
      <c r="L22" s="15">
        <v>0.6</v>
      </c>
      <c r="M22" s="15">
        <v>0.3</v>
      </c>
      <c r="N22" s="15">
        <v>0.65</v>
      </c>
    </row>
    <row r="23" spans="1:14">
      <c r="A23" s="8">
        <v>339</v>
      </c>
      <c r="B23" s="9">
        <v>339</v>
      </c>
      <c r="C23" s="9">
        <v>0.488686084747315</v>
      </c>
      <c r="D23" s="9">
        <v>0.0729025602340698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270</v>
      </c>
      <c r="B24" s="9">
        <v>270</v>
      </c>
      <c r="C24" s="9">
        <v>0.488817095756531</v>
      </c>
      <c r="D24" s="9">
        <v>0.0486917495727539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342</v>
      </c>
      <c r="B25" s="9">
        <v>342</v>
      </c>
      <c r="C25" s="9">
        <v>0.489537000656128</v>
      </c>
      <c r="D25" s="9">
        <v>0.0721596479415894</v>
      </c>
      <c r="E25" s="9">
        <v>9</v>
      </c>
      <c r="F25" s="9">
        <v>7</v>
      </c>
      <c r="G25" s="9">
        <v>1</v>
      </c>
      <c r="H25" s="9">
        <v>3</v>
      </c>
      <c r="I25" s="9">
        <v>0.9</v>
      </c>
      <c r="J25" s="9">
        <v>0.5625</v>
      </c>
      <c r="K25" s="9">
        <v>0.692307692307692</v>
      </c>
      <c r="L25" s="9">
        <v>0.7</v>
      </c>
      <c r="M25" s="9">
        <v>0.2</v>
      </c>
      <c r="N25" s="9">
        <v>0.6</v>
      </c>
    </row>
    <row r="26" customFormat="1" spans="1:14">
      <c r="A26" s="8">
        <v>412</v>
      </c>
      <c r="B26" s="9">
        <v>412</v>
      </c>
      <c r="C26" s="9">
        <v>0.493771910667419</v>
      </c>
      <c r="D26" s="9">
        <v>0.0107797384262085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407</v>
      </c>
      <c r="B27" s="9">
        <v>407</v>
      </c>
      <c r="C27" s="9">
        <v>0.496729969978333</v>
      </c>
      <c r="D27" s="9">
        <v>0.0540428161621094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368</v>
      </c>
      <c r="B28" s="9">
        <v>368</v>
      </c>
      <c r="C28" s="9">
        <v>0.497558355331421</v>
      </c>
      <c r="D28" s="9">
        <v>0.0354765653610229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114</v>
      </c>
      <c r="B29" s="9">
        <v>114</v>
      </c>
      <c r="C29" s="9">
        <v>0.500288486480713</v>
      </c>
      <c r="D29" s="9">
        <v>0.00420570373535156</v>
      </c>
      <c r="E29" s="9">
        <v>10</v>
      </c>
      <c r="F29" s="9">
        <v>9</v>
      </c>
      <c r="G29" s="9">
        <v>0</v>
      </c>
      <c r="H29" s="9">
        <v>1</v>
      </c>
      <c r="I29" s="9">
        <v>1</v>
      </c>
      <c r="J29" s="9">
        <v>0.526315789473684</v>
      </c>
      <c r="K29" s="9">
        <v>0.689655172413793</v>
      </c>
      <c r="L29" s="9">
        <v>0.9</v>
      </c>
      <c r="M29" s="9">
        <v>0.1</v>
      </c>
      <c r="N29" s="9">
        <v>0.55</v>
      </c>
    </row>
    <row r="30" spans="1:14">
      <c r="A30" s="8">
        <v>222</v>
      </c>
      <c r="B30" s="9">
        <v>222</v>
      </c>
      <c r="C30" s="9">
        <v>0.500420570373535</v>
      </c>
      <c r="D30" s="9">
        <v>0.0695040225982666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customFormat="1" spans="1:14">
      <c r="A31" s="8">
        <v>495</v>
      </c>
      <c r="B31" s="9">
        <v>495</v>
      </c>
      <c r="C31" s="9">
        <v>0.500433444976807</v>
      </c>
      <c r="D31" s="9">
        <v>0.0572127103805542</v>
      </c>
      <c r="E31" s="9">
        <v>8</v>
      </c>
      <c r="F31" s="9">
        <v>7</v>
      </c>
      <c r="G31" s="9">
        <v>2</v>
      </c>
      <c r="H31" s="9">
        <v>3</v>
      </c>
      <c r="I31" s="9">
        <v>0.8</v>
      </c>
      <c r="J31" s="9">
        <v>0.533333333333333</v>
      </c>
      <c r="K31" s="9">
        <v>0.64</v>
      </c>
      <c r="L31" s="9">
        <v>0.7</v>
      </c>
      <c r="M31" s="9">
        <v>0.1</v>
      </c>
      <c r="N31" s="9">
        <v>0.55</v>
      </c>
    </row>
    <row r="32" s="4" customFormat="1" spans="1:14">
      <c r="A32" s="16">
        <v>324</v>
      </c>
      <c r="B32" s="17">
        <v>324</v>
      </c>
      <c r="C32" s="17">
        <v>0.500799059867859</v>
      </c>
      <c r="D32" s="17">
        <v>0.0488530397415161</v>
      </c>
      <c r="E32" s="17">
        <v>8</v>
      </c>
      <c r="F32" s="17">
        <v>7</v>
      </c>
      <c r="G32" s="17">
        <v>2</v>
      </c>
      <c r="H32" s="17">
        <v>3</v>
      </c>
      <c r="I32" s="17">
        <v>0.8</v>
      </c>
      <c r="J32" s="17">
        <v>0.533333333333333</v>
      </c>
      <c r="K32" s="17">
        <v>0.64</v>
      </c>
      <c r="L32" s="17">
        <v>0.7</v>
      </c>
      <c r="M32" s="17">
        <v>0.1</v>
      </c>
      <c r="N32" s="17">
        <v>0.55</v>
      </c>
    </row>
    <row r="33" spans="1:14">
      <c r="A33" s="8">
        <v>363</v>
      </c>
      <c r="B33" s="9">
        <v>363</v>
      </c>
      <c r="C33" s="9">
        <v>0.521186828613281</v>
      </c>
      <c r="D33" s="9">
        <v>0.0451854467391968</v>
      </c>
      <c r="E33" s="9">
        <v>9</v>
      </c>
      <c r="F33" s="9">
        <v>6</v>
      </c>
      <c r="G33" s="9">
        <v>1</v>
      </c>
      <c r="H33" s="9">
        <v>4</v>
      </c>
      <c r="I33" s="9">
        <v>0.9</v>
      </c>
      <c r="J33" s="9">
        <v>0.6</v>
      </c>
      <c r="K33" s="9">
        <v>0.72</v>
      </c>
      <c r="L33" s="9">
        <v>0.6</v>
      </c>
      <c r="M33" s="9">
        <v>0.3</v>
      </c>
      <c r="N33" s="9">
        <v>0.65</v>
      </c>
    </row>
    <row r="34" spans="1:14">
      <c r="A34" s="8">
        <v>6</v>
      </c>
      <c r="B34" s="9">
        <v>6</v>
      </c>
      <c r="C34" s="9">
        <v>0.523792743682861</v>
      </c>
      <c r="D34" s="9">
        <v>0.0228317975997925</v>
      </c>
      <c r="E34" s="9">
        <v>9</v>
      </c>
      <c r="F34" s="9">
        <v>5</v>
      </c>
      <c r="G34" s="9">
        <v>1</v>
      </c>
      <c r="H34" s="9">
        <v>5</v>
      </c>
      <c r="I34" s="9">
        <v>0.9</v>
      </c>
      <c r="J34" s="9">
        <v>0.642857142857143</v>
      </c>
      <c r="K34" s="9">
        <v>0.75</v>
      </c>
      <c r="L34" s="9">
        <v>0.5</v>
      </c>
      <c r="M34" s="9">
        <v>0.4</v>
      </c>
      <c r="N34" s="9">
        <v>0.7</v>
      </c>
    </row>
    <row r="35" spans="1:14">
      <c r="A35" s="8">
        <v>231</v>
      </c>
      <c r="B35" s="9">
        <v>231</v>
      </c>
      <c r="C35" s="9">
        <v>0.52093243598938</v>
      </c>
      <c r="D35" s="9">
        <v>0.0623812675476074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="3" customFormat="1" spans="1:14">
      <c r="A36" s="14">
        <v>78</v>
      </c>
      <c r="B36" s="15">
        <v>78</v>
      </c>
      <c r="C36" s="15">
        <v>0.525001525878906</v>
      </c>
      <c r="D36" s="15">
        <v>0.0815575122833252</v>
      </c>
      <c r="E36" s="15">
        <v>9</v>
      </c>
      <c r="F36" s="15">
        <v>5</v>
      </c>
      <c r="G36" s="15">
        <v>1</v>
      </c>
      <c r="H36" s="15">
        <v>5</v>
      </c>
      <c r="I36" s="15">
        <v>0.9</v>
      </c>
      <c r="J36" s="15">
        <v>0.642857142857143</v>
      </c>
      <c r="K36" s="15">
        <v>0.75</v>
      </c>
      <c r="L36" s="15">
        <v>0.5</v>
      </c>
      <c r="M36" s="15">
        <v>0.4</v>
      </c>
      <c r="N36" s="15">
        <v>0.7</v>
      </c>
    </row>
    <row r="37" spans="1:14">
      <c r="A37" s="8">
        <v>426</v>
      </c>
      <c r="B37" s="9">
        <v>426</v>
      </c>
      <c r="C37" s="9">
        <v>0.52754282951355</v>
      </c>
      <c r="D37" s="9">
        <v>0.0470945835113525</v>
      </c>
      <c r="E37" s="9">
        <v>8</v>
      </c>
      <c r="F37" s="9">
        <v>7</v>
      </c>
      <c r="G37" s="9">
        <v>2</v>
      </c>
      <c r="H37" s="9">
        <v>3</v>
      </c>
      <c r="I37" s="9">
        <v>0.8</v>
      </c>
      <c r="J37" s="9">
        <v>0.533333333333333</v>
      </c>
      <c r="K37" s="9">
        <v>0.64</v>
      </c>
      <c r="L37" s="9">
        <v>0.7</v>
      </c>
      <c r="M37" s="9">
        <v>0.1</v>
      </c>
      <c r="N37" s="9">
        <v>0.55</v>
      </c>
    </row>
    <row r="38" customFormat="1" spans="1:14">
      <c r="A38" s="8">
        <v>12</v>
      </c>
      <c r="B38" s="9">
        <v>12</v>
      </c>
      <c r="C38" s="9">
        <v>0.531450152397156</v>
      </c>
      <c r="D38" s="9">
        <v>0.0931936502456665</v>
      </c>
      <c r="E38" s="9">
        <v>7</v>
      </c>
      <c r="F38" s="9">
        <v>4</v>
      </c>
      <c r="G38" s="9">
        <v>3</v>
      </c>
      <c r="H38" s="9">
        <v>6</v>
      </c>
      <c r="I38" s="9">
        <v>0.7</v>
      </c>
      <c r="J38" s="9">
        <v>0.636363636363636</v>
      </c>
      <c r="K38" s="9">
        <v>0.666666666666667</v>
      </c>
      <c r="L38" s="9">
        <v>0.4</v>
      </c>
      <c r="M38" s="9">
        <v>0.3</v>
      </c>
      <c r="N38" s="9">
        <v>0.65</v>
      </c>
    </row>
    <row r="39" spans="1:14">
      <c r="A39" s="8">
        <v>164</v>
      </c>
      <c r="B39" s="9">
        <v>164</v>
      </c>
      <c r="C39" s="9">
        <v>0.526402473449707</v>
      </c>
      <c r="D39" s="9">
        <v>0.0452498197555542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434</v>
      </c>
      <c r="B40" s="9">
        <v>434</v>
      </c>
      <c r="C40" s="9">
        <v>0.529965877532959</v>
      </c>
      <c r="D40" s="9">
        <v>0.0462722778320313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302</v>
      </c>
      <c r="B41" s="9">
        <v>302</v>
      </c>
      <c r="C41" s="9">
        <v>0.532430410385132</v>
      </c>
      <c r="D41" s="9">
        <v>0.0958017110824585</v>
      </c>
      <c r="E41" s="9">
        <v>9</v>
      </c>
      <c r="F41" s="9">
        <v>6</v>
      </c>
      <c r="G41" s="9">
        <v>1</v>
      </c>
      <c r="H41" s="9">
        <v>4</v>
      </c>
      <c r="I41" s="9">
        <v>0.9</v>
      </c>
      <c r="J41" s="9">
        <v>0.6</v>
      </c>
      <c r="K41" s="9">
        <v>0.72</v>
      </c>
      <c r="L41" s="9">
        <v>0.6</v>
      </c>
      <c r="M41" s="9">
        <v>0.3</v>
      </c>
      <c r="N41" s="9">
        <v>0.65</v>
      </c>
    </row>
    <row r="42" s="3" customFormat="1" spans="1:14">
      <c r="A42" s="14">
        <v>3</v>
      </c>
      <c r="B42" s="15">
        <v>3</v>
      </c>
      <c r="C42" s="15">
        <v>0.534832954406738</v>
      </c>
      <c r="D42" s="15">
        <v>0.0511319637298584</v>
      </c>
      <c r="E42" s="15">
        <v>10</v>
      </c>
      <c r="F42" s="15">
        <v>8</v>
      </c>
      <c r="G42" s="15">
        <v>0</v>
      </c>
      <c r="H42" s="15">
        <v>2</v>
      </c>
      <c r="I42" s="15">
        <v>1</v>
      </c>
      <c r="J42" s="15">
        <v>0.555555555555556</v>
      </c>
      <c r="K42" s="15">
        <v>0.714285714285714</v>
      </c>
      <c r="L42" s="15">
        <v>0.8</v>
      </c>
      <c r="M42" s="15">
        <v>0.2</v>
      </c>
      <c r="N42" s="15">
        <v>0.6</v>
      </c>
    </row>
    <row r="43" spans="1:14">
      <c r="A43" s="8">
        <v>49</v>
      </c>
      <c r="B43" s="9">
        <v>49</v>
      </c>
      <c r="C43" s="9">
        <v>0.530404806137085</v>
      </c>
      <c r="D43" s="9">
        <v>0.0390689373016357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46</v>
      </c>
      <c r="B44" s="9">
        <v>46</v>
      </c>
      <c r="C44" s="9">
        <v>0.523954391479492</v>
      </c>
      <c r="D44" s="9">
        <v>0.00152599811553955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="4" customFormat="1" spans="1:14">
      <c r="A45" s="16">
        <v>380</v>
      </c>
      <c r="B45" s="17">
        <v>380</v>
      </c>
      <c r="C45" s="17">
        <v>0.533769369125366</v>
      </c>
      <c r="D45" s="17">
        <v>0.0300166606903076</v>
      </c>
      <c r="E45" s="17">
        <v>7</v>
      </c>
      <c r="F45" s="17">
        <v>7</v>
      </c>
      <c r="G45" s="17">
        <v>3</v>
      </c>
      <c r="H45" s="17">
        <v>3</v>
      </c>
      <c r="I45" s="17">
        <v>0.7</v>
      </c>
      <c r="J45" s="17">
        <v>0.5</v>
      </c>
      <c r="K45" s="17">
        <v>0.583333333333333</v>
      </c>
      <c r="L45" s="17">
        <v>0.7</v>
      </c>
      <c r="M45" s="17">
        <v>0</v>
      </c>
      <c r="N45" s="17">
        <v>0.5</v>
      </c>
    </row>
    <row r="46" spans="1:14">
      <c r="A46" s="8">
        <v>443</v>
      </c>
      <c r="B46" s="9">
        <v>443</v>
      </c>
      <c r="C46" s="9">
        <v>0.537277579307556</v>
      </c>
      <c r="D46" s="9">
        <v>0.00821709632873535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491</v>
      </c>
      <c r="B47" s="9">
        <v>491</v>
      </c>
      <c r="C47" s="9">
        <v>0.537451267242432</v>
      </c>
      <c r="D47" s="9">
        <v>0.00570511817932129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="3" customFormat="1" spans="1:14">
      <c r="A48" s="14">
        <v>21</v>
      </c>
      <c r="B48" s="15">
        <v>21</v>
      </c>
      <c r="C48" s="15">
        <v>0.547029495239258</v>
      </c>
      <c r="D48" s="15">
        <v>0.0139931440353394</v>
      </c>
      <c r="E48" s="15">
        <v>7</v>
      </c>
      <c r="F48" s="15">
        <v>7</v>
      </c>
      <c r="G48" s="15">
        <v>3</v>
      </c>
      <c r="H48" s="15">
        <v>3</v>
      </c>
      <c r="I48" s="15">
        <v>0.7</v>
      </c>
      <c r="J48" s="15">
        <v>0.5</v>
      </c>
      <c r="K48" s="15">
        <v>0.583333333333333</v>
      </c>
      <c r="L48" s="15">
        <v>0.7</v>
      </c>
      <c r="M48" s="15">
        <v>0</v>
      </c>
      <c r="N48" s="15">
        <v>0.5</v>
      </c>
    </row>
    <row r="49" spans="1:14">
      <c r="A49" s="8">
        <v>145</v>
      </c>
      <c r="B49" s="9">
        <v>145</v>
      </c>
      <c r="C49" s="9">
        <v>0.550877332687378</v>
      </c>
      <c r="D49" s="9">
        <v>0.00531589984893799</v>
      </c>
      <c r="E49" s="9">
        <v>10</v>
      </c>
      <c r="F49" s="9">
        <v>8</v>
      </c>
      <c r="G49" s="9">
        <v>0</v>
      </c>
      <c r="H49" s="9">
        <v>2</v>
      </c>
      <c r="I49" s="9">
        <v>1</v>
      </c>
      <c r="J49" s="9">
        <v>0.555555555555556</v>
      </c>
      <c r="K49" s="9">
        <v>0.714285714285714</v>
      </c>
      <c r="L49" s="9">
        <v>0.8</v>
      </c>
      <c r="M49" s="9">
        <v>0.2</v>
      </c>
      <c r="N49" s="9">
        <v>0.6</v>
      </c>
    </row>
    <row r="50" spans="1:14">
      <c r="A50" s="8">
        <v>205</v>
      </c>
      <c r="B50" s="9">
        <v>205</v>
      </c>
      <c r="C50" s="9">
        <v>0.551659464836121</v>
      </c>
      <c r="D50" s="9">
        <v>0.0101286172866821</v>
      </c>
      <c r="E50" s="9">
        <v>9</v>
      </c>
      <c r="F50" s="9">
        <v>5</v>
      </c>
      <c r="G50" s="9">
        <v>1</v>
      </c>
      <c r="H50" s="9">
        <v>5</v>
      </c>
      <c r="I50" s="9">
        <v>0.9</v>
      </c>
      <c r="J50" s="9">
        <v>0.642857142857143</v>
      </c>
      <c r="K50" s="9">
        <v>0.75</v>
      </c>
      <c r="L50" s="9">
        <v>0.5</v>
      </c>
      <c r="M50" s="9">
        <v>0.4</v>
      </c>
      <c r="N50" s="9">
        <v>0.7</v>
      </c>
    </row>
    <row r="51" s="3" customFormat="1" spans="1:14">
      <c r="A51" s="14">
        <v>255</v>
      </c>
      <c r="B51" s="15">
        <v>255</v>
      </c>
      <c r="C51" s="15">
        <v>0.559831142425537</v>
      </c>
      <c r="D51" s="15">
        <v>0.00619423389434815</v>
      </c>
      <c r="E51" s="15">
        <v>9</v>
      </c>
      <c r="F51" s="15">
        <v>5</v>
      </c>
      <c r="G51" s="15">
        <v>1</v>
      </c>
      <c r="H51" s="15">
        <v>5</v>
      </c>
      <c r="I51" s="15">
        <v>0.9</v>
      </c>
      <c r="J51" s="15">
        <v>0.642857142857143</v>
      </c>
      <c r="K51" s="15">
        <v>0.75</v>
      </c>
      <c r="L51" s="15">
        <v>0.5</v>
      </c>
      <c r="M51" s="15">
        <v>0.4</v>
      </c>
      <c r="N51" s="15">
        <v>0.7</v>
      </c>
    </row>
    <row r="52" spans="1:14">
      <c r="A52" s="8">
        <v>297</v>
      </c>
      <c r="B52" s="9">
        <v>297</v>
      </c>
      <c r="C52" s="9">
        <v>0.560098528862</v>
      </c>
      <c r="D52" s="9">
        <v>0.0110046863555908</v>
      </c>
      <c r="E52" s="9">
        <v>10</v>
      </c>
      <c r="F52" s="9">
        <v>6</v>
      </c>
      <c r="G52" s="9">
        <v>0</v>
      </c>
      <c r="H52" s="9">
        <v>4</v>
      </c>
      <c r="I52" s="9">
        <v>1</v>
      </c>
      <c r="J52" s="9">
        <v>0.625</v>
      </c>
      <c r="K52" s="9">
        <v>0.769230769230769</v>
      </c>
      <c r="L52" s="9">
        <v>0.6</v>
      </c>
      <c r="M52" s="9">
        <v>0.4</v>
      </c>
      <c r="N52" s="9">
        <v>0.7</v>
      </c>
    </row>
    <row r="53" spans="1:14">
      <c r="A53" s="8">
        <v>337</v>
      </c>
      <c r="B53" s="9">
        <v>337</v>
      </c>
      <c r="C53" s="9">
        <v>0.560252547264099</v>
      </c>
      <c r="D53" s="9">
        <v>0.00192916393280029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448</v>
      </c>
      <c r="B54" s="9">
        <v>448</v>
      </c>
      <c r="C54" s="9">
        <v>0.561047911643982</v>
      </c>
      <c r="D54" s="9">
        <v>0.0178077220916748</v>
      </c>
      <c r="E54" s="9">
        <v>9</v>
      </c>
      <c r="F54" s="9">
        <v>9</v>
      </c>
      <c r="G54" s="9">
        <v>1</v>
      </c>
      <c r="H54" s="9">
        <v>1</v>
      </c>
      <c r="I54" s="9">
        <v>0.9</v>
      </c>
      <c r="J54" s="9">
        <v>0.5</v>
      </c>
      <c r="K54" s="9">
        <v>0.642857142857143</v>
      </c>
      <c r="L54" s="9">
        <v>0.9</v>
      </c>
      <c r="M54" s="9">
        <v>0</v>
      </c>
      <c r="N54" s="9">
        <v>0.5</v>
      </c>
    </row>
    <row r="55" spans="1:14">
      <c r="A55" s="8">
        <v>393</v>
      </c>
      <c r="B55" s="9">
        <v>393</v>
      </c>
      <c r="C55" s="9">
        <v>0.562142014503479</v>
      </c>
      <c r="D55" s="9">
        <v>0.0169335603713989</v>
      </c>
      <c r="E55" s="9">
        <v>8</v>
      </c>
      <c r="F55" s="9">
        <v>8</v>
      </c>
      <c r="G55" s="9">
        <v>2</v>
      </c>
      <c r="H55" s="9">
        <v>2</v>
      </c>
      <c r="I55" s="9">
        <v>0.8</v>
      </c>
      <c r="J55" s="9">
        <v>0.5</v>
      </c>
      <c r="K55" s="9">
        <v>0.615384615384615</v>
      </c>
      <c r="L55" s="9">
        <v>0.8</v>
      </c>
      <c r="M55" s="9">
        <v>0</v>
      </c>
      <c r="N55" s="9">
        <v>0.5</v>
      </c>
    </row>
    <row r="56" spans="1:14">
      <c r="A56" s="8">
        <v>498</v>
      </c>
      <c r="B56" s="9">
        <v>498</v>
      </c>
      <c r="C56" s="9">
        <v>0.562498211860657</v>
      </c>
      <c r="D56" s="9">
        <v>0.018094539642334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="4" customFormat="1" spans="1:14">
      <c r="A57" s="16">
        <v>445</v>
      </c>
      <c r="B57" s="17">
        <v>445</v>
      </c>
      <c r="C57" s="17">
        <v>0.566210746765137</v>
      </c>
      <c r="D57" s="17">
        <v>0.00131916999816895</v>
      </c>
      <c r="E57" s="17">
        <v>9</v>
      </c>
      <c r="F57" s="17">
        <v>9</v>
      </c>
      <c r="G57" s="17">
        <v>1</v>
      </c>
      <c r="H57" s="17">
        <v>1</v>
      </c>
      <c r="I57" s="17">
        <v>0.9</v>
      </c>
      <c r="J57" s="17">
        <v>0.5</v>
      </c>
      <c r="K57" s="17">
        <v>0.642857142857143</v>
      </c>
      <c r="L57" s="17">
        <v>0.9</v>
      </c>
      <c r="M57" s="17">
        <v>0</v>
      </c>
      <c r="N57" s="17">
        <v>0.5</v>
      </c>
    </row>
    <row r="58" s="3" customFormat="1" spans="1:14">
      <c r="A58" s="14">
        <v>174</v>
      </c>
      <c r="B58" s="15">
        <v>174</v>
      </c>
      <c r="C58" s="15">
        <v>0.595145583152771</v>
      </c>
      <c r="D58" s="15">
        <v>0.0400304794311523</v>
      </c>
      <c r="E58" s="15">
        <v>10</v>
      </c>
      <c r="F58" s="15">
        <v>8</v>
      </c>
      <c r="G58" s="15">
        <v>0</v>
      </c>
      <c r="H58" s="15">
        <v>2</v>
      </c>
      <c r="I58" s="15">
        <v>1</v>
      </c>
      <c r="J58" s="15">
        <v>0.555555555555556</v>
      </c>
      <c r="K58" s="15">
        <v>0.714285714285714</v>
      </c>
      <c r="L58" s="15">
        <v>0.8</v>
      </c>
      <c r="M58" s="15">
        <v>0.2</v>
      </c>
      <c r="N58" s="15">
        <v>0.6</v>
      </c>
    </row>
    <row r="59" s="3" customFormat="1" spans="1:14">
      <c r="A59" s="14">
        <v>304</v>
      </c>
      <c r="B59" s="15">
        <v>304</v>
      </c>
      <c r="C59" s="15">
        <v>0.57126247882843</v>
      </c>
      <c r="D59" s="15">
        <v>0.00178587436676025</v>
      </c>
      <c r="E59" s="15">
        <v>10</v>
      </c>
      <c r="F59" s="15">
        <v>9</v>
      </c>
      <c r="G59" s="15">
        <v>0</v>
      </c>
      <c r="H59" s="15">
        <v>1</v>
      </c>
      <c r="I59" s="15">
        <v>1</v>
      </c>
      <c r="J59" s="15">
        <v>0.526315789473684</v>
      </c>
      <c r="K59" s="15">
        <v>0.689655172413793</v>
      </c>
      <c r="L59" s="15">
        <v>0.9</v>
      </c>
      <c r="M59" s="15">
        <v>0.1</v>
      </c>
      <c r="N59" s="15">
        <v>0.55</v>
      </c>
    </row>
    <row r="60" s="3" customFormat="1" spans="1:14">
      <c r="A60" s="14">
        <v>467</v>
      </c>
      <c r="B60" s="15">
        <v>467</v>
      </c>
      <c r="C60" s="15">
        <v>0.572872996330261</v>
      </c>
      <c r="D60" s="15">
        <v>0.00699377059936523</v>
      </c>
      <c r="E60" s="15">
        <v>10</v>
      </c>
      <c r="F60" s="15">
        <v>6</v>
      </c>
      <c r="G60" s="15">
        <v>0</v>
      </c>
      <c r="H60" s="15">
        <v>4</v>
      </c>
      <c r="I60" s="15">
        <v>1</v>
      </c>
      <c r="J60" s="15">
        <v>0.625</v>
      </c>
      <c r="K60" s="15">
        <v>0.769230769230769</v>
      </c>
      <c r="L60" s="15">
        <v>0.6</v>
      </c>
      <c r="M60" s="15">
        <v>0.4</v>
      </c>
      <c r="N60" s="15">
        <v>0.7</v>
      </c>
    </row>
    <row r="61" spans="1:14">
      <c r="A61" s="8">
        <v>409</v>
      </c>
      <c r="B61" s="9">
        <v>409</v>
      </c>
      <c r="C61" s="9">
        <v>0.594613671302795</v>
      </c>
      <c r="D61" s="9">
        <v>0.0499047040939331</v>
      </c>
      <c r="E61" s="9">
        <v>8</v>
      </c>
      <c r="F61" s="9">
        <v>3</v>
      </c>
      <c r="G61" s="9">
        <v>2</v>
      </c>
      <c r="H61" s="9">
        <v>7</v>
      </c>
      <c r="I61" s="9">
        <v>0.8</v>
      </c>
      <c r="J61" s="9">
        <v>0.727272727272727</v>
      </c>
      <c r="K61" s="9">
        <v>0.761904761904762</v>
      </c>
      <c r="L61" s="9">
        <v>0.3</v>
      </c>
      <c r="M61" s="9">
        <v>0.5</v>
      </c>
      <c r="N61" s="9">
        <v>0.75</v>
      </c>
    </row>
    <row r="62" spans="1:14">
      <c r="A62" s="8">
        <v>284</v>
      </c>
      <c r="B62" s="9">
        <v>284</v>
      </c>
      <c r="C62" s="9">
        <v>0.57831335067749</v>
      </c>
      <c r="D62" s="9">
        <v>0.00532937049865723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414</v>
      </c>
      <c r="B63" s="9">
        <v>414</v>
      </c>
      <c r="C63" s="9">
        <v>0.596198558807373</v>
      </c>
      <c r="D63" s="9">
        <v>0.0355410575866699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354</v>
      </c>
      <c r="B64" s="9">
        <v>354</v>
      </c>
      <c r="C64" s="9">
        <v>0.584381818771362</v>
      </c>
      <c r="D64" s="9">
        <v>0.0174782276153564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152</v>
      </c>
      <c r="B65" s="9">
        <v>152</v>
      </c>
      <c r="C65" s="9">
        <v>0.597879528999329</v>
      </c>
      <c r="D65" s="9">
        <v>0.064584493637085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="4" customFormat="1" spans="1:14">
      <c r="A66" s="16">
        <v>394</v>
      </c>
      <c r="B66" s="17">
        <v>394</v>
      </c>
      <c r="C66" s="17">
        <v>0.598041772842407</v>
      </c>
      <c r="D66" s="17">
        <v>0.0163865089416504</v>
      </c>
      <c r="E66" s="17">
        <v>9</v>
      </c>
      <c r="F66" s="17">
        <v>9</v>
      </c>
      <c r="G66" s="17">
        <v>1</v>
      </c>
      <c r="H66" s="17">
        <v>1</v>
      </c>
      <c r="I66" s="17">
        <v>0.9</v>
      </c>
      <c r="J66" s="17">
        <v>0.5</v>
      </c>
      <c r="K66" s="17">
        <v>0.642857142857143</v>
      </c>
      <c r="L66" s="17">
        <v>0.9</v>
      </c>
      <c r="M66" s="17">
        <v>0</v>
      </c>
      <c r="N66" s="17">
        <v>0.5</v>
      </c>
    </row>
    <row r="67" s="3" customFormat="1" spans="1:14">
      <c r="A67" s="14">
        <v>5</v>
      </c>
      <c r="B67" s="15">
        <v>5</v>
      </c>
      <c r="C67" s="15">
        <v>0.629554629325867</v>
      </c>
      <c r="D67" s="15">
        <v>0.0277773141860962</v>
      </c>
      <c r="E67" s="15">
        <v>8</v>
      </c>
      <c r="F67" s="15">
        <v>5</v>
      </c>
      <c r="G67" s="15">
        <v>2</v>
      </c>
      <c r="H67" s="15">
        <v>5</v>
      </c>
      <c r="I67" s="15">
        <v>0.8</v>
      </c>
      <c r="J67" s="15">
        <v>0.615384615384615</v>
      </c>
      <c r="K67" s="15">
        <v>0.695652173913043</v>
      </c>
      <c r="L67" s="15">
        <v>0.5</v>
      </c>
      <c r="M67" s="15">
        <v>0.3</v>
      </c>
      <c r="N67" s="15">
        <v>0.65</v>
      </c>
    </row>
    <row r="68" customFormat="1" spans="1:14">
      <c r="A68" s="8">
        <v>136</v>
      </c>
      <c r="B68" s="9">
        <v>136</v>
      </c>
      <c r="C68" s="9">
        <v>0.627938747406006</v>
      </c>
      <c r="D68" s="9">
        <v>0.0113358497619629</v>
      </c>
      <c r="E68" s="9">
        <v>9</v>
      </c>
      <c r="F68" s="9">
        <v>4</v>
      </c>
      <c r="G68" s="9">
        <v>1</v>
      </c>
      <c r="H68" s="9">
        <v>6</v>
      </c>
      <c r="I68" s="9">
        <v>0.9</v>
      </c>
      <c r="J68" s="9">
        <v>0.692307692307692</v>
      </c>
      <c r="K68" s="9">
        <v>0.782608695652174</v>
      </c>
      <c r="L68" s="9">
        <v>0.4</v>
      </c>
      <c r="M68" s="9">
        <v>0.5</v>
      </c>
      <c r="N68" s="9">
        <v>0.75</v>
      </c>
    </row>
    <row r="69" customFormat="1" spans="1:14">
      <c r="A69" s="8">
        <v>216</v>
      </c>
      <c r="B69" s="9">
        <v>216</v>
      </c>
      <c r="C69" s="9">
        <v>0.630265712738037</v>
      </c>
      <c r="D69" s="9">
        <v>0.11783504486084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1:14">
      <c r="A70" s="8">
        <v>396</v>
      </c>
      <c r="B70" s="9">
        <v>396</v>
      </c>
      <c r="C70" s="9">
        <v>0.630221962928772</v>
      </c>
      <c r="D70" s="9">
        <v>0.13497257232666</v>
      </c>
      <c r="E70" s="9">
        <v>7</v>
      </c>
      <c r="F70" s="9">
        <v>5</v>
      </c>
      <c r="G70" s="9">
        <v>3</v>
      </c>
      <c r="H70" s="9">
        <v>5</v>
      </c>
      <c r="I70" s="9">
        <v>0.7</v>
      </c>
      <c r="J70" s="9">
        <v>0.583333333333333</v>
      </c>
      <c r="K70" s="9">
        <v>0.636363636363636</v>
      </c>
      <c r="L70" s="9">
        <v>0.5</v>
      </c>
      <c r="M70" s="9">
        <v>0.2</v>
      </c>
      <c r="N70" s="9">
        <v>0.6</v>
      </c>
    </row>
    <row r="71" spans="1:14">
      <c r="A71" s="8">
        <v>2</v>
      </c>
      <c r="B71" s="9">
        <v>2</v>
      </c>
      <c r="C71" s="9">
        <v>0.621734499931335</v>
      </c>
      <c r="D71" s="9">
        <v>0.000980615615844727</v>
      </c>
      <c r="E71" s="9">
        <v>9</v>
      </c>
      <c r="F71" s="9">
        <v>4</v>
      </c>
      <c r="G71" s="9">
        <v>1</v>
      </c>
      <c r="H71" s="9">
        <v>6</v>
      </c>
      <c r="I71" s="9">
        <v>0.9</v>
      </c>
      <c r="J71" s="9">
        <v>0.692307692307692</v>
      </c>
      <c r="K71" s="9">
        <v>0.782608695652174</v>
      </c>
      <c r="L71" s="9">
        <v>0.4</v>
      </c>
      <c r="M71" s="9">
        <v>0.5</v>
      </c>
      <c r="N71" s="9">
        <v>0.75</v>
      </c>
    </row>
    <row r="72" spans="1:14">
      <c r="A72" s="8">
        <v>54</v>
      </c>
      <c r="B72" s="9">
        <v>54</v>
      </c>
      <c r="C72" s="9">
        <v>0.629478931427002</v>
      </c>
      <c r="D72" s="9">
        <v>0.0051422119140625</v>
      </c>
      <c r="E72" s="9">
        <v>10</v>
      </c>
      <c r="F72" s="9">
        <v>9</v>
      </c>
      <c r="G72" s="9">
        <v>0</v>
      </c>
      <c r="H72" s="9">
        <v>1</v>
      </c>
      <c r="I72" s="9">
        <v>1</v>
      </c>
      <c r="J72" s="9">
        <v>0.526315789473684</v>
      </c>
      <c r="K72" s="9">
        <v>0.689655172413793</v>
      </c>
      <c r="L72" s="9">
        <v>0.9</v>
      </c>
      <c r="M72" s="9">
        <v>0.1</v>
      </c>
      <c r="N72" s="9">
        <v>0.55</v>
      </c>
    </row>
    <row r="73" s="4" customFormat="1" spans="1:14">
      <c r="A73" s="16">
        <v>116</v>
      </c>
      <c r="B73" s="17">
        <v>116</v>
      </c>
      <c r="C73" s="17">
        <v>0.630280375480652</v>
      </c>
      <c r="D73" s="17">
        <v>0.000827312469482422</v>
      </c>
      <c r="E73" s="17">
        <v>8</v>
      </c>
      <c r="F73" s="17">
        <v>6</v>
      </c>
      <c r="G73" s="17">
        <v>2</v>
      </c>
      <c r="H73" s="17">
        <v>4</v>
      </c>
      <c r="I73" s="17">
        <v>0.8</v>
      </c>
      <c r="J73" s="17">
        <v>0.571428571428572</v>
      </c>
      <c r="K73" s="17">
        <v>0.666666666666667</v>
      </c>
      <c r="L73" s="17">
        <v>0.6</v>
      </c>
      <c r="M73" s="17">
        <v>0.2</v>
      </c>
      <c r="N73" s="17">
        <v>0.6</v>
      </c>
    </row>
    <row r="74" s="3" customFormat="1" spans="1:14">
      <c r="A74" s="14">
        <v>176</v>
      </c>
      <c r="B74" s="15">
        <v>176</v>
      </c>
      <c r="C74" s="15">
        <v>0.660414099693298</v>
      </c>
      <c r="D74" s="15">
        <v>0.0916085243225098</v>
      </c>
      <c r="E74" s="15">
        <v>10</v>
      </c>
      <c r="F74" s="15">
        <v>8</v>
      </c>
      <c r="G74" s="15">
        <v>0</v>
      </c>
      <c r="H74" s="15">
        <v>2</v>
      </c>
      <c r="I74" s="15">
        <v>1</v>
      </c>
      <c r="J74" s="15">
        <v>0.555555555555556</v>
      </c>
      <c r="K74" s="15">
        <v>0.714285714285714</v>
      </c>
      <c r="L74" s="15">
        <v>0.8</v>
      </c>
      <c r="M74" s="15">
        <v>0.2</v>
      </c>
      <c r="N74" s="15">
        <v>0.6</v>
      </c>
    </row>
    <row r="75" customFormat="1" spans="1:14">
      <c r="A75" s="8">
        <v>127</v>
      </c>
      <c r="B75" s="9">
        <v>127</v>
      </c>
      <c r="C75" s="9">
        <v>0.661110758781433</v>
      </c>
      <c r="D75" s="9">
        <v>0.0166646242141724</v>
      </c>
      <c r="E75" s="9">
        <v>9</v>
      </c>
      <c r="F75" s="9">
        <v>6</v>
      </c>
      <c r="G75" s="9">
        <v>1</v>
      </c>
      <c r="H75" s="9">
        <v>4</v>
      </c>
      <c r="I75" s="9">
        <v>0.9</v>
      </c>
      <c r="J75" s="9">
        <v>0.6</v>
      </c>
      <c r="K75" s="9">
        <v>0.72</v>
      </c>
      <c r="L75" s="9">
        <v>0.6</v>
      </c>
      <c r="M75" s="9">
        <v>0.3</v>
      </c>
      <c r="N75" s="9">
        <v>0.65</v>
      </c>
    </row>
    <row r="76" spans="1:14">
      <c r="A76" s="8">
        <v>301</v>
      </c>
      <c r="B76" s="9">
        <v>301</v>
      </c>
      <c r="C76" s="9">
        <v>0.662102222442627</v>
      </c>
      <c r="D76" s="9">
        <v>0.124578595161438</v>
      </c>
      <c r="E76" s="9">
        <v>9</v>
      </c>
      <c r="F76" s="9">
        <v>7</v>
      </c>
      <c r="G76" s="9">
        <v>1</v>
      </c>
      <c r="H76" s="9">
        <v>3</v>
      </c>
      <c r="I76" s="9">
        <v>0.9</v>
      </c>
      <c r="J76" s="9">
        <v>0.5625</v>
      </c>
      <c r="K76" s="9">
        <v>0.692307692307692</v>
      </c>
      <c r="L76" s="9">
        <v>0.7</v>
      </c>
      <c r="M76" s="9">
        <v>0.2</v>
      </c>
      <c r="N76" s="9">
        <v>0.6</v>
      </c>
    </row>
    <row r="77" spans="3:13">
      <c r="C77" s="7">
        <f>AVERAGE(C2:C76)</f>
        <v>0.52553688844045</v>
      </c>
      <c r="D77" s="7">
        <f>AVERAGE(D2:D76)</f>
        <v>0.038159228960673</v>
      </c>
      <c r="L77" s="7">
        <f>AVERAGE(L2:L76)</f>
        <v>0.677333333333333</v>
      </c>
      <c r="M77" s="7">
        <f>AVERAGE(M2:M76)</f>
        <v>0.218666666666667</v>
      </c>
    </row>
    <row r="79" spans="3:8">
      <c r="C79" s="18" t="s">
        <v>13</v>
      </c>
      <c r="D79" s="7" t="s">
        <v>14</v>
      </c>
      <c r="E79" s="7"/>
      <c r="F79" s="7"/>
      <c r="G79" s="7" t="s">
        <v>39</v>
      </c>
      <c r="H79" s="7"/>
    </row>
    <row r="80" spans="3:11">
      <c r="C80" s="7" t="s">
        <v>15</v>
      </c>
      <c r="D80" s="7">
        <f>COUNTIF(C2:C76,"&lt;0.343")-COUNTIF(C2:C76,"&lt;0.311")</f>
        <v>0</v>
      </c>
      <c r="E80" s="7"/>
      <c r="F80" s="7"/>
      <c r="G80" s="19">
        <v>0.02</v>
      </c>
      <c r="H80" s="23">
        <v>31.2</v>
      </c>
      <c r="I80" s="23">
        <v>-40</v>
      </c>
      <c r="J80" s="24">
        <v>0.0256</v>
      </c>
      <c r="K80">
        <v>76</v>
      </c>
    </row>
    <row r="81" spans="3:11">
      <c r="C81" s="7" t="s">
        <v>16</v>
      </c>
      <c r="D81" s="7">
        <f>COUNTIF(C2:C76,"&lt;0.375")-COUNTIF(C2:C76,"&lt;0.343")</f>
        <v>0</v>
      </c>
      <c r="E81" s="7"/>
      <c r="F81" s="7"/>
      <c r="G81" s="19">
        <v>0.04</v>
      </c>
      <c r="H81" s="23">
        <v>62.4</v>
      </c>
      <c r="I81" s="23">
        <v>-60</v>
      </c>
      <c r="J81" s="24">
        <v>0.0385</v>
      </c>
      <c r="K81">
        <v>75</v>
      </c>
    </row>
    <row r="82" s="5" customFormat="1" spans="3:11">
      <c r="C82" s="21" t="s">
        <v>17</v>
      </c>
      <c r="D82" s="21">
        <f>COUNTIF(C2:C76,"&lt;0.407")-COUNTIF(C2:C76,"&lt;0.375")</f>
        <v>3</v>
      </c>
      <c r="E82" s="21">
        <v>4</v>
      </c>
      <c r="F82" s="21">
        <v>4</v>
      </c>
      <c r="G82" s="19">
        <v>0.1</v>
      </c>
      <c r="H82" s="23">
        <v>156</v>
      </c>
      <c r="I82" s="23">
        <v>-160</v>
      </c>
      <c r="J82" s="24">
        <v>0.1026</v>
      </c>
      <c r="K82">
        <v>70</v>
      </c>
    </row>
    <row r="83" spans="3:11">
      <c r="C83" s="7" t="s">
        <v>18</v>
      </c>
      <c r="D83" s="7">
        <f>COUNTIF(C2:C76,"&lt;0.439")-COUNTIF(C2:C76,"&lt;0.407")</f>
        <v>7</v>
      </c>
      <c r="E83" s="7">
        <v>7</v>
      </c>
      <c r="F83" s="7">
        <v>7</v>
      </c>
      <c r="G83" s="19">
        <v>0.12</v>
      </c>
      <c r="H83" s="23">
        <v>187.2</v>
      </c>
      <c r="I83" s="23">
        <v>-180</v>
      </c>
      <c r="J83" s="24">
        <v>0.1154</v>
      </c>
      <c r="K83">
        <v>69</v>
      </c>
    </row>
    <row r="84" s="3" customFormat="1" spans="3:11">
      <c r="C84" s="20" t="s">
        <v>19</v>
      </c>
      <c r="D84" s="20">
        <f>COUNTIF(C2:C76,"&lt;0.471")-COUNTIF(C2:C76,"&lt;0.439")</f>
        <v>9</v>
      </c>
      <c r="E84" s="20">
        <v>9</v>
      </c>
      <c r="F84" s="20">
        <v>9</v>
      </c>
      <c r="G84" s="20"/>
      <c r="H84" s="20"/>
      <c r="I84" s="3">
        <v>-200</v>
      </c>
      <c r="J84" s="25">
        <v>0.1282</v>
      </c>
      <c r="K84" s="3">
        <v>68</v>
      </c>
    </row>
    <row r="85" spans="3:7">
      <c r="C85" s="7" t="s">
        <v>20</v>
      </c>
      <c r="D85" s="7">
        <f>COUNTIF(C2:C76,"&lt;0.503")-COUNTIF(C2:C76,"&lt;0.471")</f>
        <v>12</v>
      </c>
      <c r="E85" s="7">
        <v>12</v>
      </c>
      <c r="F85" s="7">
        <v>12</v>
      </c>
      <c r="G85" s="7"/>
    </row>
    <row r="86" s="6" customFormat="1" spans="3:7">
      <c r="C86" s="22" t="s">
        <v>21</v>
      </c>
      <c r="D86" s="22">
        <f>COUNTIF(C2:C76,"&lt;0.535")-COUNTIF(C2:C76,"&lt;0.503")</f>
        <v>13</v>
      </c>
      <c r="E86" s="22">
        <v>14</v>
      </c>
      <c r="F86" s="22">
        <v>14</v>
      </c>
      <c r="G86" s="22"/>
    </row>
    <row r="87" spans="3:7">
      <c r="C87" s="7" t="s">
        <v>22</v>
      </c>
      <c r="D87" s="7">
        <f>COUNTIF(C2:C76,"&lt;0.567")-COUNTIF(C2:C76,"&lt;0.535")</f>
        <v>12</v>
      </c>
      <c r="E87" s="7">
        <v>12</v>
      </c>
      <c r="F87" s="7">
        <v>12</v>
      </c>
      <c r="G87" s="7"/>
    </row>
    <row r="88" s="3" customFormat="1" spans="3:7">
      <c r="C88" s="20" t="s">
        <v>23</v>
      </c>
      <c r="D88" s="20">
        <f>COUNTIF(C2:C76,"&lt;0.599")-COUNTIF(C2:C76,"&lt;0.567")</f>
        <v>9</v>
      </c>
      <c r="E88" s="7">
        <v>9</v>
      </c>
      <c r="F88" s="7">
        <v>9</v>
      </c>
      <c r="G88" s="20"/>
    </row>
    <row r="89" spans="3:7">
      <c r="C89" s="7" t="s">
        <v>24</v>
      </c>
      <c r="D89" s="7">
        <f>COUNTIF(C2:C76,"&lt;0.631")-COUNTIF(C2:C76,"&lt;0.599")</f>
        <v>7</v>
      </c>
      <c r="E89" s="7">
        <v>7</v>
      </c>
      <c r="F89" s="7">
        <v>7</v>
      </c>
      <c r="G89" s="7"/>
    </row>
    <row r="90" s="5" customFormat="1" spans="3:7">
      <c r="C90" s="21" t="s">
        <v>25</v>
      </c>
      <c r="D90" s="21">
        <f>COUNTIF(C2:C76,"&lt;0.663")-COUNTIF(C2:C76,"&lt;0.631")</f>
        <v>3</v>
      </c>
      <c r="E90" s="21">
        <v>4</v>
      </c>
      <c r="F90" s="21">
        <v>4</v>
      </c>
      <c r="G90" s="21"/>
    </row>
    <row r="91" spans="3:7">
      <c r="C91" s="7" t="s">
        <v>26</v>
      </c>
      <c r="D91" s="7">
        <f>COUNTIF(C2:C76,"&lt;0.695")-COUNTIF(C2:C76,"&lt;0.663")</f>
        <v>0</v>
      </c>
      <c r="E91" s="7"/>
      <c r="F91" s="7"/>
      <c r="G91" s="7"/>
    </row>
    <row r="92" spans="3:7">
      <c r="C92" s="7" t="s">
        <v>27</v>
      </c>
      <c r="D92" s="7">
        <f>COUNTIF(C2:C76,"&lt;0.727")-COUNTIF(C2:C76,"&lt;0.695")</f>
        <v>0</v>
      </c>
      <c r="E92" s="7"/>
      <c r="F92" s="7"/>
      <c r="G92" s="7"/>
    </row>
    <row r="93" spans="3:7">
      <c r="C93" s="7" t="s">
        <v>28</v>
      </c>
      <c r="D93" s="7">
        <f>COUNTIF(C2:C76,"&lt;0.759")-COUNTIF(C2:C76,"&lt;0.727")</f>
        <v>0</v>
      </c>
      <c r="E93" s="7"/>
      <c r="F93" s="7"/>
      <c r="G93" s="7"/>
    </row>
    <row r="94" s="3" customFormat="1" spans="3:7">
      <c r="C94" s="20" t="s">
        <v>29</v>
      </c>
      <c r="D94" s="20">
        <f>COUNTIF(C2:C76,"&lt;0.791")-COUNTIF(C2:C76,"&lt;0.759")</f>
        <v>0</v>
      </c>
      <c r="E94" s="20"/>
      <c r="F94" s="20"/>
      <c r="G94" s="20"/>
    </row>
    <row r="95" spans="3:7">
      <c r="C95" s="7" t="s">
        <v>30</v>
      </c>
      <c r="D95" s="7">
        <f>COUNTIF(C2:C76,"&lt;0.823")-COUNTIF(C2:C76,"&lt;0.791")</f>
        <v>0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8">
      <c r="C100" s="7" t="s">
        <v>35</v>
      </c>
      <c r="D100" s="7">
        <f>COUNTIF(C2:C76,"&lt;0.983")-COUNTIF(C2:C76,"&lt;0.951")</f>
        <v>0</v>
      </c>
      <c r="E100" s="7"/>
      <c r="F100" s="7"/>
      <c r="G100">
        <v>0.53</v>
      </c>
      <c r="H100">
        <v>0.038</v>
      </c>
    </row>
    <row r="101" spans="3:8">
      <c r="C101" s="7" t="s">
        <v>36</v>
      </c>
      <c r="D101" s="7">
        <f>COUNTIF(C2:C76,"&lt;1.015")-COUNTIF(C2:C76,"&lt;0.983")</f>
        <v>0</v>
      </c>
      <c r="E101" s="7"/>
      <c r="F101" s="7"/>
      <c r="G101">
        <v>0.641</v>
      </c>
      <c r="H101">
        <v>0.073</v>
      </c>
    </row>
    <row r="102" spans="3:8">
      <c r="C102" s="7" t="s">
        <v>37</v>
      </c>
      <c r="D102" s="7">
        <f>COUNTIF(C2:C76,"&lt;1.047")-COUNTIF(C2:C76,"&lt;1.015")</f>
        <v>0</v>
      </c>
      <c r="E102" s="7"/>
      <c r="F102" s="7"/>
      <c r="G102">
        <v>0.734</v>
      </c>
      <c r="H102">
        <v>0.107</v>
      </c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70" workbookViewId="0">
      <selection activeCell="J102" sqref="J102"/>
    </sheetView>
  </sheetViews>
  <sheetFormatPr defaultColWidth="8.89166666666667" defaultRowHeight="13.5"/>
  <cols>
    <col min="3" max="4" width="15.333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="4" customFormat="1" spans="1:14">
      <c r="A4" s="16">
        <v>70</v>
      </c>
      <c r="B4" s="17">
        <v>70</v>
      </c>
      <c r="C4" s="17">
        <v>0.402514219284058</v>
      </c>
      <c r="D4" s="17">
        <v>0.0249971151351929</v>
      </c>
      <c r="E4" s="17">
        <v>9</v>
      </c>
      <c r="F4" s="17">
        <v>3</v>
      </c>
      <c r="G4" s="17">
        <v>1</v>
      </c>
      <c r="H4" s="17">
        <v>7</v>
      </c>
      <c r="I4" s="17">
        <v>0.9</v>
      </c>
      <c r="J4" s="17">
        <v>0.75</v>
      </c>
      <c r="K4" s="17">
        <v>0.818181818181818</v>
      </c>
      <c r="L4" s="17">
        <v>0.3</v>
      </c>
      <c r="M4" s="17">
        <v>0.6</v>
      </c>
      <c r="N4" s="17">
        <v>0.8</v>
      </c>
    </row>
    <row r="5" spans="1:14">
      <c r="A5" s="8">
        <v>39</v>
      </c>
      <c r="B5" s="9">
        <v>39</v>
      </c>
      <c r="C5" s="9">
        <v>0.432618618011475</v>
      </c>
      <c r="D5" s="9">
        <v>0.114086151123047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129</v>
      </c>
      <c r="B6" s="9">
        <v>129</v>
      </c>
      <c r="C6" s="9">
        <v>0.419413566589356</v>
      </c>
      <c r="D6" s="9">
        <v>0.000325918197631836</v>
      </c>
      <c r="E6" s="9">
        <v>9</v>
      </c>
      <c r="F6" s="9">
        <v>4</v>
      </c>
      <c r="G6" s="9">
        <v>1</v>
      </c>
      <c r="H6" s="9">
        <v>6</v>
      </c>
      <c r="I6" s="9">
        <v>0.9</v>
      </c>
      <c r="J6" s="9">
        <v>0.692307692307692</v>
      </c>
      <c r="K6" s="9">
        <v>0.782608695652174</v>
      </c>
      <c r="L6" s="9">
        <v>0.4</v>
      </c>
      <c r="M6" s="9">
        <v>0.5</v>
      </c>
      <c r="N6" s="9">
        <v>0.75</v>
      </c>
    </row>
    <row r="7" spans="1:14">
      <c r="A7" s="8">
        <v>285</v>
      </c>
      <c r="B7" s="9">
        <v>285</v>
      </c>
      <c r="C7" s="9">
        <v>0.428414344787598</v>
      </c>
      <c r="D7" s="9">
        <v>0.0122898817062378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124</v>
      </c>
      <c r="B8" s="9">
        <v>124</v>
      </c>
      <c r="C8" s="9">
        <v>0.430761814117432</v>
      </c>
      <c r="D8" s="9">
        <v>0.0127527713775635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382</v>
      </c>
      <c r="B9" s="9">
        <v>382</v>
      </c>
      <c r="C9" s="9">
        <v>0.432807445526123</v>
      </c>
      <c r="D9" s="9">
        <v>0.0136957168579102</v>
      </c>
      <c r="E9" s="9">
        <v>9</v>
      </c>
      <c r="F9" s="9">
        <v>10</v>
      </c>
      <c r="G9" s="9">
        <v>1</v>
      </c>
      <c r="H9" s="9">
        <v>0</v>
      </c>
      <c r="I9" s="9">
        <v>0.9</v>
      </c>
      <c r="J9" s="9">
        <v>0.473684210526316</v>
      </c>
      <c r="K9" s="9">
        <v>0.620689655172414</v>
      </c>
      <c r="L9" s="9">
        <v>1</v>
      </c>
      <c r="M9" s="9">
        <v>-0.1</v>
      </c>
      <c r="N9" s="9">
        <v>0.45</v>
      </c>
    </row>
    <row r="10" s="4" customFormat="1" spans="1:14">
      <c r="A10" s="16">
        <v>282</v>
      </c>
      <c r="B10" s="17">
        <v>282</v>
      </c>
      <c r="C10" s="17">
        <v>0.437617540359497</v>
      </c>
      <c r="D10" s="17">
        <v>0.101253747940064</v>
      </c>
      <c r="E10" s="17">
        <v>10</v>
      </c>
      <c r="F10" s="17">
        <v>6</v>
      </c>
      <c r="G10" s="17">
        <v>0</v>
      </c>
      <c r="H10" s="17">
        <v>4</v>
      </c>
      <c r="I10" s="17">
        <v>1</v>
      </c>
      <c r="J10" s="17">
        <v>0.625</v>
      </c>
      <c r="K10" s="17">
        <v>0.769230769230769</v>
      </c>
      <c r="L10" s="17">
        <v>0.6</v>
      </c>
      <c r="M10" s="17">
        <v>0.4</v>
      </c>
      <c r="N10" s="17">
        <v>0.7</v>
      </c>
    </row>
    <row r="11" spans="1:14">
      <c r="A11" s="8">
        <v>74</v>
      </c>
      <c r="B11" s="9">
        <v>74</v>
      </c>
      <c r="C11" s="9">
        <v>0.440886259078979</v>
      </c>
      <c r="D11" s="9">
        <v>0.00444221496582031</v>
      </c>
      <c r="E11" s="9">
        <v>8</v>
      </c>
      <c r="F11" s="9">
        <v>10</v>
      </c>
      <c r="G11" s="9">
        <v>2</v>
      </c>
      <c r="H11" s="9">
        <v>0</v>
      </c>
      <c r="I11" s="9">
        <v>0.8</v>
      </c>
      <c r="J11" s="9">
        <v>0.444444444444444</v>
      </c>
      <c r="K11" s="9">
        <v>0.571428571428572</v>
      </c>
      <c r="L11" s="9">
        <v>1</v>
      </c>
      <c r="M11" s="9">
        <v>-0.2</v>
      </c>
      <c r="N11" s="9">
        <v>0.4</v>
      </c>
    </row>
    <row r="12" spans="1:14">
      <c r="A12" s="8">
        <v>227</v>
      </c>
      <c r="B12" s="9">
        <v>227</v>
      </c>
      <c r="C12" s="9">
        <v>0.442574501037598</v>
      </c>
      <c r="D12" s="9">
        <v>0.035521388053894</v>
      </c>
      <c r="E12" s="9">
        <v>8</v>
      </c>
      <c r="F12" s="9">
        <v>9</v>
      </c>
      <c r="G12" s="9">
        <v>2</v>
      </c>
      <c r="H12" s="9">
        <v>1</v>
      </c>
      <c r="I12" s="9">
        <v>0.8</v>
      </c>
      <c r="J12" s="9">
        <v>0.470588235294118</v>
      </c>
      <c r="K12" s="9">
        <v>0.592592592592593</v>
      </c>
      <c r="L12" s="9">
        <v>0.9</v>
      </c>
      <c r="M12" s="9">
        <v>-0.1</v>
      </c>
      <c r="N12" s="9">
        <v>0.45</v>
      </c>
    </row>
    <row r="13" spans="1:14">
      <c r="A13" s="8">
        <v>122</v>
      </c>
      <c r="B13" s="9">
        <v>122</v>
      </c>
      <c r="C13" s="9">
        <v>0.468716621398926</v>
      </c>
      <c r="D13" s="9">
        <v>0.0710915327072144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315</v>
      </c>
      <c r="B14" s="9">
        <v>315</v>
      </c>
      <c r="C14" s="9">
        <v>0.452936172485352</v>
      </c>
      <c r="D14" s="9">
        <v>0.0606592893600464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customFormat="1" spans="1:14">
      <c r="A15" s="8">
        <v>67</v>
      </c>
      <c r="B15" s="9">
        <v>67</v>
      </c>
      <c r="C15" s="9">
        <v>0.452506303787231</v>
      </c>
      <c r="D15" s="9">
        <v>0.0691452026367187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246</v>
      </c>
      <c r="B16" s="9">
        <v>246</v>
      </c>
      <c r="C16" s="9">
        <v>0.455821514129639</v>
      </c>
      <c r="D16" s="9">
        <v>0.0272377729415894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234</v>
      </c>
      <c r="B17" s="9">
        <v>234</v>
      </c>
      <c r="C17" s="9">
        <v>0.462918043136597</v>
      </c>
      <c r="D17" s="9">
        <v>0.0611269474029541</v>
      </c>
      <c r="E17" s="9">
        <v>9</v>
      </c>
      <c r="F17" s="9">
        <v>9</v>
      </c>
      <c r="G17" s="9">
        <v>1</v>
      </c>
      <c r="H17" s="9">
        <v>1</v>
      </c>
      <c r="I17" s="9">
        <v>0.9</v>
      </c>
      <c r="J17" s="9">
        <v>0.5</v>
      </c>
      <c r="K17" s="9">
        <v>0.642857142857143</v>
      </c>
      <c r="L17" s="9">
        <v>0.9</v>
      </c>
      <c r="M17" s="9">
        <v>0</v>
      </c>
      <c r="N17" s="9">
        <v>0.5</v>
      </c>
    </row>
    <row r="18" spans="1:14">
      <c r="A18" s="8">
        <v>55</v>
      </c>
      <c r="B18" s="9">
        <v>55</v>
      </c>
      <c r="C18" s="9">
        <v>0.467564344406128</v>
      </c>
      <c r="D18" s="9">
        <v>0.00640463829040527</v>
      </c>
      <c r="E18" s="9">
        <v>8</v>
      </c>
      <c r="F18" s="9">
        <v>8</v>
      </c>
      <c r="G18" s="9">
        <v>2</v>
      </c>
      <c r="H18" s="9">
        <v>2</v>
      </c>
      <c r="I18" s="9">
        <v>0.8</v>
      </c>
      <c r="J18" s="9">
        <v>0.5</v>
      </c>
      <c r="K18" s="9">
        <v>0.615384615384615</v>
      </c>
      <c r="L18" s="9">
        <v>0.8</v>
      </c>
      <c r="M18" s="9">
        <v>0</v>
      </c>
      <c r="N18" s="9">
        <v>0.5</v>
      </c>
    </row>
    <row r="19" s="4" customFormat="1" spans="1:14">
      <c r="A19" s="16">
        <v>163</v>
      </c>
      <c r="B19" s="17">
        <v>163</v>
      </c>
      <c r="C19" s="17">
        <v>0.470137119293213</v>
      </c>
      <c r="D19" s="17">
        <v>0.00216317176818848</v>
      </c>
      <c r="E19" s="17">
        <v>10</v>
      </c>
      <c r="F19" s="17">
        <v>7</v>
      </c>
      <c r="G19" s="17">
        <v>0</v>
      </c>
      <c r="H19" s="17">
        <v>3</v>
      </c>
      <c r="I19" s="17">
        <v>1</v>
      </c>
      <c r="J19" s="17">
        <v>0.588235294117647</v>
      </c>
      <c r="K19" s="17">
        <v>0.740740740740741</v>
      </c>
      <c r="L19" s="17">
        <v>0.7</v>
      </c>
      <c r="M19" s="17">
        <v>0.3</v>
      </c>
      <c r="N19" s="17">
        <v>0.65</v>
      </c>
    </row>
    <row r="20" customFormat="1" spans="1:14">
      <c r="A20" s="8">
        <v>276</v>
      </c>
      <c r="B20" s="9">
        <v>276</v>
      </c>
      <c r="C20" s="9">
        <v>0.486104249954224</v>
      </c>
      <c r="D20" s="9">
        <v>0.0340396165847778</v>
      </c>
      <c r="E20" s="9">
        <v>7</v>
      </c>
      <c r="F20" s="9">
        <v>3</v>
      </c>
      <c r="G20" s="9">
        <v>3</v>
      </c>
      <c r="H20" s="9">
        <v>7</v>
      </c>
      <c r="I20" s="9">
        <v>0.7</v>
      </c>
      <c r="J20" s="9">
        <v>0.7</v>
      </c>
      <c r="K20" s="9">
        <v>0.7</v>
      </c>
      <c r="L20" s="9">
        <v>0.3</v>
      </c>
      <c r="M20" s="9">
        <v>0.4</v>
      </c>
      <c r="N20" s="9">
        <v>0.7</v>
      </c>
    </row>
    <row r="21" s="3" customFormat="1" spans="1:14">
      <c r="A21" s="14">
        <v>483</v>
      </c>
      <c r="B21" s="15">
        <v>483</v>
      </c>
      <c r="C21" s="15">
        <v>0.486316442489624</v>
      </c>
      <c r="D21" s="15">
        <v>0.0169035196304321</v>
      </c>
      <c r="E21" s="15">
        <v>9</v>
      </c>
      <c r="F21" s="15">
        <v>6</v>
      </c>
      <c r="G21" s="15">
        <v>1</v>
      </c>
      <c r="H21" s="15">
        <v>4</v>
      </c>
      <c r="I21" s="15">
        <v>0.9</v>
      </c>
      <c r="J21" s="15">
        <v>0.6</v>
      </c>
      <c r="K21" s="15">
        <v>0.72</v>
      </c>
      <c r="L21" s="15">
        <v>0.6</v>
      </c>
      <c r="M21" s="15">
        <v>0.3</v>
      </c>
      <c r="N21" s="15">
        <v>0.65</v>
      </c>
    </row>
    <row r="22" spans="1:14">
      <c r="A22" s="8">
        <v>339</v>
      </c>
      <c r="B22" s="9">
        <v>339</v>
      </c>
      <c r="C22" s="9">
        <v>0.488686084747315</v>
      </c>
      <c r="D22" s="9">
        <v>0.0729025602340698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342</v>
      </c>
      <c r="B23" s="9">
        <v>342</v>
      </c>
      <c r="C23" s="9">
        <v>0.489537000656128</v>
      </c>
      <c r="D23" s="9">
        <v>0.0721596479415894</v>
      </c>
      <c r="E23" s="9">
        <v>9</v>
      </c>
      <c r="F23" s="9">
        <v>7</v>
      </c>
      <c r="G23" s="9">
        <v>1</v>
      </c>
      <c r="H23" s="9">
        <v>3</v>
      </c>
      <c r="I23" s="9">
        <v>0.9</v>
      </c>
      <c r="J23" s="9">
        <v>0.5625</v>
      </c>
      <c r="K23" s="9">
        <v>0.692307692307692</v>
      </c>
      <c r="L23" s="9">
        <v>0.7</v>
      </c>
      <c r="M23" s="9">
        <v>0.2</v>
      </c>
      <c r="N23" s="9">
        <v>0.6</v>
      </c>
    </row>
    <row r="24" customFormat="1" spans="1:14">
      <c r="A24" s="8">
        <v>412</v>
      </c>
      <c r="B24" s="9">
        <v>412</v>
      </c>
      <c r="C24" s="9">
        <v>0.493771910667419</v>
      </c>
      <c r="D24" s="9">
        <v>0.0107797384262085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407</v>
      </c>
      <c r="B25" s="9">
        <v>407</v>
      </c>
      <c r="C25" s="9">
        <v>0.496729969978333</v>
      </c>
      <c r="D25" s="9">
        <v>0.0540428161621094</v>
      </c>
      <c r="E25" s="9">
        <v>10</v>
      </c>
      <c r="F25" s="9">
        <v>8</v>
      </c>
      <c r="G25" s="9">
        <v>0</v>
      </c>
      <c r="H25" s="9">
        <v>2</v>
      </c>
      <c r="I25" s="9">
        <v>1</v>
      </c>
      <c r="J25" s="9">
        <v>0.555555555555556</v>
      </c>
      <c r="K25" s="9">
        <v>0.714285714285714</v>
      </c>
      <c r="L25" s="9">
        <v>0.8</v>
      </c>
      <c r="M25" s="9">
        <v>0.2</v>
      </c>
      <c r="N25" s="9">
        <v>0.6</v>
      </c>
    </row>
    <row r="26" spans="1:14">
      <c r="A26" s="8">
        <v>368</v>
      </c>
      <c r="B26" s="9">
        <v>368</v>
      </c>
      <c r="C26" s="9">
        <v>0.497558355331421</v>
      </c>
      <c r="D26" s="9">
        <v>0.0354765653610229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114</v>
      </c>
      <c r="B27" s="9">
        <v>114</v>
      </c>
      <c r="C27" s="9">
        <v>0.500288486480713</v>
      </c>
      <c r="D27" s="9">
        <v>0.00420570373535156</v>
      </c>
      <c r="E27" s="9">
        <v>10</v>
      </c>
      <c r="F27" s="9">
        <v>9</v>
      </c>
      <c r="G27" s="9">
        <v>0</v>
      </c>
      <c r="H27" s="9">
        <v>1</v>
      </c>
      <c r="I27" s="9">
        <v>1</v>
      </c>
      <c r="J27" s="9">
        <v>0.526315789473684</v>
      </c>
      <c r="K27" s="9">
        <v>0.689655172413793</v>
      </c>
      <c r="L27" s="9">
        <v>0.9</v>
      </c>
      <c r="M27" s="9">
        <v>0.1</v>
      </c>
      <c r="N27" s="9">
        <v>0.55</v>
      </c>
    </row>
    <row r="28" spans="1:14">
      <c r="A28" s="8">
        <v>222</v>
      </c>
      <c r="B28" s="9">
        <v>222</v>
      </c>
      <c r="C28" s="9">
        <v>0.500420570373535</v>
      </c>
      <c r="D28" s="9">
        <v>0.0695040225982666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customFormat="1" spans="1:14">
      <c r="A29" s="8">
        <v>495</v>
      </c>
      <c r="B29" s="9">
        <v>495</v>
      </c>
      <c r="C29" s="9">
        <v>0.500433444976807</v>
      </c>
      <c r="D29" s="9">
        <v>0.0572127103805542</v>
      </c>
      <c r="E29" s="9">
        <v>8</v>
      </c>
      <c r="F29" s="9">
        <v>7</v>
      </c>
      <c r="G29" s="9">
        <v>2</v>
      </c>
      <c r="H29" s="9">
        <v>3</v>
      </c>
      <c r="I29" s="9">
        <v>0.8</v>
      </c>
      <c r="J29" s="9">
        <v>0.533333333333333</v>
      </c>
      <c r="K29" s="9">
        <v>0.64</v>
      </c>
      <c r="L29" s="9">
        <v>0.7</v>
      </c>
      <c r="M29" s="9">
        <v>0.1</v>
      </c>
      <c r="N29" s="9">
        <v>0.55</v>
      </c>
    </row>
    <row r="30" s="4" customFormat="1" spans="1:14">
      <c r="A30" s="16">
        <v>324</v>
      </c>
      <c r="B30" s="17">
        <v>324</v>
      </c>
      <c r="C30" s="17">
        <v>0.500799059867859</v>
      </c>
      <c r="D30" s="17">
        <v>0.0488530397415161</v>
      </c>
      <c r="E30" s="17">
        <v>8</v>
      </c>
      <c r="F30" s="17">
        <v>7</v>
      </c>
      <c r="G30" s="17">
        <v>2</v>
      </c>
      <c r="H30" s="17">
        <v>3</v>
      </c>
      <c r="I30" s="17">
        <v>0.8</v>
      </c>
      <c r="J30" s="17">
        <v>0.533333333333333</v>
      </c>
      <c r="K30" s="17">
        <v>0.64</v>
      </c>
      <c r="L30" s="17">
        <v>0.7</v>
      </c>
      <c r="M30" s="17">
        <v>0.1</v>
      </c>
      <c r="N30" s="17">
        <v>0.55</v>
      </c>
    </row>
    <row r="31" spans="1:14">
      <c r="A31" s="8">
        <v>363</v>
      </c>
      <c r="B31" s="9">
        <v>363</v>
      </c>
      <c r="C31" s="9">
        <v>0.521186828613281</v>
      </c>
      <c r="D31" s="9">
        <v>0.0451854467391968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6</v>
      </c>
      <c r="B32" s="9">
        <v>6</v>
      </c>
      <c r="C32" s="9">
        <v>0.523792743682861</v>
      </c>
      <c r="D32" s="9">
        <v>0.0228317975997925</v>
      </c>
      <c r="E32" s="9">
        <v>9</v>
      </c>
      <c r="F32" s="9">
        <v>5</v>
      </c>
      <c r="G32" s="9">
        <v>1</v>
      </c>
      <c r="H32" s="9">
        <v>5</v>
      </c>
      <c r="I32" s="9">
        <v>0.9</v>
      </c>
      <c r="J32" s="9">
        <v>0.642857142857143</v>
      </c>
      <c r="K32" s="9">
        <v>0.75</v>
      </c>
      <c r="L32" s="9">
        <v>0.5</v>
      </c>
      <c r="M32" s="9">
        <v>0.4</v>
      </c>
      <c r="N32" s="9">
        <v>0.7</v>
      </c>
    </row>
    <row r="33" spans="1:14">
      <c r="A33" s="8">
        <v>231</v>
      </c>
      <c r="B33" s="9">
        <v>231</v>
      </c>
      <c r="C33" s="9">
        <v>0.52093243598938</v>
      </c>
      <c r="D33" s="9">
        <v>0.0623812675476074</v>
      </c>
      <c r="E33" s="9">
        <v>9</v>
      </c>
      <c r="F33" s="9">
        <v>7</v>
      </c>
      <c r="G33" s="9">
        <v>1</v>
      </c>
      <c r="H33" s="9">
        <v>3</v>
      </c>
      <c r="I33" s="9">
        <v>0.9</v>
      </c>
      <c r="J33" s="9">
        <v>0.5625</v>
      </c>
      <c r="K33" s="9">
        <v>0.692307692307692</v>
      </c>
      <c r="L33" s="9">
        <v>0.7</v>
      </c>
      <c r="M33" s="9">
        <v>0.2</v>
      </c>
      <c r="N33" s="9">
        <v>0.6</v>
      </c>
    </row>
    <row r="34" s="3" customFormat="1" spans="1:14">
      <c r="A34" s="14">
        <v>78</v>
      </c>
      <c r="B34" s="15">
        <v>78</v>
      </c>
      <c r="C34" s="15">
        <v>0.525001525878906</v>
      </c>
      <c r="D34" s="15">
        <v>0.0815575122833252</v>
      </c>
      <c r="E34" s="15">
        <v>9</v>
      </c>
      <c r="F34" s="15">
        <v>5</v>
      </c>
      <c r="G34" s="15">
        <v>1</v>
      </c>
      <c r="H34" s="15">
        <v>5</v>
      </c>
      <c r="I34" s="15">
        <v>0.9</v>
      </c>
      <c r="J34" s="15">
        <v>0.642857142857143</v>
      </c>
      <c r="K34" s="15">
        <v>0.75</v>
      </c>
      <c r="L34" s="15">
        <v>0.5</v>
      </c>
      <c r="M34" s="15">
        <v>0.4</v>
      </c>
      <c r="N34" s="15">
        <v>0.7</v>
      </c>
    </row>
    <row r="35" spans="1:14">
      <c r="A35" s="8">
        <v>426</v>
      </c>
      <c r="B35" s="9">
        <v>426</v>
      </c>
      <c r="C35" s="9">
        <v>0.52754282951355</v>
      </c>
      <c r="D35" s="9">
        <v>0.0470945835113525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customFormat="1" spans="1:14">
      <c r="A36" s="8">
        <v>12</v>
      </c>
      <c r="B36" s="9">
        <v>12</v>
      </c>
      <c r="C36" s="9">
        <v>0.531450152397156</v>
      </c>
      <c r="D36" s="9">
        <v>0.0931936502456665</v>
      </c>
      <c r="E36" s="9">
        <v>7</v>
      </c>
      <c r="F36" s="9">
        <v>4</v>
      </c>
      <c r="G36" s="9">
        <v>3</v>
      </c>
      <c r="H36" s="9">
        <v>6</v>
      </c>
      <c r="I36" s="9">
        <v>0.7</v>
      </c>
      <c r="J36" s="9">
        <v>0.636363636363636</v>
      </c>
      <c r="K36" s="9">
        <v>0.666666666666667</v>
      </c>
      <c r="L36" s="9">
        <v>0.4</v>
      </c>
      <c r="M36" s="9">
        <v>0.3</v>
      </c>
      <c r="N36" s="9">
        <v>0.65</v>
      </c>
    </row>
    <row r="37" spans="1:14">
      <c r="A37" s="8">
        <v>164</v>
      </c>
      <c r="B37" s="9">
        <v>164</v>
      </c>
      <c r="C37" s="9">
        <v>0.526402473449707</v>
      </c>
      <c r="D37" s="9">
        <v>0.0452498197555542</v>
      </c>
      <c r="E37" s="9">
        <v>9</v>
      </c>
      <c r="F37" s="9">
        <v>8</v>
      </c>
      <c r="G37" s="9">
        <v>1</v>
      </c>
      <c r="H37" s="9">
        <v>2</v>
      </c>
      <c r="I37" s="9">
        <v>0.9</v>
      </c>
      <c r="J37" s="9">
        <v>0.529411764705882</v>
      </c>
      <c r="K37" s="9">
        <v>0.666666666666667</v>
      </c>
      <c r="L37" s="9">
        <v>0.8</v>
      </c>
      <c r="M37" s="9">
        <v>0.1</v>
      </c>
      <c r="N37" s="9">
        <v>0.55</v>
      </c>
    </row>
    <row r="38" spans="1:14">
      <c r="A38" s="8">
        <v>434</v>
      </c>
      <c r="B38" s="9">
        <v>434</v>
      </c>
      <c r="C38" s="9">
        <v>0.529965877532959</v>
      </c>
      <c r="D38" s="9">
        <v>0.0462722778320313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302</v>
      </c>
      <c r="B39" s="9">
        <v>302</v>
      </c>
      <c r="C39" s="9">
        <v>0.532430410385132</v>
      </c>
      <c r="D39" s="9">
        <v>0.0958017110824585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="3" customFormat="1" spans="1:14">
      <c r="A40" s="14">
        <v>3</v>
      </c>
      <c r="B40" s="15">
        <v>3</v>
      </c>
      <c r="C40" s="15">
        <v>0.534832954406738</v>
      </c>
      <c r="D40" s="15">
        <v>0.0511319637298584</v>
      </c>
      <c r="E40" s="15">
        <v>10</v>
      </c>
      <c r="F40" s="15">
        <v>8</v>
      </c>
      <c r="G40" s="15">
        <v>0</v>
      </c>
      <c r="H40" s="15">
        <v>2</v>
      </c>
      <c r="I40" s="15">
        <v>1</v>
      </c>
      <c r="J40" s="15">
        <v>0.555555555555556</v>
      </c>
      <c r="K40" s="15">
        <v>0.714285714285714</v>
      </c>
      <c r="L40" s="15">
        <v>0.8</v>
      </c>
      <c r="M40" s="15">
        <v>0.2</v>
      </c>
      <c r="N40" s="15">
        <v>0.6</v>
      </c>
    </row>
    <row r="41" spans="1:14">
      <c r="A41" s="8">
        <v>49</v>
      </c>
      <c r="B41" s="9">
        <v>49</v>
      </c>
      <c r="C41" s="9">
        <v>0.530404806137085</v>
      </c>
      <c r="D41" s="9">
        <v>0.0390689373016357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="4" customFormat="1" spans="1:14">
      <c r="A42" s="16">
        <v>46</v>
      </c>
      <c r="B42" s="17">
        <v>46</v>
      </c>
      <c r="C42" s="17">
        <v>0.523954391479492</v>
      </c>
      <c r="D42" s="17">
        <v>0.00152599811553955</v>
      </c>
      <c r="E42" s="17">
        <v>9</v>
      </c>
      <c r="F42" s="17">
        <v>6</v>
      </c>
      <c r="G42" s="17">
        <v>1</v>
      </c>
      <c r="H42" s="17">
        <v>4</v>
      </c>
      <c r="I42" s="17">
        <v>0.9</v>
      </c>
      <c r="J42" s="17">
        <v>0.6</v>
      </c>
      <c r="K42" s="17">
        <v>0.72</v>
      </c>
      <c r="L42" s="17">
        <v>0.6</v>
      </c>
      <c r="M42" s="17">
        <v>0.3</v>
      </c>
      <c r="N42" s="17">
        <v>0.65</v>
      </c>
    </row>
    <row r="43" spans="1:14">
      <c r="A43" s="8">
        <v>443</v>
      </c>
      <c r="B43" s="9">
        <v>443</v>
      </c>
      <c r="C43" s="9">
        <v>0.537277579307556</v>
      </c>
      <c r="D43" s="9">
        <v>0.00821709632873535</v>
      </c>
      <c r="E43" s="9">
        <v>10</v>
      </c>
      <c r="F43" s="9">
        <v>6</v>
      </c>
      <c r="G43" s="9">
        <v>0</v>
      </c>
      <c r="H43" s="9">
        <v>4</v>
      </c>
      <c r="I43" s="9">
        <v>1</v>
      </c>
      <c r="J43" s="9">
        <v>0.625</v>
      </c>
      <c r="K43" s="9">
        <v>0.769230769230769</v>
      </c>
      <c r="L43" s="9">
        <v>0.6</v>
      </c>
      <c r="M43" s="9">
        <v>0.4</v>
      </c>
      <c r="N43" s="9">
        <v>0.7</v>
      </c>
    </row>
    <row r="44" spans="1:14">
      <c r="A44" s="8">
        <v>491</v>
      </c>
      <c r="B44" s="9">
        <v>491</v>
      </c>
      <c r="C44" s="9">
        <v>0.537451267242432</v>
      </c>
      <c r="D44" s="9">
        <v>0.00570511817932129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145</v>
      </c>
      <c r="B45" s="9">
        <v>145</v>
      </c>
      <c r="C45" s="9">
        <v>0.550877332687378</v>
      </c>
      <c r="D45" s="9">
        <v>0.00531589984893799</v>
      </c>
      <c r="E45" s="9">
        <v>10</v>
      </c>
      <c r="F45" s="9">
        <v>8</v>
      </c>
      <c r="G45" s="9">
        <v>0</v>
      </c>
      <c r="H45" s="9">
        <v>2</v>
      </c>
      <c r="I45" s="9">
        <v>1</v>
      </c>
      <c r="J45" s="9">
        <v>0.555555555555556</v>
      </c>
      <c r="K45" s="9">
        <v>0.714285714285714</v>
      </c>
      <c r="L45" s="9">
        <v>0.8</v>
      </c>
      <c r="M45" s="9">
        <v>0.2</v>
      </c>
      <c r="N45" s="9">
        <v>0.6</v>
      </c>
    </row>
    <row r="46" spans="1:14">
      <c r="A46" s="8">
        <v>205</v>
      </c>
      <c r="B46" s="9">
        <v>205</v>
      </c>
      <c r="C46" s="9">
        <v>0.551659464836121</v>
      </c>
      <c r="D46" s="9">
        <v>0.0101286172866821</v>
      </c>
      <c r="E46" s="9">
        <v>9</v>
      </c>
      <c r="F46" s="9">
        <v>5</v>
      </c>
      <c r="G46" s="9">
        <v>1</v>
      </c>
      <c r="H46" s="9">
        <v>5</v>
      </c>
      <c r="I46" s="9">
        <v>0.9</v>
      </c>
      <c r="J46" s="9">
        <v>0.642857142857143</v>
      </c>
      <c r="K46" s="9">
        <v>0.75</v>
      </c>
      <c r="L46" s="9">
        <v>0.5</v>
      </c>
      <c r="M46" s="9">
        <v>0.4</v>
      </c>
      <c r="N46" s="9">
        <v>0.7</v>
      </c>
    </row>
    <row r="47" s="3" customFormat="1" spans="1:14">
      <c r="A47" s="14">
        <v>255</v>
      </c>
      <c r="B47" s="15">
        <v>255</v>
      </c>
      <c r="C47" s="15">
        <v>0.559831142425537</v>
      </c>
      <c r="D47" s="15">
        <v>0.00619423389434815</v>
      </c>
      <c r="E47" s="15">
        <v>9</v>
      </c>
      <c r="F47" s="15">
        <v>5</v>
      </c>
      <c r="G47" s="15">
        <v>1</v>
      </c>
      <c r="H47" s="15">
        <v>5</v>
      </c>
      <c r="I47" s="15">
        <v>0.9</v>
      </c>
      <c r="J47" s="15">
        <v>0.642857142857143</v>
      </c>
      <c r="K47" s="15">
        <v>0.75</v>
      </c>
      <c r="L47" s="15">
        <v>0.5</v>
      </c>
      <c r="M47" s="15">
        <v>0.4</v>
      </c>
      <c r="N47" s="15">
        <v>0.7</v>
      </c>
    </row>
    <row r="48" spans="1:14">
      <c r="A48" s="8">
        <v>297</v>
      </c>
      <c r="B48" s="9">
        <v>297</v>
      </c>
      <c r="C48" s="9">
        <v>0.560098528862</v>
      </c>
      <c r="D48" s="9">
        <v>0.0110046863555908</v>
      </c>
      <c r="E48" s="9">
        <v>10</v>
      </c>
      <c r="F48" s="9">
        <v>6</v>
      </c>
      <c r="G48" s="9">
        <v>0</v>
      </c>
      <c r="H48" s="9">
        <v>4</v>
      </c>
      <c r="I48" s="9">
        <v>1</v>
      </c>
      <c r="J48" s="9">
        <v>0.625</v>
      </c>
      <c r="K48" s="9">
        <v>0.769230769230769</v>
      </c>
      <c r="L48" s="9">
        <v>0.6</v>
      </c>
      <c r="M48" s="9">
        <v>0.4</v>
      </c>
      <c r="N48" s="9">
        <v>0.7</v>
      </c>
    </row>
    <row r="49" spans="1:14">
      <c r="A49" s="8">
        <v>337</v>
      </c>
      <c r="B49" s="9">
        <v>337</v>
      </c>
      <c r="C49" s="9">
        <v>0.560252547264099</v>
      </c>
      <c r="D49" s="9">
        <v>0.00192916393280029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448</v>
      </c>
      <c r="B50" s="9">
        <v>448</v>
      </c>
      <c r="C50" s="9">
        <v>0.561047911643982</v>
      </c>
      <c r="D50" s="9">
        <v>0.0178077220916748</v>
      </c>
      <c r="E50" s="9">
        <v>9</v>
      </c>
      <c r="F50" s="9">
        <v>9</v>
      </c>
      <c r="G50" s="9">
        <v>1</v>
      </c>
      <c r="H50" s="9">
        <v>1</v>
      </c>
      <c r="I50" s="9">
        <v>0.9</v>
      </c>
      <c r="J50" s="9">
        <v>0.5</v>
      </c>
      <c r="K50" s="9">
        <v>0.642857142857143</v>
      </c>
      <c r="L50" s="9">
        <v>0.9</v>
      </c>
      <c r="M50" s="9">
        <v>0</v>
      </c>
      <c r="N50" s="9">
        <v>0.5</v>
      </c>
    </row>
    <row r="51" spans="1:14">
      <c r="A51" s="8">
        <v>393</v>
      </c>
      <c r="B51" s="9">
        <v>393</v>
      </c>
      <c r="C51" s="9">
        <v>0.562142014503479</v>
      </c>
      <c r="D51" s="9">
        <v>0.0169335603713989</v>
      </c>
      <c r="E51" s="9">
        <v>8</v>
      </c>
      <c r="F51" s="9">
        <v>8</v>
      </c>
      <c r="G51" s="9">
        <v>2</v>
      </c>
      <c r="H51" s="9">
        <v>2</v>
      </c>
      <c r="I51" s="9">
        <v>0.8</v>
      </c>
      <c r="J51" s="9">
        <v>0.5</v>
      </c>
      <c r="K51" s="9">
        <v>0.615384615384615</v>
      </c>
      <c r="L51" s="9">
        <v>0.8</v>
      </c>
      <c r="M51" s="9">
        <v>0</v>
      </c>
      <c r="N51" s="9">
        <v>0.5</v>
      </c>
    </row>
    <row r="52" spans="1:14">
      <c r="A52" s="8">
        <v>498</v>
      </c>
      <c r="B52" s="9">
        <v>498</v>
      </c>
      <c r="C52" s="9">
        <v>0.562498211860657</v>
      </c>
      <c r="D52" s="9">
        <v>0.018094539642334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="4" customFormat="1" spans="1:14">
      <c r="A53" s="16">
        <v>445</v>
      </c>
      <c r="B53" s="17">
        <v>445</v>
      </c>
      <c r="C53" s="17">
        <v>0.566210746765137</v>
      </c>
      <c r="D53" s="17">
        <v>0.00131916999816895</v>
      </c>
      <c r="E53" s="17">
        <v>9</v>
      </c>
      <c r="F53" s="17">
        <v>9</v>
      </c>
      <c r="G53" s="17">
        <v>1</v>
      </c>
      <c r="H53" s="17">
        <v>1</v>
      </c>
      <c r="I53" s="17">
        <v>0.9</v>
      </c>
      <c r="J53" s="17">
        <v>0.5</v>
      </c>
      <c r="K53" s="17">
        <v>0.642857142857143</v>
      </c>
      <c r="L53" s="17">
        <v>0.9</v>
      </c>
      <c r="M53" s="17">
        <v>0</v>
      </c>
      <c r="N53" s="17">
        <v>0.5</v>
      </c>
    </row>
    <row r="54" s="3" customFormat="1" spans="1:14">
      <c r="A54" s="14">
        <v>174</v>
      </c>
      <c r="B54" s="15">
        <v>174</v>
      </c>
      <c r="C54" s="15">
        <v>0.595145583152771</v>
      </c>
      <c r="D54" s="15">
        <v>0.0400304794311523</v>
      </c>
      <c r="E54" s="15">
        <v>10</v>
      </c>
      <c r="F54" s="15">
        <v>8</v>
      </c>
      <c r="G54" s="15">
        <v>0</v>
      </c>
      <c r="H54" s="15">
        <v>2</v>
      </c>
      <c r="I54" s="15">
        <v>1</v>
      </c>
      <c r="J54" s="15">
        <v>0.555555555555556</v>
      </c>
      <c r="K54" s="15">
        <v>0.714285714285714</v>
      </c>
      <c r="L54" s="15">
        <v>0.8</v>
      </c>
      <c r="M54" s="15">
        <v>0.2</v>
      </c>
      <c r="N54" s="15">
        <v>0.6</v>
      </c>
    </row>
    <row r="55" s="3" customFormat="1" spans="1:14">
      <c r="A55" s="14">
        <v>304</v>
      </c>
      <c r="B55" s="15">
        <v>304</v>
      </c>
      <c r="C55" s="15">
        <v>0.57126247882843</v>
      </c>
      <c r="D55" s="15">
        <v>0.00178587436676025</v>
      </c>
      <c r="E55" s="15">
        <v>10</v>
      </c>
      <c r="F55" s="15">
        <v>9</v>
      </c>
      <c r="G55" s="15">
        <v>0</v>
      </c>
      <c r="H55" s="15">
        <v>1</v>
      </c>
      <c r="I55" s="15">
        <v>1</v>
      </c>
      <c r="J55" s="15">
        <v>0.526315789473684</v>
      </c>
      <c r="K55" s="15">
        <v>0.689655172413793</v>
      </c>
      <c r="L55" s="15">
        <v>0.9</v>
      </c>
      <c r="M55" s="15">
        <v>0.1</v>
      </c>
      <c r="N55" s="15">
        <v>0.55</v>
      </c>
    </row>
    <row r="56" s="3" customFormat="1" spans="1:14">
      <c r="A56" s="14">
        <v>467</v>
      </c>
      <c r="B56" s="15">
        <v>467</v>
      </c>
      <c r="C56" s="15">
        <v>0.572872996330261</v>
      </c>
      <c r="D56" s="15">
        <v>0.00699377059936523</v>
      </c>
      <c r="E56" s="15">
        <v>10</v>
      </c>
      <c r="F56" s="15">
        <v>6</v>
      </c>
      <c r="G56" s="15">
        <v>0</v>
      </c>
      <c r="H56" s="15">
        <v>4</v>
      </c>
      <c r="I56" s="15">
        <v>1</v>
      </c>
      <c r="J56" s="15">
        <v>0.625</v>
      </c>
      <c r="K56" s="15">
        <v>0.769230769230769</v>
      </c>
      <c r="L56" s="15">
        <v>0.6</v>
      </c>
      <c r="M56" s="15">
        <v>0.4</v>
      </c>
      <c r="N56" s="15">
        <v>0.7</v>
      </c>
    </row>
    <row r="57" spans="1:14">
      <c r="A57" s="8">
        <v>409</v>
      </c>
      <c r="B57" s="9">
        <v>409</v>
      </c>
      <c r="C57" s="9">
        <v>0.594613671302795</v>
      </c>
      <c r="D57" s="9">
        <v>0.0499047040939331</v>
      </c>
      <c r="E57" s="9">
        <v>8</v>
      </c>
      <c r="F57" s="9">
        <v>3</v>
      </c>
      <c r="G57" s="9">
        <v>2</v>
      </c>
      <c r="H57" s="9">
        <v>7</v>
      </c>
      <c r="I57" s="9">
        <v>0.8</v>
      </c>
      <c r="J57" s="9">
        <v>0.727272727272727</v>
      </c>
      <c r="K57" s="9">
        <v>0.761904761904762</v>
      </c>
      <c r="L57" s="9">
        <v>0.3</v>
      </c>
      <c r="M57" s="9">
        <v>0.5</v>
      </c>
      <c r="N57" s="9">
        <v>0.75</v>
      </c>
    </row>
    <row r="58" spans="1:14">
      <c r="A58" s="8">
        <v>284</v>
      </c>
      <c r="B58" s="9">
        <v>284</v>
      </c>
      <c r="C58" s="9">
        <v>0.57831335067749</v>
      </c>
      <c r="D58" s="9">
        <v>0.00532937049865723</v>
      </c>
      <c r="E58" s="9">
        <v>10</v>
      </c>
      <c r="F58" s="9">
        <v>7</v>
      </c>
      <c r="G58" s="9">
        <v>0</v>
      </c>
      <c r="H58" s="9">
        <v>3</v>
      </c>
      <c r="I58" s="9">
        <v>1</v>
      </c>
      <c r="J58" s="9">
        <v>0.588235294117647</v>
      </c>
      <c r="K58" s="9">
        <v>0.740740740740741</v>
      </c>
      <c r="L58" s="9">
        <v>0.7</v>
      </c>
      <c r="M58" s="9">
        <v>0.3</v>
      </c>
      <c r="N58" s="9">
        <v>0.65</v>
      </c>
    </row>
    <row r="59" spans="1:14">
      <c r="A59" s="8">
        <v>414</v>
      </c>
      <c r="B59" s="9">
        <v>414</v>
      </c>
      <c r="C59" s="9">
        <v>0.596198558807373</v>
      </c>
      <c r="D59" s="9">
        <v>0.0355410575866699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354</v>
      </c>
      <c r="B60" s="9">
        <v>354</v>
      </c>
      <c r="C60" s="9">
        <v>0.584381818771362</v>
      </c>
      <c r="D60" s="9">
        <v>0.0174782276153564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8">
        <v>152</v>
      </c>
      <c r="B61" s="9">
        <v>152</v>
      </c>
      <c r="C61" s="9">
        <v>0.597879528999329</v>
      </c>
      <c r="D61" s="9">
        <v>0.064584493637085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="4" customFormat="1" spans="1:14">
      <c r="A62" s="16">
        <v>394</v>
      </c>
      <c r="B62" s="17">
        <v>394</v>
      </c>
      <c r="C62" s="17">
        <v>0.598041772842407</v>
      </c>
      <c r="D62" s="17">
        <v>0.0163865089416504</v>
      </c>
      <c r="E62" s="17">
        <v>9</v>
      </c>
      <c r="F62" s="17">
        <v>9</v>
      </c>
      <c r="G62" s="17">
        <v>1</v>
      </c>
      <c r="H62" s="17">
        <v>1</v>
      </c>
      <c r="I62" s="17">
        <v>0.9</v>
      </c>
      <c r="J62" s="17">
        <v>0.5</v>
      </c>
      <c r="K62" s="17">
        <v>0.642857142857143</v>
      </c>
      <c r="L62" s="17">
        <v>0.9</v>
      </c>
      <c r="M62" s="17">
        <v>0</v>
      </c>
      <c r="N62" s="17">
        <v>0.5</v>
      </c>
    </row>
    <row r="63" s="3" customFormat="1" spans="1:14">
      <c r="A63" s="14">
        <v>5</v>
      </c>
      <c r="B63" s="15">
        <v>5</v>
      </c>
      <c r="C63" s="15">
        <v>0.629554629325867</v>
      </c>
      <c r="D63" s="15">
        <v>0.0277773141860962</v>
      </c>
      <c r="E63" s="15">
        <v>8</v>
      </c>
      <c r="F63" s="15">
        <v>5</v>
      </c>
      <c r="G63" s="15">
        <v>2</v>
      </c>
      <c r="H63" s="15">
        <v>5</v>
      </c>
      <c r="I63" s="15">
        <v>0.8</v>
      </c>
      <c r="J63" s="15">
        <v>0.615384615384615</v>
      </c>
      <c r="K63" s="15">
        <v>0.695652173913043</v>
      </c>
      <c r="L63" s="15">
        <v>0.5</v>
      </c>
      <c r="M63" s="15">
        <v>0.3</v>
      </c>
      <c r="N63" s="15">
        <v>0.65</v>
      </c>
    </row>
    <row r="64" customFormat="1" spans="1:14">
      <c r="A64" s="8">
        <v>136</v>
      </c>
      <c r="B64" s="9">
        <v>136</v>
      </c>
      <c r="C64" s="9">
        <v>0.627938747406006</v>
      </c>
      <c r="D64" s="9">
        <v>0.0113358497619629</v>
      </c>
      <c r="E64" s="9">
        <v>9</v>
      </c>
      <c r="F64" s="9">
        <v>4</v>
      </c>
      <c r="G64" s="9">
        <v>1</v>
      </c>
      <c r="H64" s="9">
        <v>6</v>
      </c>
      <c r="I64" s="9">
        <v>0.9</v>
      </c>
      <c r="J64" s="9">
        <v>0.692307692307692</v>
      </c>
      <c r="K64" s="9">
        <v>0.782608695652174</v>
      </c>
      <c r="L64" s="9">
        <v>0.4</v>
      </c>
      <c r="M64" s="9">
        <v>0.5</v>
      </c>
      <c r="N64" s="9">
        <v>0.75</v>
      </c>
    </row>
    <row r="65" spans="1:14">
      <c r="A65" s="8">
        <v>396</v>
      </c>
      <c r="B65" s="9">
        <v>396</v>
      </c>
      <c r="C65" s="9">
        <v>0.630221962928772</v>
      </c>
      <c r="D65" s="9">
        <v>0.13497257232666</v>
      </c>
      <c r="E65" s="9">
        <v>7</v>
      </c>
      <c r="F65" s="9">
        <v>5</v>
      </c>
      <c r="G65" s="9">
        <v>3</v>
      </c>
      <c r="H65" s="9">
        <v>5</v>
      </c>
      <c r="I65" s="9">
        <v>0.7</v>
      </c>
      <c r="J65" s="9">
        <v>0.583333333333333</v>
      </c>
      <c r="K65" s="9">
        <v>0.636363636363636</v>
      </c>
      <c r="L65" s="9">
        <v>0.5</v>
      </c>
      <c r="M65" s="9">
        <v>0.2</v>
      </c>
      <c r="N65" s="9">
        <v>0.6</v>
      </c>
    </row>
    <row r="66" spans="1:14">
      <c r="A66" s="8">
        <v>2</v>
      </c>
      <c r="B66" s="9">
        <v>2</v>
      </c>
      <c r="C66" s="9">
        <v>0.621734499931335</v>
      </c>
      <c r="D66" s="9">
        <v>0.000980615615844727</v>
      </c>
      <c r="E66" s="9">
        <v>9</v>
      </c>
      <c r="F66" s="9">
        <v>4</v>
      </c>
      <c r="G66" s="9">
        <v>1</v>
      </c>
      <c r="H66" s="9">
        <v>6</v>
      </c>
      <c r="I66" s="9">
        <v>0.9</v>
      </c>
      <c r="J66" s="9">
        <v>0.692307692307692</v>
      </c>
      <c r="K66" s="9">
        <v>0.782608695652174</v>
      </c>
      <c r="L66" s="9">
        <v>0.4</v>
      </c>
      <c r="M66" s="9">
        <v>0.5</v>
      </c>
      <c r="N66" s="9">
        <v>0.75</v>
      </c>
    </row>
    <row r="67" spans="1:14">
      <c r="A67" s="8">
        <v>54</v>
      </c>
      <c r="B67" s="9">
        <v>54</v>
      </c>
      <c r="C67" s="9">
        <v>0.629478931427002</v>
      </c>
      <c r="D67" s="9">
        <v>0.0051422119140625</v>
      </c>
      <c r="E67" s="9">
        <v>10</v>
      </c>
      <c r="F67" s="9">
        <v>9</v>
      </c>
      <c r="G67" s="9">
        <v>0</v>
      </c>
      <c r="H67" s="9">
        <v>1</v>
      </c>
      <c r="I67" s="9">
        <v>1</v>
      </c>
      <c r="J67" s="9">
        <v>0.526315789473684</v>
      </c>
      <c r="K67" s="9">
        <v>0.689655172413793</v>
      </c>
      <c r="L67" s="9">
        <v>0.9</v>
      </c>
      <c r="M67" s="9">
        <v>0.1</v>
      </c>
      <c r="N67" s="9">
        <v>0.55</v>
      </c>
    </row>
    <row r="68" s="4" customFormat="1" spans="1:14">
      <c r="A68" s="16">
        <v>116</v>
      </c>
      <c r="B68" s="17">
        <v>116</v>
      </c>
      <c r="C68" s="17">
        <v>0.630280375480652</v>
      </c>
      <c r="D68" s="17">
        <v>0.000827312469482422</v>
      </c>
      <c r="E68" s="17">
        <v>8</v>
      </c>
      <c r="F68" s="17">
        <v>6</v>
      </c>
      <c r="G68" s="17">
        <v>2</v>
      </c>
      <c r="H68" s="17">
        <v>4</v>
      </c>
      <c r="I68" s="17">
        <v>0.8</v>
      </c>
      <c r="J68" s="17">
        <v>0.571428571428572</v>
      </c>
      <c r="K68" s="17">
        <v>0.666666666666667</v>
      </c>
      <c r="L68" s="17">
        <v>0.6</v>
      </c>
      <c r="M68" s="17">
        <v>0.2</v>
      </c>
      <c r="N68" s="17">
        <v>0.6</v>
      </c>
    </row>
    <row r="69" s="3" customFormat="1" spans="1:14">
      <c r="A69" s="14">
        <v>176</v>
      </c>
      <c r="B69" s="15">
        <v>176</v>
      </c>
      <c r="C69" s="15">
        <v>0.660414099693298</v>
      </c>
      <c r="D69" s="15">
        <v>0.0916085243225098</v>
      </c>
      <c r="E69" s="15">
        <v>10</v>
      </c>
      <c r="F69" s="15">
        <v>8</v>
      </c>
      <c r="G69" s="15">
        <v>0</v>
      </c>
      <c r="H69" s="15">
        <v>2</v>
      </c>
      <c r="I69" s="15">
        <v>1</v>
      </c>
      <c r="J69" s="15">
        <v>0.555555555555556</v>
      </c>
      <c r="K69" s="15">
        <v>0.714285714285714</v>
      </c>
      <c r="L69" s="15">
        <v>0.8</v>
      </c>
      <c r="M69" s="15">
        <v>0.2</v>
      </c>
      <c r="N69" s="15">
        <v>0.6</v>
      </c>
    </row>
    <row r="70" customFormat="1" spans="1:14">
      <c r="A70" s="8">
        <v>127</v>
      </c>
      <c r="B70" s="9">
        <v>127</v>
      </c>
      <c r="C70" s="9">
        <v>0.661110758781433</v>
      </c>
      <c r="D70" s="9">
        <v>0.0166646242141724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301</v>
      </c>
      <c r="B71" s="9">
        <v>301</v>
      </c>
      <c r="C71" s="9">
        <v>0.662102222442627</v>
      </c>
      <c r="D71" s="9">
        <v>0.124578595161438</v>
      </c>
      <c r="E71" s="9">
        <v>9</v>
      </c>
      <c r="F71" s="9">
        <v>7</v>
      </c>
      <c r="G71" s="9">
        <v>1</v>
      </c>
      <c r="H71" s="9">
        <v>3</v>
      </c>
      <c r="I71" s="9">
        <v>0.9</v>
      </c>
      <c r="J71" s="9">
        <v>0.5625</v>
      </c>
      <c r="K71" s="9">
        <v>0.692307692307692</v>
      </c>
      <c r="L71" s="9">
        <v>0.7</v>
      </c>
      <c r="M71" s="9">
        <v>0.2</v>
      </c>
      <c r="N71" s="9">
        <v>0.6</v>
      </c>
    </row>
    <row r="72" spans="3:13">
      <c r="C72" s="7">
        <f>AVERAGE(C2:C71)</f>
        <v>0.525521755218506</v>
      </c>
      <c r="D72" s="7">
        <f>AVERAGE(D2:D71)</f>
        <v>0.0374173266547067</v>
      </c>
      <c r="L72" s="7">
        <f>AVERAGE(L2:L71)</f>
        <v>0.671428571428571</v>
      </c>
      <c r="M72" s="7">
        <f>AVERAGE(M2:M71)</f>
        <v>0.228571428571429</v>
      </c>
    </row>
    <row r="74" spans="3:8">
      <c r="C74" s="18" t="s">
        <v>13</v>
      </c>
      <c r="D74" s="7" t="s">
        <v>14</v>
      </c>
      <c r="E74" s="7"/>
      <c r="F74" s="7"/>
      <c r="G74" s="7" t="s">
        <v>39</v>
      </c>
      <c r="H74" s="7"/>
    </row>
    <row r="75" spans="3:11">
      <c r="C75" s="7" t="s">
        <v>15</v>
      </c>
      <c r="D75" s="7">
        <f>COUNTIF(C2:C71,"&lt;0.343")-COUNTIF(C2:C71,"&lt;0.311")</f>
        <v>0</v>
      </c>
      <c r="E75" s="7"/>
      <c r="F75" s="7"/>
      <c r="G75" s="19">
        <v>0.02</v>
      </c>
      <c r="H75" s="23">
        <v>31.2</v>
      </c>
      <c r="I75" s="23">
        <v>-40</v>
      </c>
      <c r="J75" s="24">
        <v>0.0256</v>
      </c>
      <c r="K75">
        <v>76</v>
      </c>
    </row>
    <row r="76" spans="3:11">
      <c r="C76" s="7" t="s">
        <v>16</v>
      </c>
      <c r="D76" s="7">
        <f>COUNTIF(C2:C71,"&lt;0.375")-COUNTIF(C2:C71,"&lt;0.343")</f>
        <v>0</v>
      </c>
      <c r="E76" s="7"/>
      <c r="F76" s="7"/>
      <c r="G76" s="19">
        <v>0.04</v>
      </c>
      <c r="H76" s="23">
        <v>62.4</v>
      </c>
      <c r="I76" s="23">
        <v>-60</v>
      </c>
      <c r="J76" s="24">
        <v>0.0385</v>
      </c>
      <c r="K76">
        <v>75</v>
      </c>
    </row>
    <row r="77" s="5" customFormat="1" spans="3:11">
      <c r="C77" s="21" t="s">
        <v>17</v>
      </c>
      <c r="D77" s="21">
        <f>COUNTIF(C2:C71,"&lt;0.407")-COUNTIF(C2:C71,"&lt;0.375")</f>
        <v>3</v>
      </c>
      <c r="E77" s="21">
        <v>4</v>
      </c>
      <c r="F77" s="21">
        <v>4</v>
      </c>
      <c r="G77" s="19">
        <v>0.1</v>
      </c>
      <c r="H77" s="23">
        <v>156</v>
      </c>
      <c r="I77" s="23">
        <v>-160</v>
      </c>
      <c r="J77" s="24">
        <v>0.1026</v>
      </c>
      <c r="K77">
        <v>70</v>
      </c>
    </row>
    <row r="78" spans="3:11">
      <c r="C78" s="7" t="s">
        <v>18</v>
      </c>
      <c r="D78" s="7">
        <f>COUNTIF(C2:C71,"&lt;0.439")-COUNTIF(C2:C71,"&lt;0.407")</f>
        <v>6</v>
      </c>
      <c r="E78" s="7">
        <v>7</v>
      </c>
      <c r="F78" s="7">
        <v>7</v>
      </c>
      <c r="G78" s="19">
        <v>0.12</v>
      </c>
      <c r="H78" s="23">
        <v>187.2</v>
      </c>
      <c r="I78" s="23">
        <v>-180</v>
      </c>
      <c r="J78" s="24">
        <v>0.1154</v>
      </c>
      <c r="K78">
        <v>69</v>
      </c>
    </row>
    <row r="79" s="3" customFormat="1" spans="3:11">
      <c r="C79" s="20" t="s">
        <v>19</v>
      </c>
      <c r="D79" s="20">
        <f>COUNTIF(C2:C71,"&lt;0.471")-COUNTIF(C2:C71,"&lt;0.439")</f>
        <v>9</v>
      </c>
      <c r="E79" s="20">
        <v>9</v>
      </c>
      <c r="F79" s="20">
        <v>9</v>
      </c>
      <c r="G79" s="20"/>
      <c r="H79" s="20"/>
      <c r="I79" s="3">
        <v>-200</v>
      </c>
      <c r="J79" s="25">
        <v>0.1282</v>
      </c>
      <c r="K79" s="3">
        <v>68</v>
      </c>
    </row>
    <row r="80" spans="3:7">
      <c r="C80" s="7" t="s">
        <v>20</v>
      </c>
      <c r="D80" s="7">
        <f>COUNTIF(C2:C71,"&lt;0.503")-COUNTIF(C2:C71,"&lt;0.471")</f>
        <v>11</v>
      </c>
      <c r="E80" s="7">
        <v>12</v>
      </c>
      <c r="F80" s="7">
        <v>12</v>
      </c>
      <c r="G80" s="7"/>
    </row>
    <row r="81" s="6" customFormat="1" spans="3:7">
      <c r="C81" s="22" t="s">
        <v>21</v>
      </c>
      <c r="D81" s="22">
        <f>COUNTIF(C2:C71,"&lt;0.535")-COUNTIF(C2:C71,"&lt;0.503")</f>
        <v>12</v>
      </c>
      <c r="E81" s="22">
        <v>14</v>
      </c>
      <c r="F81" s="22">
        <v>14</v>
      </c>
      <c r="G81" s="22"/>
    </row>
    <row r="82" spans="3:7">
      <c r="C82" s="7" t="s">
        <v>22</v>
      </c>
      <c r="D82" s="7">
        <f>COUNTIF(C2:C71,"&lt;0.567")-COUNTIF(C2:C71,"&lt;0.535")</f>
        <v>11</v>
      </c>
      <c r="E82" s="7">
        <v>12</v>
      </c>
      <c r="F82" s="7">
        <v>12</v>
      </c>
      <c r="G82" s="7"/>
    </row>
    <row r="83" s="3" customFormat="1" spans="3:7">
      <c r="C83" s="20" t="s">
        <v>23</v>
      </c>
      <c r="D83" s="20">
        <f>COUNTIF(C2:C71,"&lt;0.599")-COUNTIF(C2:C71,"&lt;0.567")</f>
        <v>9</v>
      </c>
      <c r="E83" s="7">
        <v>9</v>
      </c>
      <c r="F83" s="7">
        <v>9</v>
      </c>
      <c r="G83" s="20"/>
    </row>
    <row r="84" spans="3:7">
      <c r="C84" s="7" t="s">
        <v>24</v>
      </c>
      <c r="D84" s="7">
        <f>COUNTIF(C2:C71,"&lt;0.631")-COUNTIF(C2:C71,"&lt;0.599")</f>
        <v>6</v>
      </c>
      <c r="E84" s="7">
        <v>7</v>
      </c>
      <c r="F84" s="7">
        <v>7</v>
      </c>
      <c r="G84" s="7"/>
    </row>
    <row r="85" s="5" customFormat="1" spans="3:7">
      <c r="C85" s="21" t="s">
        <v>25</v>
      </c>
      <c r="D85" s="21">
        <f>COUNTIF(C2:C71,"&lt;0.663")-COUNTIF(C2:C71,"&lt;0.631")</f>
        <v>3</v>
      </c>
      <c r="E85" s="21">
        <v>4</v>
      </c>
      <c r="F85" s="21">
        <v>4</v>
      </c>
      <c r="G85" s="21"/>
    </row>
    <row r="86" spans="3:7">
      <c r="C86" s="7" t="s">
        <v>26</v>
      </c>
      <c r="D86" s="7">
        <f>COUNTIF(C2:C71,"&lt;0.695")-COUNTIF(C2:C71,"&lt;0.663")</f>
        <v>0</v>
      </c>
      <c r="E86" s="7"/>
      <c r="F86" s="7"/>
      <c r="G86" s="7"/>
    </row>
    <row r="87" spans="3:7">
      <c r="C87" s="7" t="s">
        <v>27</v>
      </c>
      <c r="D87" s="7">
        <f>COUNTIF(C2:C71,"&lt;0.727")-COUNTIF(C2:C71,"&lt;0.695")</f>
        <v>0</v>
      </c>
      <c r="E87" s="7"/>
      <c r="F87" s="7"/>
      <c r="G87" s="7"/>
    </row>
    <row r="88" spans="3:7">
      <c r="C88" s="7" t="s">
        <v>28</v>
      </c>
      <c r="D88" s="7">
        <f>COUNTIF(C2:C71,"&lt;0.759")-COUNTIF(C2:C71,"&lt;0.727")</f>
        <v>0</v>
      </c>
      <c r="E88" s="7"/>
      <c r="F88" s="7"/>
      <c r="G88" s="7"/>
    </row>
    <row r="89" s="3" customFormat="1" spans="3:7">
      <c r="C89" s="20" t="s">
        <v>29</v>
      </c>
      <c r="D89" s="20">
        <f>COUNTIF(C2:C71,"&lt;0.791")-COUNTIF(C2:C71,"&lt;0.759")</f>
        <v>0</v>
      </c>
      <c r="E89" s="20"/>
      <c r="F89" s="20"/>
      <c r="G89" s="20"/>
    </row>
    <row r="90" spans="3:7">
      <c r="C90" s="7" t="s">
        <v>30</v>
      </c>
      <c r="D90" s="7">
        <f>COUNTIF(C2:C71,"&lt;0.823")-COUNTIF(C2:C71,"&lt;0.791")</f>
        <v>0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8">
      <c r="C95" s="7" t="s">
        <v>35</v>
      </c>
      <c r="D95" s="7">
        <f>COUNTIF(C2:C71,"&lt;0.983")-COUNTIF(C2:C71,"&lt;0.951")</f>
        <v>0</v>
      </c>
      <c r="E95" s="7"/>
      <c r="F95" s="7"/>
      <c r="G95">
        <v>0.53</v>
      </c>
      <c r="H95">
        <v>0.038</v>
      </c>
    </row>
    <row r="96" spans="3:8">
      <c r="C96" s="7" t="s">
        <v>36</v>
      </c>
      <c r="D96" s="7">
        <f>COUNTIF(C2:C71,"&lt;1.015")-COUNTIF(C2:C71,"&lt;0.983")</f>
        <v>0</v>
      </c>
      <c r="E96" s="7"/>
      <c r="F96" s="7"/>
      <c r="G96">
        <v>0.641</v>
      </c>
      <c r="H96">
        <v>0.073</v>
      </c>
    </row>
    <row r="97" spans="3:8">
      <c r="C97" s="7" t="s">
        <v>37</v>
      </c>
      <c r="D97" s="7">
        <f>COUNTIF(C2:C71,"&lt;1.047")-COUNTIF(C2:C71,"&lt;1.015")</f>
        <v>0</v>
      </c>
      <c r="E97" s="7"/>
      <c r="F97" s="7"/>
      <c r="G97">
        <v>0.734</v>
      </c>
      <c r="H97">
        <v>0.107</v>
      </c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55" workbookViewId="0">
      <selection activeCell="G72" sqref="G72:K77"/>
    </sheetView>
  </sheetViews>
  <sheetFormatPr defaultColWidth="8.89166666666667" defaultRowHeight="13.5"/>
  <cols>
    <col min="3" max="4" width="16.558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="4" customFormat="1" spans="1:14">
      <c r="A4" s="16">
        <v>70</v>
      </c>
      <c r="B4" s="17">
        <v>70</v>
      </c>
      <c r="C4" s="17">
        <v>0.402514219284058</v>
      </c>
      <c r="D4" s="17">
        <v>0.0249971151351929</v>
      </c>
      <c r="E4" s="17">
        <v>9</v>
      </c>
      <c r="F4" s="17">
        <v>3</v>
      </c>
      <c r="G4" s="17">
        <v>1</v>
      </c>
      <c r="H4" s="17">
        <v>7</v>
      </c>
      <c r="I4" s="17">
        <v>0.9</v>
      </c>
      <c r="J4" s="17">
        <v>0.75</v>
      </c>
      <c r="K4" s="17">
        <v>0.818181818181818</v>
      </c>
      <c r="L4" s="17">
        <v>0.3</v>
      </c>
      <c r="M4" s="17">
        <v>0.6</v>
      </c>
      <c r="N4" s="17">
        <v>0.8</v>
      </c>
    </row>
    <row r="5" spans="1:14">
      <c r="A5" s="8">
        <v>39</v>
      </c>
      <c r="B5" s="9">
        <v>39</v>
      </c>
      <c r="C5" s="9">
        <v>0.432618618011475</v>
      </c>
      <c r="D5" s="9">
        <v>0.114086151123047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129</v>
      </c>
      <c r="B6" s="9">
        <v>129</v>
      </c>
      <c r="C6" s="9">
        <v>0.419413566589356</v>
      </c>
      <c r="D6" s="9">
        <v>0.000325918197631836</v>
      </c>
      <c r="E6" s="9">
        <v>9</v>
      </c>
      <c r="F6" s="9">
        <v>4</v>
      </c>
      <c r="G6" s="9">
        <v>1</v>
      </c>
      <c r="H6" s="9">
        <v>6</v>
      </c>
      <c r="I6" s="9">
        <v>0.9</v>
      </c>
      <c r="J6" s="9">
        <v>0.692307692307692</v>
      </c>
      <c r="K6" s="9">
        <v>0.782608695652174</v>
      </c>
      <c r="L6" s="9">
        <v>0.4</v>
      </c>
      <c r="M6" s="9">
        <v>0.5</v>
      </c>
      <c r="N6" s="9">
        <v>0.75</v>
      </c>
    </row>
    <row r="7" spans="1:14">
      <c r="A7" s="8">
        <v>285</v>
      </c>
      <c r="B7" s="9">
        <v>285</v>
      </c>
      <c r="C7" s="9">
        <v>0.428414344787598</v>
      </c>
      <c r="D7" s="9">
        <v>0.0122898817062378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124</v>
      </c>
      <c r="B8" s="9">
        <v>124</v>
      </c>
      <c r="C8" s="9">
        <v>0.430761814117432</v>
      </c>
      <c r="D8" s="9">
        <v>0.0127527713775635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382</v>
      </c>
      <c r="B9" s="9">
        <v>382</v>
      </c>
      <c r="C9" s="9">
        <v>0.432807445526123</v>
      </c>
      <c r="D9" s="9">
        <v>0.0136957168579102</v>
      </c>
      <c r="E9" s="9">
        <v>9</v>
      </c>
      <c r="F9" s="9">
        <v>10</v>
      </c>
      <c r="G9" s="9">
        <v>1</v>
      </c>
      <c r="H9" s="9">
        <v>0</v>
      </c>
      <c r="I9" s="9">
        <v>0.9</v>
      </c>
      <c r="J9" s="9">
        <v>0.473684210526316</v>
      </c>
      <c r="K9" s="9">
        <v>0.620689655172414</v>
      </c>
      <c r="L9" s="9">
        <v>1</v>
      </c>
      <c r="M9" s="9">
        <v>-0.1</v>
      </c>
      <c r="N9" s="9">
        <v>0.45</v>
      </c>
    </row>
    <row r="10" s="4" customFormat="1" spans="1:14">
      <c r="A10" s="16">
        <v>282</v>
      </c>
      <c r="B10" s="17">
        <v>282</v>
      </c>
      <c r="C10" s="17">
        <v>0.437617540359497</v>
      </c>
      <c r="D10" s="17">
        <v>0.101253747940064</v>
      </c>
      <c r="E10" s="17">
        <v>10</v>
      </c>
      <c r="F10" s="17">
        <v>6</v>
      </c>
      <c r="G10" s="17">
        <v>0</v>
      </c>
      <c r="H10" s="17">
        <v>4</v>
      </c>
      <c r="I10" s="17">
        <v>1</v>
      </c>
      <c r="J10" s="17">
        <v>0.625</v>
      </c>
      <c r="K10" s="17">
        <v>0.769230769230769</v>
      </c>
      <c r="L10" s="17">
        <v>0.6</v>
      </c>
      <c r="M10" s="17">
        <v>0.4</v>
      </c>
      <c r="N10" s="17">
        <v>0.7</v>
      </c>
    </row>
    <row r="11" spans="1:14">
      <c r="A11" s="8">
        <v>74</v>
      </c>
      <c r="B11" s="9">
        <v>74</v>
      </c>
      <c r="C11" s="9">
        <v>0.440886259078979</v>
      </c>
      <c r="D11" s="9">
        <v>0.00444221496582031</v>
      </c>
      <c r="E11" s="9">
        <v>8</v>
      </c>
      <c r="F11" s="9">
        <v>10</v>
      </c>
      <c r="G11" s="9">
        <v>2</v>
      </c>
      <c r="H11" s="9">
        <v>0</v>
      </c>
      <c r="I11" s="9">
        <v>0.8</v>
      </c>
      <c r="J11" s="9">
        <v>0.444444444444444</v>
      </c>
      <c r="K11" s="9">
        <v>0.571428571428572</v>
      </c>
      <c r="L11" s="9">
        <v>1</v>
      </c>
      <c r="M11" s="9">
        <v>-0.2</v>
      </c>
      <c r="N11" s="9">
        <v>0.4</v>
      </c>
    </row>
    <row r="12" spans="1:14">
      <c r="A12" s="8">
        <v>227</v>
      </c>
      <c r="B12" s="9">
        <v>227</v>
      </c>
      <c r="C12" s="9">
        <v>0.442574501037598</v>
      </c>
      <c r="D12" s="9">
        <v>0.035521388053894</v>
      </c>
      <c r="E12" s="9">
        <v>8</v>
      </c>
      <c r="F12" s="9">
        <v>9</v>
      </c>
      <c r="G12" s="9">
        <v>2</v>
      </c>
      <c r="H12" s="9">
        <v>1</v>
      </c>
      <c r="I12" s="9">
        <v>0.8</v>
      </c>
      <c r="J12" s="9">
        <v>0.470588235294118</v>
      </c>
      <c r="K12" s="9">
        <v>0.592592592592593</v>
      </c>
      <c r="L12" s="9">
        <v>0.9</v>
      </c>
      <c r="M12" s="9">
        <v>-0.1</v>
      </c>
      <c r="N12" s="9">
        <v>0.45</v>
      </c>
    </row>
    <row r="13" spans="1:14">
      <c r="A13" s="8">
        <v>122</v>
      </c>
      <c r="B13" s="9">
        <v>122</v>
      </c>
      <c r="C13" s="9">
        <v>0.468716621398926</v>
      </c>
      <c r="D13" s="9">
        <v>0.0710915327072144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315</v>
      </c>
      <c r="B14" s="9">
        <v>315</v>
      </c>
      <c r="C14" s="9">
        <v>0.452936172485352</v>
      </c>
      <c r="D14" s="9">
        <v>0.0606592893600464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customFormat="1" spans="1:14">
      <c r="A15" s="8">
        <v>67</v>
      </c>
      <c r="B15" s="9">
        <v>67</v>
      </c>
      <c r="C15" s="9">
        <v>0.452506303787231</v>
      </c>
      <c r="D15" s="9">
        <v>0.0691452026367187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234</v>
      </c>
      <c r="B16" s="9">
        <v>234</v>
      </c>
      <c r="C16" s="9">
        <v>0.462918043136597</v>
      </c>
      <c r="D16" s="9">
        <v>0.0611269474029541</v>
      </c>
      <c r="E16" s="9">
        <v>9</v>
      </c>
      <c r="F16" s="9">
        <v>9</v>
      </c>
      <c r="G16" s="9">
        <v>1</v>
      </c>
      <c r="H16" s="9">
        <v>1</v>
      </c>
      <c r="I16" s="9">
        <v>0.9</v>
      </c>
      <c r="J16" s="9">
        <v>0.5</v>
      </c>
      <c r="K16" s="9">
        <v>0.642857142857143</v>
      </c>
      <c r="L16" s="9">
        <v>0.9</v>
      </c>
      <c r="M16" s="9">
        <v>0</v>
      </c>
      <c r="N16" s="9">
        <v>0.5</v>
      </c>
    </row>
    <row r="17" spans="1:14">
      <c r="A17" s="8">
        <v>55</v>
      </c>
      <c r="B17" s="9">
        <v>55</v>
      </c>
      <c r="C17" s="9">
        <v>0.467564344406128</v>
      </c>
      <c r="D17" s="9">
        <v>0.00640463829040527</v>
      </c>
      <c r="E17" s="9">
        <v>8</v>
      </c>
      <c r="F17" s="9">
        <v>8</v>
      </c>
      <c r="G17" s="9">
        <v>2</v>
      </c>
      <c r="H17" s="9">
        <v>2</v>
      </c>
      <c r="I17" s="9">
        <v>0.8</v>
      </c>
      <c r="J17" s="9">
        <v>0.5</v>
      </c>
      <c r="K17" s="9">
        <v>0.615384615384615</v>
      </c>
      <c r="L17" s="9">
        <v>0.8</v>
      </c>
      <c r="M17" s="9">
        <v>0</v>
      </c>
      <c r="N17" s="9">
        <v>0.5</v>
      </c>
    </row>
    <row r="18" s="4" customFormat="1" spans="1:14">
      <c r="A18" s="16">
        <v>163</v>
      </c>
      <c r="B18" s="17">
        <v>163</v>
      </c>
      <c r="C18" s="17">
        <v>0.470137119293213</v>
      </c>
      <c r="D18" s="17">
        <v>0.00216317176818848</v>
      </c>
      <c r="E18" s="17">
        <v>10</v>
      </c>
      <c r="F18" s="17">
        <v>7</v>
      </c>
      <c r="G18" s="17">
        <v>0</v>
      </c>
      <c r="H18" s="17">
        <v>3</v>
      </c>
      <c r="I18" s="17">
        <v>1</v>
      </c>
      <c r="J18" s="17">
        <v>0.588235294117647</v>
      </c>
      <c r="K18" s="17">
        <v>0.740740740740741</v>
      </c>
      <c r="L18" s="17">
        <v>0.7</v>
      </c>
      <c r="M18" s="17">
        <v>0.3</v>
      </c>
      <c r="N18" s="17">
        <v>0.65</v>
      </c>
    </row>
    <row r="19" customFormat="1" spans="1:14">
      <c r="A19" s="8">
        <v>276</v>
      </c>
      <c r="B19" s="9">
        <v>276</v>
      </c>
      <c r="C19" s="9">
        <v>0.486104249954224</v>
      </c>
      <c r="D19" s="9">
        <v>0.0340396165847778</v>
      </c>
      <c r="E19" s="9">
        <v>7</v>
      </c>
      <c r="F19" s="9">
        <v>3</v>
      </c>
      <c r="G19" s="9">
        <v>3</v>
      </c>
      <c r="H19" s="9">
        <v>7</v>
      </c>
      <c r="I19" s="9">
        <v>0.7</v>
      </c>
      <c r="J19" s="9">
        <v>0.7</v>
      </c>
      <c r="K19" s="9">
        <v>0.7</v>
      </c>
      <c r="L19" s="9">
        <v>0.3</v>
      </c>
      <c r="M19" s="9">
        <v>0.4</v>
      </c>
      <c r="N19" s="9">
        <v>0.7</v>
      </c>
    </row>
    <row r="20" s="3" customFormat="1" spans="1:14">
      <c r="A20" s="14">
        <v>483</v>
      </c>
      <c r="B20" s="15">
        <v>483</v>
      </c>
      <c r="C20" s="15">
        <v>0.486316442489624</v>
      </c>
      <c r="D20" s="15">
        <v>0.0169035196304321</v>
      </c>
      <c r="E20" s="15">
        <v>9</v>
      </c>
      <c r="F20" s="15">
        <v>6</v>
      </c>
      <c r="G20" s="15">
        <v>1</v>
      </c>
      <c r="H20" s="15">
        <v>4</v>
      </c>
      <c r="I20" s="15">
        <v>0.9</v>
      </c>
      <c r="J20" s="15">
        <v>0.6</v>
      </c>
      <c r="K20" s="15">
        <v>0.72</v>
      </c>
      <c r="L20" s="15">
        <v>0.6</v>
      </c>
      <c r="M20" s="15">
        <v>0.3</v>
      </c>
      <c r="N20" s="15">
        <v>0.65</v>
      </c>
    </row>
    <row r="21" spans="1:14">
      <c r="A21" s="8">
        <v>339</v>
      </c>
      <c r="B21" s="9">
        <v>339</v>
      </c>
      <c r="C21" s="9">
        <v>0.488686084747315</v>
      </c>
      <c r="D21" s="9">
        <v>0.0729025602340698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342</v>
      </c>
      <c r="B22" s="9">
        <v>342</v>
      </c>
      <c r="C22" s="9">
        <v>0.489537000656128</v>
      </c>
      <c r="D22" s="9">
        <v>0.0721596479415894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customFormat="1" spans="1:14">
      <c r="A23" s="8">
        <v>412</v>
      </c>
      <c r="B23" s="9">
        <v>412</v>
      </c>
      <c r="C23" s="9">
        <v>0.493771910667419</v>
      </c>
      <c r="D23" s="9">
        <v>0.0107797384262085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407</v>
      </c>
      <c r="B24" s="9">
        <v>407</v>
      </c>
      <c r="C24" s="9">
        <v>0.496729969978333</v>
      </c>
      <c r="D24" s="9">
        <v>0.0540428161621094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368</v>
      </c>
      <c r="B25" s="9">
        <v>368</v>
      </c>
      <c r="C25" s="9">
        <v>0.497558355331421</v>
      </c>
      <c r="D25" s="9">
        <v>0.0354765653610229</v>
      </c>
      <c r="E25" s="9">
        <v>10</v>
      </c>
      <c r="F25" s="9">
        <v>6</v>
      </c>
      <c r="G25" s="9">
        <v>0</v>
      </c>
      <c r="H25" s="9">
        <v>4</v>
      </c>
      <c r="I25" s="9">
        <v>1</v>
      </c>
      <c r="J25" s="9">
        <v>0.625</v>
      </c>
      <c r="K25" s="9">
        <v>0.769230769230769</v>
      </c>
      <c r="L25" s="9">
        <v>0.6</v>
      </c>
      <c r="M25" s="9">
        <v>0.4</v>
      </c>
      <c r="N25" s="9">
        <v>0.7</v>
      </c>
    </row>
    <row r="26" spans="1:14">
      <c r="A26" s="8">
        <v>114</v>
      </c>
      <c r="B26" s="9">
        <v>114</v>
      </c>
      <c r="C26" s="9">
        <v>0.500288486480713</v>
      </c>
      <c r="D26" s="9">
        <v>0.00420570373535156</v>
      </c>
      <c r="E26" s="9">
        <v>10</v>
      </c>
      <c r="F26" s="9">
        <v>9</v>
      </c>
      <c r="G26" s="9">
        <v>0</v>
      </c>
      <c r="H26" s="9">
        <v>1</v>
      </c>
      <c r="I26" s="9">
        <v>1</v>
      </c>
      <c r="J26" s="9">
        <v>0.526315789473684</v>
      </c>
      <c r="K26" s="9">
        <v>0.689655172413793</v>
      </c>
      <c r="L26" s="9">
        <v>0.9</v>
      </c>
      <c r="M26" s="9">
        <v>0.1</v>
      </c>
      <c r="N26" s="9">
        <v>0.55</v>
      </c>
    </row>
    <row r="27" spans="1:14">
      <c r="A27" s="8">
        <v>222</v>
      </c>
      <c r="B27" s="9">
        <v>222</v>
      </c>
      <c r="C27" s="9">
        <v>0.500420570373535</v>
      </c>
      <c r="D27" s="9">
        <v>0.0695040225982666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customFormat="1" spans="1:14">
      <c r="A28" s="8">
        <v>495</v>
      </c>
      <c r="B28" s="9">
        <v>495</v>
      </c>
      <c r="C28" s="9">
        <v>0.500433444976807</v>
      </c>
      <c r="D28" s="9">
        <v>0.0572127103805542</v>
      </c>
      <c r="E28" s="9">
        <v>8</v>
      </c>
      <c r="F28" s="9">
        <v>7</v>
      </c>
      <c r="G28" s="9">
        <v>2</v>
      </c>
      <c r="H28" s="9">
        <v>3</v>
      </c>
      <c r="I28" s="9">
        <v>0.8</v>
      </c>
      <c r="J28" s="9">
        <v>0.533333333333333</v>
      </c>
      <c r="K28" s="9">
        <v>0.64</v>
      </c>
      <c r="L28" s="9">
        <v>0.7</v>
      </c>
      <c r="M28" s="9">
        <v>0.1</v>
      </c>
      <c r="N28" s="9">
        <v>0.55</v>
      </c>
    </row>
    <row r="29" s="4" customFormat="1" spans="1:14">
      <c r="A29" s="16">
        <v>324</v>
      </c>
      <c r="B29" s="17">
        <v>324</v>
      </c>
      <c r="C29" s="17">
        <v>0.500799059867859</v>
      </c>
      <c r="D29" s="17">
        <v>0.0488530397415161</v>
      </c>
      <c r="E29" s="17">
        <v>8</v>
      </c>
      <c r="F29" s="17">
        <v>7</v>
      </c>
      <c r="G29" s="17">
        <v>2</v>
      </c>
      <c r="H29" s="17">
        <v>3</v>
      </c>
      <c r="I29" s="17">
        <v>0.8</v>
      </c>
      <c r="J29" s="17">
        <v>0.533333333333333</v>
      </c>
      <c r="K29" s="17">
        <v>0.64</v>
      </c>
      <c r="L29" s="17">
        <v>0.7</v>
      </c>
      <c r="M29" s="17">
        <v>0.1</v>
      </c>
      <c r="N29" s="17">
        <v>0.55</v>
      </c>
    </row>
    <row r="30" spans="1:14">
      <c r="A30" s="8">
        <v>363</v>
      </c>
      <c r="B30" s="9">
        <v>363</v>
      </c>
      <c r="C30" s="9">
        <v>0.521186828613281</v>
      </c>
      <c r="D30" s="9">
        <v>0.0451854467391968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6</v>
      </c>
      <c r="B31" s="9">
        <v>6</v>
      </c>
      <c r="C31" s="9">
        <v>0.523792743682861</v>
      </c>
      <c r="D31" s="9">
        <v>0.0228317975997925</v>
      </c>
      <c r="E31" s="9">
        <v>9</v>
      </c>
      <c r="F31" s="9">
        <v>5</v>
      </c>
      <c r="G31" s="9">
        <v>1</v>
      </c>
      <c r="H31" s="9">
        <v>5</v>
      </c>
      <c r="I31" s="9">
        <v>0.9</v>
      </c>
      <c r="J31" s="9">
        <v>0.642857142857143</v>
      </c>
      <c r="K31" s="9">
        <v>0.75</v>
      </c>
      <c r="L31" s="9">
        <v>0.5</v>
      </c>
      <c r="M31" s="9">
        <v>0.4</v>
      </c>
      <c r="N31" s="9">
        <v>0.7</v>
      </c>
    </row>
    <row r="32" spans="1:14">
      <c r="A32" s="8">
        <v>231</v>
      </c>
      <c r="B32" s="9">
        <v>231</v>
      </c>
      <c r="C32" s="9">
        <v>0.52093243598938</v>
      </c>
      <c r="D32" s="9">
        <v>0.0623812675476074</v>
      </c>
      <c r="E32" s="9">
        <v>9</v>
      </c>
      <c r="F32" s="9">
        <v>7</v>
      </c>
      <c r="G32" s="9">
        <v>1</v>
      </c>
      <c r="H32" s="9">
        <v>3</v>
      </c>
      <c r="I32" s="9">
        <v>0.9</v>
      </c>
      <c r="J32" s="9">
        <v>0.5625</v>
      </c>
      <c r="K32" s="9">
        <v>0.692307692307692</v>
      </c>
      <c r="L32" s="9">
        <v>0.7</v>
      </c>
      <c r="M32" s="9">
        <v>0.2</v>
      </c>
      <c r="N32" s="9">
        <v>0.6</v>
      </c>
    </row>
    <row r="33" s="3" customFormat="1" spans="1:14">
      <c r="A33" s="14">
        <v>78</v>
      </c>
      <c r="B33" s="15">
        <v>78</v>
      </c>
      <c r="C33" s="15">
        <v>0.525001525878906</v>
      </c>
      <c r="D33" s="15">
        <v>0.0815575122833252</v>
      </c>
      <c r="E33" s="15">
        <v>9</v>
      </c>
      <c r="F33" s="15">
        <v>5</v>
      </c>
      <c r="G33" s="15">
        <v>1</v>
      </c>
      <c r="H33" s="15">
        <v>5</v>
      </c>
      <c r="I33" s="15">
        <v>0.9</v>
      </c>
      <c r="J33" s="15">
        <v>0.642857142857143</v>
      </c>
      <c r="K33" s="15">
        <v>0.75</v>
      </c>
      <c r="L33" s="15">
        <v>0.5</v>
      </c>
      <c r="M33" s="15">
        <v>0.4</v>
      </c>
      <c r="N33" s="15">
        <v>0.7</v>
      </c>
    </row>
    <row r="34" spans="1:14">
      <c r="A34" s="8">
        <v>426</v>
      </c>
      <c r="B34" s="9">
        <v>426</v>
      </c>
      <c r="C34" s="9">
        <v>0.52754282951355</v>
      </c>
      <c r="D34" s="9">
        <v>0.0470945835113525</v>
      </c>
      <c r="E34" s="9">
        <v>8</v>
      </c>
      <c r="F34" s="9">
        <v>7</v>
      </c>
      <c r="G34" s="9">
        <v>2</v>
      </c>
      <c r="H34" s="9">
        <v>3</v>
      </c>
      <c r="I34" s="9">
        <v>0.8</v>
      </c>
      <c r="J34" s="9">
        <v>0.533333333333333</v>
      </c>
      <c r="K34" s="9">
        <v>0.64</v>
      </c>
      <c r="L34" s="9">
        <v>0.7</v>
      </c>
      <c r="M34" s="9">
        <v>0.1</v>
      </c>
      <c r="N34" s="9">
        <v>0.55</v>
      </c>
    </row>
    <row r="35" customFormat="1" spans="1:14">
      <c r="A35" s="8">
        <v>12</v>
      </c>
      <c r="B35" s="9">
        <v>12</v>
      </c>
      <c r="C35" s="9">
        <v>0.531450152397156</v>
      </c>
      <c r="D35" s="9">
        <v>0.0931936502456665</v>
      </c>
      <c r="E35" s="9">
        <v>7</v>
      </c>
      <c r="F35" s="9">
        <v>4</v>
      </c>
      <c r="G35" s="9">
        <v>3</v>
      </c>
      <c r="H35" s="9">
        <v>6</v>
      </c>
      <c r="I35" s="9">
        <v>0.7</v>
      </c>
      <c r="J35" s="9">
        <v>0.636363636363636</v>
      </c>
      <c r="K35" s="9">
        <v>0.666666666666667</v>
      </c>
      <c r="L35" s="9">
        <v>0.4</v>
      </c>
      <c r="M35" s="9">
        <v>0.3</v>
      </c>
      <c r="N35" s="9">
        <v>0.65</v>
      </c>
    </row>
    <row r="36" spans="1:14">
      <c r="A36" s="8">
        <v>164</v>
      </c>
      <c r="B36" s="9">
        <v>164</v>
      </c>
      <c r="C36" s="9">
        <v>0.526402473449707</v>
      </c>
      <c r="D36" s="9">
        <v>0.0452498197555542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434</v>
      </c>
      <c r="B37" s="9">
        <v>434</v>
      </c>
      <c r="C37" s="9">
        <v>0.529965877532959</v>
      </c>
      <c r="D37" s="9">
        <v>0.0462722778320313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302</v>
      </c>
      <c r="B38" s="9">
        <v>302</v>
      </c>
      <c r="C38" s="9">
        <v>0.532430410385132</v>
      </c>
      <c r="D38" s="9">
        <v>0.0958017110824585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="3" customFormat="1" spans="1:14">
      <c r="A39" s="14">
        <v>3</v>
      </c>
      <c r="B39" s="15">
        <v>3</v>
      </c>
      <c r="C39" s="15">
        <v>0.534832954406738</v>
      </c>
      <c r="D39" s="15">
        <v>0.0511319637298584</v>
      </c>
      <c r="E39" s="15">
        <v>10</v>
      </c>
      <c r="F39" s="15">
        <v>8</v>
      </c>
      <c r="G39" s="15">
        <v>0</v>
      </c>
      <c r="H39" s="15">
        <v>2</v>
      </c>
      <c r="I39" s="15">
        <v>1</v>
      </c>
      <c r="J39" s="15">
        <v>0.555555555555556</v>
      </c>
      <c r="K39" s="15">
        <v>0.714285714285714</v>
      </c>
      <c r="L39" s="15">
        <v>0.8</v>
      </c>
      <c r="M39" s="15">
        <v>0.2</v>
      </c>
      <c r="N39" s="15">
        <v>0.6</v>
      </c>
    </row>
    <row r="40" spans="1:14">
      <c r="A40" s="8">
        <v>49</v>
      </c>
      <c r="B40" s="9">
        <v>49</v>
      </c>
      <c r="C40" s="9">
        <v>0.530404806137085</v>
      </c>
      <c r="D40" s="9">
        <v>0.0390689373016357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="4" customFormat="1" spans="1:14">
      <c r="A41" s="16">
        <v>46</v>
      </c>
      <c r="B41" s="17">
        <v>46</v>
      </c>
      <c r="C41" s="17">
        <v>0.523954391479492</v>
      </c>
      <c r="D41" s="17">
        <v>0.00152599811553955</v>
      </c>
      <c r="E41" s="17">
        <v>9</v>
      </c>
      <c r="F41" s="17">
        <v>6</v>
      </c>
      <c r="G41" s="17">
        <v>1</v>
      </c>
      <c r="H41" s="17">
        <v>4</v>
      </c>
      <c r="I41" s="17">
        <v>0.9</v>
      </c>
      <c r="J41" s="17">
        <v>0.6</v>
      </c>
      <c r="K41" s="17">
        <v>0.72</v>
      </c>
      <c r="L41" s="17">
        <v>0.6</v>
      </c>
      <c r="M41" s="17">
        <v>0.3</v>
      </c>
      <c r="N41" s="17">
        <v>0.65</v>
      </c>
    </row>
    <row r="42" spans="1:14">
      <c r="A42" s="8">
        <v>443</v>
      </c>
      <c r="B42" s="9">
        <v>443</v>
      </c>
      <c r="C42" s="9">
        <v>0.537277579307556</v>
      </c>
      <c r="D42" s="9">
        <v>0.00821709632873535</v>
      </c>
      <c r="E42" s="9">
        <v>10</v>
      </c>
      <c r="F42" s="9">
        <v>6</v>
      </c>
      <c r="G42" s="9">
        <v>0</v>
      </c>
      <c r="H42" s="9">
        <v>4</v>
      </c>
      <c r="I42" s="9">
        <v>1</v>
      </c>
      <c r="J42" s="9">
        <v>0.625</v>
      </c>
      <c r="K42" s="9">
        <v>0.769230769230769</v>
      </c>
      <c r="L42" s="9">
        <v>0.6</v>
      </c>
      <c r="M42" s="9">
        <v>0.4</v>
      </c>
      <c r="N42" s="9">
        <v>0.7</v>
      </c>
    </row>
    <row r="43" spans="1:14">
      <c r="A43" s="8">
        <v>491</v>
      </c>
      <c r="B43" s="9">
        <v>491</v>
      </c>
      <c r="C43" s="9">
        <v>0.537451267242432</v>
      </c>
      <c r="D43" s="9">
        <v>0.00570511817932129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145</v>
      </c>
      <c r="B44" s="9">
        <v>145</v>
      </c>
      <c r="C44" s="9">
        <v>0.550877332687378</v>
      </c>
      <c r="D44" s="9">
        <v>0.00531589984893799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205</v>
      </c>
      <c r="B45" s="9">
        <v>205</v>
      </c>
      <c r="C45" s="9">
        <v>0.551659464836121</v>
      </c>
      <c r="D45" s="9">
        <v>0.0101286172866821</v>
      </c>
      <c r="E45" s="9">
        <v>9</v>
      </c>
      <c r="F45" s="9">
        <v>5</v>
      </c>
      <c r="G45" s="9">
        <v>1</v>
      </c>
      <c r="H45" s="9">
        <v>5</v>
      </c>
      <c r="I45" s="9">
        <v>0.9</v>
      </c>
      <c r="J45" s="9">
        <v>0.642857142857143</v>
      </c>
      <c r="K45" s="9">
        <v>0.75</v>
      </c>
      <c r="L45" s="9">
        <v>0.5</v>
      </c>
      <c r="M45" s="9">
        <v>0.4</v>
      </c>
      <c r="N45" s="9">
        <v>0.7</v>
      </c>
    </row>
    <row r="46" s="3" customFormat="1" spans="1:14">
      <c r="A46" s="14">
        <v>255</v>
      </c>
      <c r="B46" s="15">
        <v>255</v>
      </c>
      <c r="C46" s="15">
        <v>0.559831142425537</v>
      </c>
      <c r="D46" s="15">
        <v>0.00619423389434815</v>
      </c>
      <c r="E46" s="15">
        <v>9</v>
      </c>
      <c r="F46" s="15">
        <v>5</v>
      </c>
      <c r="G46" s="15">
        <v>1</v>
      </c>
      <c r="H46" s="15">
        <v>5</v>
      </c>
      <c r="I46" s="15">
        <v>0.9</v>
      </c>
      <c r="J46" s="15">
        <v>0.642857142857143</v>
      </c>
      <c r="K46" s="15">
        <v>0.75</v>
      </c>
      <c r="L46" s="15">
        <v>0.5</v>
      </c>
      <c r="M46" s="15">
        <v>0.4</v>
      </c>
      <c r="N46" s="15">
        <v>0.7</v>
      </c>
    </row>
    <row r="47" spans="1:14">
      <c r="A47" s="8">
        <v>297</v>
      </c>
      <c r="B47" s="9">
        <v>297</v>
      </c>
      <c r="C47" s="9">
        <v>0.560098528862</v>
      </c>
      <c r="D47" s="9">
        <v>0.0110046863555908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337</v>
      </c>
      <c r="B48" s="9">
        <v>337</v>
      </c>
      <c r="C48" s="9">
        <v>0.560252547264099</v>
      </c>
      <c r="D48" s="9">
        <v>0.00192916393280029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448</v>
      </c>
      <c r="B49" s="9">
        <v>448</v>
      </c>
      <c r="C49" s="9">
        <v>0.561047911643982</v>
      </c>
      <c r="D49" s="9">
        <v>0.0178077220916748</v>
      </c>
      <c r="E49" s="9">
        <v>9</v>
      </c>
      <c r="F49" s="9">
        <v>9</v>
      </c>
      <c r="G49" s="9">
        <v>1</v>
      </c>
      <c r="H49" s="9">
        <v>1</v>
      </c>
      <c r="I49" s="9">
        <v>0.9</v>
      </c>
      <c r="J49" s="9">
        <v>0.5</v>
      </c>
      <c r="K49" s="9">
        <v>0.642857142857143</v>
      </c>
      <c r="L49" s="9">
        <v>0.9</v>
      </c>
      <c r="M49" s="9">
        <v>0</v>
      </c>
      <c r="N49" s="9">
        <v>0.5</v>
      </c>
    </row>
    <row r="50" spans="1:14">
      <c r="A50" s="8">
        <v>393</v>
      </c>
      <c r="B50" s="9">
        <v>393</v>
      </c>
      <c r="C50" s="9">
        <v>0.562142014503479</v>
      </c>
      <c r="D50" s="9">
        <v>0.0169335603713989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498</v>
      </c>
      <c r="B51" s="9">
        <v>498</v>
      </c>
      <c r="C51" s="9">
        <v>0.562498211860657</v>
      </c>
      <c r="D51" s="9">
        <v>0.018094539642334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="4" customFormat="1" spans="1:14">
      <c r="A52" s="16">
        <v>445</v>
      </c>
      <c r="B52" s="17">
        <v>445</v>
      </c>
      <c r="C52" s="17">
        <v>0.566210746765137</v>
      </c>
      <c r="D52" s="17">
        <v>0.00131916999816895</v>
      </c>
      <c r="E52" s="17">
        <v>9</v>
      </c>
      <c r="F52" s="17">
        <v>9</v>
      </c>
      <c r="G52" s="17">
        <v>1</v>
      </c>
      <c r="H52" s="17">
        <v>1</v>
      </c>
      <c r="I52" s="17">
        <v>0.9</v>
      </c>
      <c r="J52" s="17">
        <v>0.5</v>
      </c>
      <c r="K52" s="17">
        <v>0.642857142857143</v>
      </c>
      <c r="L52" s="17">
        <v>0.9</v>
      </c>
      <c r="M52" s="17">
        <v>0</v>
      </c>
      <c r="N52" s="17">
        <v>0.5</v>
      </c>
    </row>
    <row r="53" s="3" customFormat="1" spans="1:14">
      <c r="A53" s="14">
        <v>174</v>
      </c>
      <c r="B53" s="15">
        <v>174</v>
      </c>
      <c r="C53" s="15">
        <v>0.595145583152771</v>
      </c>
      <c r="D53" s="15">
        <v>0.0400304794311523</v>
      </c>
      <c r="E53" s="15">
        <v>10</v>
      </c>
      <c r="F53" s="15">
        <v>8</v>
      </c>
      <c r="G53" s="15">
        <v>0</v>
      </c>
      <c r="H53" s="15">
        <v>2</v>
      </c>
      <c r="I53" s="15">
        <v>1</v>
      </c>
      <c r="J53" s="15">
        <v>0.555555555555556</v>
      </c>
      <c r="K53" s="15">
        <v>0.714285714285714</v>
      </c>
      <c r="L53" s="15">
        <v>0.8</v>
      </c>
      <c r="M53" s="15">
        <v>0.2</v>
      </c>
      <c r="N53" s="15">
        <v>0.6</v>
      </c>
    </row>
    <row r="54" s="3" customFormat="1" spans="1:14">
      <c r="A54" s="14">
        <v>304</v>
      </c>
      <c r="B54" s="15">
        <v>304</v>
      </c>
      <c r="C54" s="15">
        <v>0.57126247882843</v>
      </c>
      <c r="D54" s="15">
        <v>0.00178587436676025</v>
      </c>
      <c r="E54" s="15">
        <v>10</v>
      </c>
      <c r="F54" s="15">
        <v>9</v>
      </c>
      <c r="G54" s="15">
        <v>0</v>
      </c>
      <c r="H54" s="15">
        <v>1</v>
      </c>
      <c r="I54" s="15">
        <v>1</v>
      </c>
      <c r="J54" s="15">
        <v>0.526315789473684</v>
      </c>
      <c r="K54" s="15">
        <v>0.689655172413793</v>
      </c>
      <c r="L54" s="15">
        <v>0.9</v>
      </c>
      <c r="M54" s="15">
        <v>0.1</v>
      </c>
      <c r="N54" s="15">
        <v>0.55</v>
      </c>
    </row>
    <row r="55" s="3" customFormat="1" spans="1:14">
      <c r="A55" s="14">
        <v>467</v>
      </c>
      <c r="B55" s="15">
        <v>467</v>
      </c>
      <c r="C55" s="15">
        <v>0.572872996330261</v>
      </c>
      <c r="D55" s="15">
        <v>0.00699377059936523</v>
      </c>
      <c r="E55" s="15">
        <v>10</v>
      </c>
      <c r="F55" s="15">
        <v>6</v>
      </c>
      <c r="G55" s="15">
        <v>0</v>
      </c>
      <c r="H55" s="15">
        <v>4</v>
      </c>
      <c r="I55" s="15">
        <v>1</v>
      </c>
      <c r="J55" s="15">
        <v>0.625</v>
      </c>
      <c r="K55" s="15">
        <v>0.769230769230769</v>
      </c>
      <c r="L55" s="15">
        <v>0.6</v>
      </c>
      <c r="M55" s="15">
        <v>0.4</v>
      </c>
      <c r="N55" s="15">
        <v>0.7</v>
      </c>
    </row>
    <row r="56" spans="1:14">
      <c r="A56" s="8">
        <v>284</v>
      </c>
      <c r="B56" s="9">
        <v>284</v>
      </c>
      <c r="C56" s="9">
        <v>0.57831335067749</v>
      </c>
      <c r="D56" s="9">
        <v>0.00532937049865723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414</v>
      </c>
      <c r="B57" s="9">
        <v>414</v>
      </c>
      <c r="C57" s="9">
        <v>0.596198558807373</v>
      </c>
      <c r="D57" s="9">
        <v>0.0355410575866699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pans="1:14">
      <c r="A58" s="8">
        <v>354</v>
      </c>
      <c r="B58" s="9">
        <v>354</v>
      </c>
      <c r="C58" s="9">
        <v>0.584381818771362</v>
      </c>
      <c r="D58" s="9">
        <v>0.0174782276153564</v>
      </c>
      <c r="E58" s="9">
        <v>9</v>
      </c>
      <c r="F58" s="9">
        <v>7</v>
      </c>
      <c r="G58" s="9">
        <v>1</v>
      </c>
      <c r="H58" s="9">
        <v>3</v>
      </c>
      <c r="I58" s="9">
        <v>0.9</v>
      </c>
      <c r="J58" s="9">
        <v>0.5625</v>
      </c>
      <c r="K58" s="9">
        <v>0.692307692307692</v>
      </c>
      <c r="L58" s="9">
        <v>0.7</v>
      </c>
      <c r="M58" s="9">
        <v>0.2</v>
      </c>
      <c r="N58" s="9">
        <v>0.6</v>
      </c>
    </row>
    <row r="59" spans="1:14">
      <c r="A59" s="8">
        <v>152</v>
      </c>
      <c r="B59" s="9">
        <v>152</v>
      </c>
      <c r="C59" s="9">
        <v>0.597879528999329</v>
      </c>
      <c r="D59" s="9">
        <v>0.064584493637085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="4" customFormat="1" spans="1:14">
      <c r="A60" s="16">
        <v>394</v>
      </c>
      <c r="B60" s="17">
        <v>394</v>
      </c>
      <c r="C60" s="17">
        <v>0.598041772842407</v>
      </c>
      <c r="D60" s="17">
        <v>0.0163865089416504</v>
      </c>
      <c r="E60" s="17">
        <v>9</v>
      </c>
      <c r="F60" s="17">
        <v>9</v>
      </c>
      <c r="G60" s="17">
        <v>1</v>
      </c>
      <c r="H60" s="17">
        <v>1</v>
      </c>
      <c r="I60" s="17">
        <v>0.9</v>
      </c>
      <c r="J60" s="17">
        <v>0.5</v>
      </c>
      <c r="K60" s="17">
        <v>0.642857142857143</v>
      </c>
      <c r="L60" s="17">
        <v>0.9</v>
      </c>
      <c r="M60" s="17">
        <v>0</v>
      </c>
      <c r="N60" s="17">
        <v>0.5</v>
      </c>
    </row>
    <row r="61" s="3" customFormat="1" spans="1:14">
      <c r="A61" s="14">
        <v>5</v>
      </c>
      <c r="B61" s="15">
        <v>5</v>
      </c>
      <c r="C61" s="15">
        <v>0.629554629325867</v>
      </c>
      <c r="D61" s="15">
        <v>0.0277773141860962</v>
      </c>
      <c r="E61" s="15">
        <v>8</v>
      </c>
      <c r="F61" s="15">
        <v>5</v>
      </c>
      <c r="G61" s="15">
        <v>2</v>
      </c>
      <c r="H61" s="15">
        <v>5</v>
      </c>
      <c r="I61" s="15">
        <v>0.8</v>
      </c>
      <c r="J61" s="15">
        <v>0.615384615384615</v>
      </c>
      <c r="K61" s="15">
        <v>0.695652173913043</v>
      </c>
      <c r="L61" s="15">
        <v>0.5</v>
      </c>
      <c r="M61" s="15">
        <v>0.3</v>
      </c>
      <c r="N61" s="15">
        <v>0.65</v>
      </c>
    </row>
    <row r="62" customFormat="1" spans="1:14">
      <c r="A62" s="8">
        <v>136</v>
      </c>
      <c r="B62" s="9">
        <v>136</v>
      </c>
      <c r="C62" s="9">
        <v>0.627938747406006</v>
      </c>
      <c r="D62" s="9">
        <v>0.0113358497619629</v>
      </c>
      <c r="E62" s="9">
        <v>9</v>
      </c>
      <c r="F62" s="9">
        <v>4</v>
      </c>
      <c r="G62" s="9">
        <v>1</v>
      </c>
      <c r="H62" s="9">
        <v>6</v>
      </c>
      <c r="I62" s="9">
        <v>0.9</v>
      </c>
      <c r="J62" s="9">
        <v>0.692307692307692</v>
      </c>
      <c r="K62" s="9">
        <v>0.782608695652174</v>
      </c>
      <c r="L62" s="9">
        <v>0.4</v>
      </c>
      <c r="M62" s="9">
        <v>0.5</v>
      </c>
      <c r="N62" s="9">
        <v>0.75</v>
      </c>
    </row>
    <row r="63" spans="1:14">
      <c r="A63" s="8">
        <v>396</v>
      </c>
      <c r="B63" s="9">
        <v>396</v>
      </c>
      <c r="C63" s="9">
        <v>0.630221962928772</v>
      </c>
      <c r="D63" s="9">
        <v>0.13497257232666</v>
      </c>
      <c r="E63" s="9">
        <v>7</v>
      </c>
      <c r="F63" s="9">
        <v>5</v>
      </c>
      <c r="G63" s="9">
        <v>3</v>
      </c>
      <c r="H63" s="9">
        <v>5</v>
      </c>
      <c r="I63" s="9">
        <v>0.7</v>
      </c>
      <c r="J63" s="9">
        <v>0.583333333333333</v>
      </c>
      <c r="K63" s="9">
        <v>0.636363636363636</v>
      </c>
      <c r="L63" s="9">
        <v>0.5</v>
      </c>
      <c r="M63" s="9">
        <v>0.2</v>
      </c>
      <c r="N63" s="9">
        <v>0.6</v>
      </c>
    </row>
    <row r="64" spans="1:14">
      <c r="A64" s="8">
        <v>2</v>
      </c>
      <c r="B64" s="9">
        <v>2</v>
      </c>
      <c r="C64" s="9">
        <v>0.621734499931335</v>
      </c>
      <c r="D64" s="9">
        <v>0.000980615615844727</v>
      </c>
      <c r="E64" s="9">
        <v>9</v>
      </c>
      <c r="F64" s="9">
        <v>4</v>
      </c>
      <c r="G64" s="9">
        <v>1</v>
      </c>
      <c r="H64" s="9">
        <v>6</v>
      </c>
      <c r="I64" s="9">
        <v>0.9</v>
      </c>
      <c r="J64" s="9">
        <v>0.692307692307692</v>
      </c>
      <c r="K64" s="9">
        <v>0.782608695652174</v>
      </c>
      <c r="L64" s="9">
        <v>0.4</v>
      </c>
      <c r="M64" s="9">
        <v>0.5</v>
      </c>
      <c r="N64" s="9">
        <v>0.75</v>
      </c>
    </row>
    <row r="65" spans="1:14">
      <c r="A65" s="8">
        <v>54</v>
      </c>
      <c r="B65" s="9">
        <v>54</v>
      </c>
      <c r="C65" s="9">
        <v>0.629478931427002</v>
      </c>
      <c r="D65" s="9">
        <v>0.0051422119140625</v>
      </c>
      <c r="E65" s="9">
        <v>10</v>
      </c>
      <c r="F65" s="9">
        <v>9</v>
      </c>
      <c r="G65" s="9">
        <v>0</v>
      </c>
      <c r="H65" s="9">
        <v>1</v>
      </c>
      <c r="I65" s="9">
        <v>1</v>
      </c>
      <c r="J65" s="9">
        <v>0.526315789473684</v>
      </c>
      <c r="K65" s="9">
        <v>0.689655172413793</v>
      </c>
      <c r="L65" s="9">
        <v>0.9</v>
      </c>
      <c r="M65" s="9">
        <v>0.1</v>
      </c>
      <c r="N65" s="9">
        <v>0.55</v>
      </c>
    </row>
    <row r="66" s="4" customFormat="1" spans="1:14">
      <c r="A66" s="16">
        <v>116</v>
      </c>
      <c r="B66" s="17">
        <v>116</v>
      </c>
      <c r="C66" s="17">
        <v>0.630280375480652</v>
      </c>
      <c r="D66" s="17">
        <v>0.000827312469482422</v>
      </c>
      <c r="E66" s="17">
        <v>8</v>
      </c>
      <c r="F66" s="17">
        <v>6</v>
      </c>
      <c r="G66" s="17">
        <v>2</v>
      </c>
      <c r="H66" s="17">
        <v>4</v>
      </c>
      <c r="I66" s="17">
        <v>0.8</v>
      </c>
      <c r="J66" s="17">
        <v>0.571428571428572</v>
      </c>
      <c r="K66" s="17">
        <v>0.666666666666667</v>
      </c>
      <c r="L66" s="17">
        <v>0.6</v>
      </c>
      <c r="M66" s="17">
        <v>0.2</v>
      </c>
      <c r="N66" s="17">
        <v>0.6</v>
      </c>
    </row>
    <row r="67" s="3" customFormat="1" spans="1:14">
      <c r="A67" s="14">
        <v>176</v>
      </c>
      <c r="B67" s="15">
        <v>176</v>
      </c>
      <c r="C67" s="15">
        <v>0.660414099693298</v>
      </c>
      <c r="D67" s="15">
        <v>0.0916085243225098</v>
      </c>
      <c r="E67" s="15">
        <v>10</v>
      </c>
      <c r="F67" s="15">
        <v>8</v>
      </c>
      <c r="G67" s="15">
        <v>0</v>
      </c>
      <c r="H67" s="15">
        <v>2</v>
      </c>
      <c r="I67" s="15">
        <v>1</v>
      </c>
      <c r="J67" s="15">
        <v>0.555555555555556</v>
      </c>
      <c r="K67" s="15">
        <v>0.714285714285714</v>
      </c>
      <c r="L67" s="15">
        <v>0.8</v>
      </c>
      <c r="M67" s="15">
        <v>0.2</v>
      </c>
      <c r="N67" s="15">
        <v>0.6</v>
      </c>
    </row>
    <row r="68" customFormat="1" spans="1:14">
      <c r="A68" s="8">
        <v>127</v>
      </c>
      <c r="B68" s="9">
        <v>127</v>
      </c>
      <c r="C68" s="9">
        <v>0.661110758781433</v>
      </c>
      <c r="D68" s="9">
        <v>0.0166646242141724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301</v>
      </c>
      <c r="B69" s="9">
        <v>301</v>
      </c>
      <c r="C69" s="9">
        <v>0.662102222442627</v>
      </c>
      <c r="D69" s="9">
        <v>0.124578595161438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3:13">
      <c r="C70" s="7">
        <f>AVERAGE(C2:C69)</f>
        <v>0.525530701174456</v>
      </c>
      <c r="D70" s="7">
        <f>AVERAGE(D2:D69)</f>
        <v>0.0373833880704992</v>
      </c>
      <c r="L70" s="7">
        <f>AVERAGE(L2:L69)</f>
        <v>0.675</v>
      </c>
      <c r="M70" s="7">
        <f>AVERAGE(M2:M69)</f>
        <v>0.226470588235294</v>
      </c>
    </row>
    <row r="72" spans="3:8">
      <c r="C72" s="18" t="s">
        <v>13</v>
      </c>
      <c r="D72" s="7" t="s">
        <v>14</v>
      </c>
      <c r="E72" s="7"/>
      <c r="F72" s="7"/>
      <c r="G72" s="7" t="s">
        <v>39</v>
      </c>
      <c r="H72" s="7"/>
    </row>
    <row r="73" spans="3:11">
      <c r="C73" s="7" t="s">
        <v>15</v>
      </c>
      <c r="D73" s="7">
        <f>COUNTIF(C2:C69,"&lt;0.343")-COUNTIF(C2:C69,"&lt;0.311")</f>
        <v>0</v>
      </c>
      <c r="E73" s="7"/>
      <c r="F73" s="7"/>
      <c r="G73" s="19">
        <v>0.02</v>
      </c>
      <c r="H73" s="23">
        <v>31.2</v>
      </c>
      <c r="I73" s="23">
        <v>-40</v>
      </c>
      <c r="J73" s="24">
        <v>0.0256</v>
      </c>
      <c r="K73">
        <v>76</v>
      </c>
    </row>
    <row r="74" spans="3:11">
      <c r="C74" s="7" t="s">
        <v>16</v>
      </c>
      <c r="D74" s="7">
        <f>COUNTIF(C2:C69,"&lt;0.375")-COUNTIF(C2:C69,"&lt;0.343")</f>
        <v>0</v>
      </c>
      <c r="E74" s="7"/>
      <c r="F74" s="7"/>
      <c r="G74" s="19">
        <v>0.04</v>
      </c>
      <c r="H74" s="23">
        <v>62.4</v>
      </c>
      <c r="I74" s="23">
        <v>-60</v>
      </c>
      <c r="J74" s="24">
        <v>0.0385</v>
      </c>
      <c r="K74">
        <v>75</v>
      </c>
    </row>
    <row r="75" s="5" customFormat="1" spans="3:11">
      <c r="C75" s="21" t="s">
        <v>17</v>
      </c>
      <c r="D75" s="21">
        <f>COUNTIF(C2:C69,"&lt;0.407")-COUNTIF(C2:C69,"&lt;0.375")</f>
        <v>3</v>
      </c>
      <c r="E75" s="21">
        <v>4</v>
      </c>
      <c r="F75" s="21">
        <v>4</v>
      </c>
      <c r="G75" s="19">
        <v>0.1</v>
      </c>
      <c r="H75" s="23">
        <v>156</v>
      </c>
      <c r="I75" s="23">
        <v>-160</v>
      </c>
      <c r="J75" s="24">
        <v>0.1026</v>
      </c>
      <c r="K75">
        <v>70</v>
      </c>
    </row>
    <row r="76" spans="3:11">
      <c r="C76" s="7" t="s">
        <v>18</v>
      </c>
      <c r="D76" s="7">
        <f>COUNTIF(C2:C69,"&lt;0.439")-COUNTIF(C2:C69,"&lt;0.407")</f>
        <v>6</v>
      </c>
      <c r="E76" s="7">
        <v>7</v>
      </c>
      <c r="F76" s="7">
        <v>7</v>
      </c>
      <c r="G76" s="19">
        <v>0.12</v>
      </c>
      <c r="H76" s="23">
        <v>187.2</v>
      </c>
      <c r="I76" s="23">
        <v>-180</v>
      </c>
      <c r="J76" s="24">
        <v>0.1154</v>
      </c>
      <c r="K76">
        <v>69</v>
      </c>
    </row>
    <row r="77" s="3" customFormat="1" spans="3:11">
      <c r="C77" s="20" t="s">
        <v>19</v>
      </c>
      <c r="D77" s="20">
        <f>COUNTIF(C2:C69,"&lt;0.471")-COUNTIF(C2:C69,"&lt;0.439")</f>
        <v>8</v>
      </c>
      <c r="E77" s="20">
        <v>9</v>
      </c>
      <c r="F77" s="20">
        <v>9</v>
      </c>
      <c r="G77" s="20"/>
      <c r="H77" s="20"/>
      <c r="I77" s="3">
        <v>-200</v>
      </c>
      <c r="J77" s="25">
        <v>0.1282</v>
      </c>
      <c r="K77" s="3">
        <v>68</v>
      </c>
    </row>
    <row r="78" spans="3:7">
      <c r="C78" s="7" t="s">
        <v>20</v>
      </c>
      <c r="D78" s="7">
        <f>COUNTIF(C2:C69,"&lt;0.503")-COUNTIF(C2:C69,"&lt;0.471")</f>
        <v>11</v>
      </c>
      <c r="E78" s="7">
        <v>12</v>
      </c>
      <c r="F78" s="7">
        <v>12</v>
      </c>
      <c r="G78" s="7"/>
    </row>
    <row r="79" s="6" customFormat="1" spans="3:7">
      <c r="C79" s="22" t="s">
        <v>21</v>
      </c>
      <c r="D79" s="22">
        <f>COUNTIF(C2:C69,"&lt;0.535")-COUNTIF(C2:C69,"&lt;0.503")</f>
        <v>12</v>
      </c>
      <c r="E79" s="22">
        <v>14</v>
      </c>
      <c r="F79" s="22">
        <v>14</v>
      </c>
      <c r="G79" s="22"/>
    </row>
    <row r="80" spans="3:7">
      <c r="C80" s="7" t="s">
        <v>22</v>
      </c>
      <c r="D80" s="7">
        <f>COUNTIF(C2:C69,"&lt;0.567")-COUNTIF(C2:C69,"&lt;0.535")</f>
        <v>11</v>
      </c>
      <c r="E80" s="7">
        <v>12</v>
      </c>
      <c r="F80" s="7">
        <v>12</v>
      </c>
      <c r="G80" s="7"/>
    </row>
    <row r="81" s="3" customFormat="1" spans="3:7">
      <c r="C81" s="20" t="s">
        <v>23</v>
      </c>
      <c r="D81" s="20">
        <f>COUNTIF(C2:C69,"&lt;0.599")-COUNTIF(C2:C69,"&lt;0.567")</f>
        <v>8</v>
      </c>
      <c r="E81" s="7">
        <v>9</v>
      </c>
      <c r="F81" s="7">
        <v>9</v>
      </c>
      <c r="G81" s="20"/>
    </row>
    <row r="82" spans="3:7">
      <c r="C82" s="7" t="s">
        <v>24</v>
      </c>
      <c r="D82" s="7">
        <f>COUNTIF(C2:C69,"&lt;0.631")-COUNTIF(C2:C69,"&lt;0.599")</f>
        <v>6</v>
      </c>
      <c r="E82" s="7">
        <v>7</v>
      </c>
      <c r="F82" s="7">
        <v>7</v>
      </c>
      <c r="G82" s="7"/>
    </row>
    <row r="83" s="5" customFormat="1" spans="3:7">
      <c r="C83" s="21" t="s">
        <v>25</v>
      </c>
      <c r="D83" s="21">
        <f>COUNTIF(C2:C69,"&lt;0.663")-COUNTIF(C2:C69,"&lt;0.631")</f>
        <v>3</v>
      </c>
      <c r="E83" s="21">
        <v>4</v>
      </c>
      <c r="F83" s="21">
        <v>4</v>
      </c>
      <c r="G83" s="21"/>
    </row>
    <row r="84" spans="3:7">
      <c r="C84" s="7" t="s">
        <v>26</v>
      </c>
      <c r="D84" s="7">
        <f>COUNTIF(C2:C69,"&lt;0.695")-COUNTIF(C2:C69,"&lt;0.663")</f>
        <v>0</v>
      </c>
      <c r="E84" s="7"/>
      <c r="F84" s="7"/>
      <c r="G84" s="7"/>
    </row>
    <row r="85" spans="3:7">
      <c r="C85" s="7" t="s">
        <v>27</v>
      </c>
      <c r="D85" s="7">
        <f>COUNTIF(C2:C69,"&lt;0.727")-COUNTIF(C2:C69,"&lt;0.695")</f>
        <v>0</v>
      </c>
      <c r="E85" s="7"/>
      <c r="F85" s="7"/>
      <c r="G85" s="7"/>
    </row>
    <row r="86" spans="3:7">
      <c r="C86" s="7" t="s">
        <v>28</v>
      </c>
      <c r="D86" s="7">
        <f>COUNTIF(C2:C69,"&lt;0.759")-COUNTIF(C2:C69,"&lt;0.727")</f>
        <v>0</v>
      </c>
      <c r="E86" s="7"/>
      <c r="F86" s="7"/>
      <c r="G86" s="7"/>
    </row>
    <row r="87" s="3" customFormat="1" spans="3:7">
      <c r="C87" s="20" t="s">
        <v>29</v>
      </c>
      <c r="D87" s="20">
        <f>COUNTIF(C2:C69,"&lt;0.791")-COUNTIF(C2:C69,"&lt;0.759")</f>
        <v>0</v>
      </c>
      <c r="E87" s="20"/>
      <c r="F87" s="20"/>
      <c r="G87" s="20"/>
    </row>
    <row r="88" spans="3:7">
      <c r="C88" s="7" t="s">
        <v>30</v>
      </c>
      <c r="D88" s="7">
        <f>COUNTIF(C2:C69,"&lt;0.823")-COUNTIF(C2:C69,"&lt;0.791")</f>
        <v>0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8">
      <c r="C93" s="7" t="s">
        <v>35</v>
      </c>
      <c r="D93" s="7">
        <f>COUNTIF(C2:C69,"&lt;0.983")-COUNTIF(C2:C69,"&lt;0.951")</f>
        <v>0</v>
      </c>
      <c r="E93" s="7"/>
      <c r="F93" s="7"/>
      <c r="G93">
        <v>0.53</v>
      </c>
      <c r="H93">
        <v>0.038</v>
      </c>
    </row>
    <row r="94" spans="3:8">
      <c r="C94" s="7" t="s">
        <v>36</v>
      </c>
      <c r="D94" s="7">
        <f>COUNTIF(C2:C69,"&lt;1.015")-COUNTIF(C2:C69,"&lt;0.983")</f>
        <v>0</v>
      </c>
      <c r="E94" s="7"/>
      <c r="F94" s="7"/>
      <c r="G94">
        <v>0.641</v>
      </c>
      <c r="H94">
        <v>0.073</v>
      </c>
    </row>
    <row r="95" spans="3:8">
      <c r="C95" s="7" t="s">
        <v>37</v>
      </c>
      <c r="D95" s="7">
        <f>COUNTIF(C2:C69,"&lt;1.047")-COUNTIF(C2:C69,"&lt;1.015")</f>
        <v>0</v>
      </c>
      <c r="E95" s="7"/>
      <c r="F95" s="7"/>
      <c r="G95">
        <v>0.734</v>
      </c>
      <c r="H95">
        <v>0.107</v>
      </c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7" workbookViewId="0">
      <selection activeCell="A1" sqref="$A1:$XFD104"/>
    </sheetView>
  </sheetViews>
  <sheetFormatPr defaultColWidth="8.89166666666667" defaultRowHeight="13.5"/>
  <cols>
    <col min="3" max="4" width="14.666666666666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300</v>
      </c>
      <c r="B3" s="9">
        <v>300</v>
      </c>
      <c r="C3" s="9">
        <v>0.398736000061035</v>
      </c>
      <c r="D3" s="9">
        <v>0.0148582458496094</v>
      </c>
      <c r="E3" s="9">
        <v>10</v>
      </c>
      <c r="F3" s="9">
        <v>6</v>
      </c>
      <c r="G3" s="9">
        <v>0</v>
      </c>
      <c r="H3" s="9">
        <v>4</v>
      </c>
      <c r="I3" s="9">
        <v>1</v>
      </c>
      <c r="J3" s="9">
        <v>0.625</v>
      </c>
      <c r="K3" s="9">
        <v>0.769230769230769</v>
      </c>
      <c r="L3" s="9">
        <v>0.6</v>
      </c>
      <c r="M3" s="9">
        <v>0.4</v>
      </c>
      <c r="N3" s="9">
        <v>0.7</v>
      </c>
    </row>
    <row r="4" s="4" customFormat="1" spans="1:14">
      <c r="A4" s="16">
        <v>70</v>
      </c>
      <c r="B4" s="17">
        <v>70</v>
      </c>
      <c r="C4" s="17">
        <v>0.402514219284058</v>
      </c>
      <c r="D4" s="17">
        <v>0.0249971151351929</v>
      </c>
      <c r="E4" s="17">
        <v>9</v>
      </c>
      <c r="F4" s="17">
        <v>3</v>
      </c>
      <c r="G4" s="17">
        <v>1</v>
      </c>
      <c r="H4" s="17">
        <v>7</v>
      </c>
      <c r="I4" s="17">
        <v>0.9</v>
      </c>
      <c r="J4" s="17">
        <v>0.75</v>
      </c>
      <c r="K4" s="17">
        <v>0.818181818181818</v>
      </c>
      <c r="L4" s="17">
        <v>0.3</v>
      </c>
      <c r="M4" s="17">
        <v>0.6</v>
      </c>
      <c r="N4" s="17">
        <v>0.8</v>
      </c>
    </row>
    <row r="5" spans="1:14">
      <c r="A5" s="8">
        <v>39</v>
      </c>
      <c r="B5" s="9">
        <v>39</v>
      </c>
      <c r="C5" s="9">
        <v>0.432618618011475</v>
      </c>
      <c r="D5" s="9">
        <v>0.114086151123047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137</v>
      </c>
      <c r="B6" s="9">
        <v>137</v>
      </c>
      <c r="C6" s="9">
        <v>0.42886209487915</v>
      </c>
      <c r="D6" s="9">
        <v>0.0321927070617676</v>
      </c>
      <c r="E6" s="9">
        <v>8</v>
      </c>
      <c r="F6" s="9">
        <v>8</v>
      </c>
      <c r="G6" s="9">
        <v>2</v>
      </c>
      <c r="H6" s="9">
        <v>2</v>
      </c>
      <c r="I6" s="9">
        <v>0.8</v>
      </c>
      <c r="J6" s="9">
        <v>0.5</v>
      </c>
      <c r="K6" s="9">
        <v>0.615384615384615</v>
      </c>
      <c r="L6" s="9">
        <v>0.8</v>
      </c>
      <c r="M6" s="9">
        <v>0</v>
      </c>
      <c r="N6" s="9">
        <v>0.5</v>
      </c>
    </row>
    <row r="7" spans="1:14">
      <c r="A7" s="8">
        <v>129</v>
      </c>
      <c r="B7" s="9">
        <v>129</v>
      </c>
      <c r="C7" s="9">
        <v>0.419413566589356</v>
      </c>
      <c r="D7" s="9">
        <v>0.000325918197631836</v>
      </c>
      <c r="E7" s="9">
        <v>9</v>
      </c>
      <c r="F7" s="9">
        <v>4</v>
      </c>
      <c r="G7" s="9">
        <v>1</v>
      </c>
      <c r="H7" s="9">
        <v>6</v>
      </c>
      <c r="I7" s="9">
        <v>0.9</v>
      </c>
      <c r="J7" s="9">
        <v>0.692307692307692</v>
      </c>
      <c r="K7" s="9">
        <v>0.782608695652174</v>
      </c>
      <c r="L7" s="9">
        <v>0.4</v>
      </c>
      <c r="M7" s="9">
        <v>0.5</v>
      </c>
      <c r="N7" s="9">
        <v>0.75</v>
      </c>
    </row>
    <row r="8" spans="1:14">
      <c r="A8" s="8">
        <v>285</v>
      </c>
      <c r="B8" s="9">
        <v>285</v>
      </c>
      <c r="C8" s="9">
        <v>0.428414344787598</v>
      </c>
      <c r="D8" s="9">
        <v>0.0122898817062378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124</v>
      </c>
      <c r="B9" s="9">
        <v>124</v>
      </c>
      <c r="C9" s="9">
        <v>0.430761814117432</v>
      </c>
      <c r="D9" s="9">
        <v>0.0127527713775635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382</v>
      </c>
      <c r="B10" s="9">
        <v>382</v>
      </c>
      <c r="C10" s="9">
        <v>0.432807445526123</v>
      </c>
      <c r="D10" s="9">
        <v>0.0136957168579102</v>
      </c>
      <c r="E10" s="9">
        <v>9</v>
      </c>
      <c r="F10" s="9">
        <v>10</v>
      </c>
      <c r="G10" s="9">
        <v>1</v>
      </c>
      <c r="H10" s="9">
        <v>0</v>
      </c>
      <c r="I10" s="9">
        <v>0.9</v>
      </c>
      <c r="J10" s="9">
        <v>0.473684210526316</v>
      </c>
      <c r="K10" s="9">
        <v>0.620689655172414</v>
      </c>
      <c r="L10" s="9">
        <v>1</v>
      </c>
      <c r="M10" s="9">
        <v>-0.1</v>
      </c>
      <c r="N10" s="9">
        <v>0.45</v>
      </c>
    </row>
    <row r="11" s="4" customFormat="1" spans="1:14">
      <c r="A11" s="16">
        <v>282</v>
      </c>
      <c r="B11" s="17">
        <v>282</v>
      </c>
      <c r="C11" s="17">
        <v>0.437617540359497</v>
      </c>
      <c r="D11" s="17">
        <v>0.101253747940064</v>
      </c>
      <c r="E11" s="17">
        <v>10</v>
      </c>
      <c r="F11" s="17">
        <v>6</v>
      </c>
      <c r="G11" s="17">
        <v>0</v>
      </c>
      <c r="H11" s="17">
        <v>4</v>
      </c>
      <c r="I11" s="17">
        <v>1</v>
      </c>
      <c r="J11" s="17">
        <v>0.625</v>
      </c>
      <c r="K11" s="17">
        <v>0.769230769230769</v>
      </c>
      <c r="L11" s="17">
        <v>0.6</v>
      </c>
      <c r="M11" s="17">
        <v>0.4</v>
      </c>
      <c r="N11" s="17">
        <v>0.7</v>
      </c>
    </row>
    <row r="12" spans="1:14">
      <c r="A12" s="8">
        <v>74</v>
      </c>
      <c r="B12" s="9">
        <v>74</v>
      </c>
      <c r="C12" s="9">
        <v>0.440886259078979</v>
      </c>
      <c r="D12" s="9">
        <v>0.00444221496582031</v>
      </c>
      <c r="E12" s="9">
        <v>8</v>
      </c>
      <c r="F12" s="9">
        <v>10</v>
      </c>
      <c r="G12" s="9">
        <v>2</v>
      </c>
      <c r="H12" s="9">
        <v>0</v>
      </c>
      <c r="I12" s="9">
        <v>0.8</v>
      </c>
      <c r="J12" s="9">
        <v>0.444444444444444</v>
      </c>
      <c r="K12" s="9">
        <v>0.571428571428572</v>
      </c>
      <c r="L12" s="9">
        <v>1</v>
      </c>
      <c r="M12" s="9">
        <v>-0.2</v>
      </c>
      <c r="N12" s="9">
        <v>0.4</v>
      </c>
    </row>
    <row r="13" spans="1:14">
      <c r="A13" s="8">
        <v>227</v>
      </c>
      <c r="B13" s="9">
        <v>227</v>
      </c>
      <c r="C13" s="9">
        <v>0.442574501037598</v>
      </c>
      <c r="D13" s="9">
        <v>0.035521388053894</v>
      </c>
      <c r="E13" s="9">
        <v>8</v>
      </c>
      <c r="F13" s="9">
        <v>9</v>
      </c>
      <c r="G13" s="9">
        <v>2</v>
      </c>
      <c r="H13" s="9">
        <v>1</v>
      </c>
      <c r="I13" s="9">
        <v>0.8</v>
      </c>
      <c r="J13" s="9">
        <v>0.470588235294118</v>
      </c>
      <c r="K13" s="9">
        <v>0.592592592592593</v>
      </c>
      <c r="L13" s="9">
        <v>0.9</v>
      </c>
      <c r="M13" s="9">
        <v>-0.1</v>
      </c>
      <c r="N13" s="9">
        <v>0.45</v>
      </c>
    </row>
    <row r="14" spans="1:14">
      <c r="A14" s="8">
        <v>122</v>
      </c>
      <c r="B14" s="9">
        <v>122</v>
      </c>
      <c r="C14" s="9">
        <v>0.468716621398926</v>
      </c>
      <c r="D14" s="9">
        <v>0.0710915327072144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315</v>
      </c>
      <c r="B15" s="9">
        <v>315</v>
      </c>
      <c r="C15" s="9">
        <v>0.452936172485352</v>
      </c>
      <c r="D15" s="9">
        <v>0.0606592893600464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customFormat="1" spans="1:14">
      <c r="A16" s="8">
        <v>67</v>
      </c>
      <c r="B16" s="9">
        <v>67</v>
      </c>
      <c r="C16" s="9">
        <v>0.452506303787231</v>
      </c>
      <c r="D16" s="9">
        <v>0.0691452026367187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246</v>
      </c>
      <c r="B17" s="9">
        <v>246</v>
      </c>
      <c r="C17" s="9">
        <v>0.455821514129639</v>
      </c>
      <c r="D17" s="9">
        <v>0.0272377729415894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234</v>
      </c>
      <c r="B18" s="9">
        <v>234</v>
      </c>
      <c r="C18" s="9">
        <v>0.462918043136597</v>
      </c>
      <c r="D18" s="9">
        <v>0.0611269474029541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pans="1:14">
      <c r="A19" s="8">
        <v>55</v>
      </c>
      <c r="B19" s="9">
        <v>55</v>
      </c>
      <c r="C19" s="9">
        <v>0.467564344406128</v>
      </c>
      <c r="D19" s="9">
        <v>0.00640463829040527</v>
      </c>
      <c r="E19" s="9">
        <v>8</v>
      </c>
      <c r="F19" s="9">
        <v>8</v>
      </c>
      <c r="G19" s="9">
        <v>2</v>
      </c>
      <c r="H19" s="9">
        <v>2</v>
      </c>
      <c r="I19" s="9">
        <v>0.8</v>
      </c>
      <c r="J19" s="9">
        <v>0.5</v>
      </c>
      <c r="K19" s="9">
        <v>0.615384615384615</v>
      </c>
      <c r="L19" s="9">
        <v>0.8</v>
      </c>
      <c r="M19" s="9">
        <v>0</v>
      </c>
      <c r="N19" s="9">
        <v>0.5</v>
      </c>
    </row>
    <row r="20" s="4" customFormat="1" spans="1:14">
      <c r="A20" s="16">
        <v>163</v>
      </c>
      <c r="B20" s="17">
        <v>163</v>
      </c>
      <c r="C20" s="17">
        <v>0.470137119293213</v>
      </c>
      <c r="D20" s="17">
        <v>0.00216317176818848</v>
      </c>
      <c r="E20" s="17">
        <v>10</v>
      </c>
      <c r="F20" s="17">
        <v>7</v>
      </c>
      <c r="G20" s="17">
        <v>0</v>
      </c>
      <c r="H20" s="17">
        <v>3</v>
      </c>
      <c r="I20" s="17">
        <v>1</v>
      </c>
      <c r="J20" s="17">
        <v>0.588235294117647</v>
      </c>
      <c r="K20" s="17">
        <v>0.740740740740741</v>
      </c>
      <c r="L20" s="17">
        <v>0.7</v>
      </c>
      <c r="M20" s="17">
        <v>0.3</v>
      </c>
      <c r="N20" s="17">
        <v>0.65</v>
      </c>
    </row>
    <row r="21" customFormat="1" spans="1:14">
      <c r="A21" s="8">
        <v>276</v>
      </c>
      <c r="B21" s="9">
        <v>276</v>
      </c>
      <c r="C21" s="9">
        <v>0.486104249954224</v>
      </c>
      <c r="D21" s="9">
        <v>0.0340396165847778</v>
      </c>
      <c r="E21" s="9">
        <v>7</v>
      </c>
      <c r="F21" s="9">
        <v>3</v>
      </c>
      <c r="G21" s="9">
        <v>3</v>
      </c>
      <c r="H21" s="9">
        <v>7</v>
      </c>
      <c r="I21" s="9">
        <v>0.7</v>
      </c>
      <c r="J21" s="9">
        <v>0.7</v>
      </c>
      <c r="K21" s="9">
        <v>0.7</v>
      </c>
      <c r="L21" s="9">
        <v>0.3</v>
      </c>
      <c r="M21" s="9">
        <v>0.4</v>
      </c>
      <c r="N21" s="9">
        <v>0.7</v>
      </c>
    </row>
    <row r="22" s="3" customFormat="1" spans="1:14">
      <c r="A22" s="14">
        <v>483</v>
      </c>
      <c r="B22" s="15">
        <v>483</v>
      </c>
      <c r="C22" s="15">
        <v>0.486316442489624</v>
      </c>
      <c r="D22" s="15">
        <v>0.0169035196304321</v>
      </c>
      <c r="E22" s="15">
        <v>9</v>
      </c>
      <c r="F22" s="15">
        <v>6</v>
      </c>
      <c r="G22" s="15">
        <v>1</v>
      </c>
      <c r="H22" s="15">
        <v>4</v>
      </c>
      <c r="I22" s="15">
        <v>0.9</v>
      </c>
      <c r="J22" s="15">
        <v>0.6</v>
      </c>
      <c r="K22" s="15">
        <v>0.72</v>
      </c>
      <c r="L22" s="15">
        <v>0.6</v>
      </c>
      <c r="M22" s="15">
        <v>0.3</v>
      </c>
      <c r="N22" s="15">
        <v>0.65</v>
      </c>
    </row>
    <row r="23" spans="1:14">
      <c r="A23" s="8">
        <v>339</v>
      </c>
      <c r="B23" s="9">
        <v>339</v>
      </c>
      <c r="C23" s="9">
        <v>0.488686084747315</v>
      </c>
      <c r="D23" s="9">
        <v>0.0729025602340698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270</v>
      </c>
      <c r="B24" s="9">
        <v>270</v>
      </c>
      <c r="C24" s="9">
        <v>0.488817095756531</v>
      </c>
      <c r="D24" s="9">
        <v>0.0486917495727539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342</v>
      </c>
      <c r="B25" s="9">
        <v>342</v>
      </c>
      <c r="C25" s="9">
        <v>0.489537000656128</v>
      </c>
      <c r="D25" s="9">
        <v>0.0721596479415894</v>
      </c>
      <c r="E25" s="9">
        <v>9</v>
      </c>
      <c r="F25" s="9">
        <v>7</v>
      </c>
      <c r="G25" s="9">
        <v>1</v>
      </c>
      <c r="H25" s="9">
        <v>3</v>
      </c>
      <c r="I25" s="9">
        <v>0.9</v>
      </c>
      <c r="J25" s="9">
        <v>0.5625</v>
      </c>
      <c r="K25" s="9">
        <v>0.692307692307692</v>
      </c>
      <c r="L25" s="9">
        <v>0.7</v>
      </c>
      <c r="M25" s="9">
        <v>0.2</v>
      </c>
      <c r="N25" s="9">
        <v>0.6</v>
      </c>
    </row>
    <row r="26" customFormat="1" spans="1:14">
      <c r="A26" s="8">
        <v>412</v>
      </c>
      <c r="B26" s="9">
        <v>412</v>
      </c>
      <c r="C26" s="9">
        <v>0.493771910667419</v>
      </c>
      <c r="D26" s="9">
        <v>0.0107797384262085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407</v>
      </c>
      <c r="B27" s="9">
        <v>407</v>
      </c>
      <c r="C27" s="9">
        <v>0.496729969978333</v>
      </c>
      <c r="D27" s="9">
        <v>0.0540428161621094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368</v>
      </c>
      <c r="B28" s="9">
        <v>368</v>
      </c>
      <c r="C28" s="9">
        <v>0.497558355331421</v>
      </c>
      <c r="D28" s="9">
        <v>0.0354765653610229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114</v>
      </c>
      <c r="B29" s="9">
        <v>114</v>
      </c>
      <c r="C29" s="9">
        <v>0.500288486480713</v>
      </c>
      <c r="D29" s="9">
        <v>0.00420570373535156</v>
      </c>
      <c r="E29" s="9">
        <v>10</v>
      </c>
      <c r="F29" s="9">
        <v>9</v>
      </c>
      <c r="G29" s="9">
        <v>0</v>
      </c>
      <c r="H29" s="9">
        <v>1</v>
      </c>
      <c r="I29" s="9">
        <v>1</v>
      </c>
      <c r="J29" s="9">
        <v>0.526315789473684</v>
      </c>
      <c r="K29" s="9">
        <v>0.689655172413793</v>
      </c>
      <c r="L29" s="9">
        <v>0.9</v>
      </c>
      <c r="M29" s="9">
        <v>0.1</v>
      </c>
      <c r="N29" s="9">
        <v>0.55</v>
      </c>
    </row>
    <row r="30" spans="1:14">
      <c r="A30" s="8">
        <v>222</v>
      </c>
      <c r="B30" s="9">
        <v>222</v>
      </c>
      <c r="C30" s="9">
        <v>0.500420570373535</v>
      </c>
      <c r="D30" s="9">
        <v>0.0695040225982666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customFormat="1" spans="1:14">
      <c r="A31" s="8">
        <v>495</v>
      </c>
      <c r="B31" s="9">
        <v>495</v>
      </c>
      <c r="C31" s="9">
        <v>0.500433444976807</v>
      </c>
      <c r="D31" s="9">
        <v>0.0572127103805542</v>
      </c>
      <c r="E31" s="9">
        <v>8</v>
      </c>
      <c r="F31" s="9">
        <v>7</v>
      </c>
      <c r="G31" s="9">
        <v>2</v>
      </c>
      <c r="H31" s="9">
        <v>3</v>
      </c>
      <c r="I31" s="9">
        <v>0.8</v>
      </c>
      <c r="J31" s="9">
        <v>0.533333333333333</v>
      </c>
      <c r="K31" s="9">
        <v>0.64</v>
      </c>
      <c r="L31" s="9">
        <v>0.7</v>
      </c>
      <c r="M31" s="9">
        <v>0.1</v>
      </c>
      <c r="N31" s="9">
        <v>0.55</v>
      </c>
    </row>
    <row r="32" s="4" customFormat="1" spans="1:14">
      <c r="A32" s="16">
        <v>324</v>
      </c>
      <c r="B32" s="17">
        <v>324</v>
      </c>
      <c r="C32" s="17">
        <v>0.500799059867859</v>
      </c>
      <c r="D32" s="17">
        <v>0.0488530397415161</v>
      </c>
      <c r="E32" s="17">
        <v>8</v>
      </c>
      <c r="F32" s="17">
        <v>7</v>
      </c>
      <c r="G32" s="17">
        <v>2</v>
      </c>
      <c r="H32" s="17">
        <v>3</v>
      </c>
      <c r="I32" s="17">
        <v>0.8</v>
      </c>
      <c r="J32" s="17">
        <v>0.533333333333333</v>
      </c>
      <c r="K32" s="17">
        <v>0.64</v>
      </c>
      <c r="L32" s="17">
        <v>0.7</v>
      </c>
      <c r="M32" s="17">
        <v>0.1</v>
      </c>
      <c r="N32" s="17">
        <v>0.55</v>
      </c>
    </row>
    <row r="33" spans="1:14">
      <c r="A33" s="8">
        <v>363</v>
      </c>
      <c r="B33" s="9">
        <v>363</v>
      </c>
      <c r="C33" s="9">
        <v>0.521186828613281</v>
      </c>
      <c r="D33" s="9">
        <v>0.0451854467391968</v>
      </c>
      <c r="E33" s="9">
        <v>9</v>
      </c>
      <c r="F33" s="9">
        <v>6</v>
      </c>
      <c r="G33" s="9">
        <v>1</v>
      </c>
      <c r="H33" s="9">
        <v>4</v>
      </c>
      <c r="I33" s="9">
        <v>0.9</v>
      </c>
      <c r="J33" s="9">
        <v>0.6</v>
      </c>
      <c r="K33" s="9">
        <v>0.72</v>
      </c>
      <c r="L33" s="9">
        <v>0.6</v>
      </c>
      <c r="M33" s="9">
        <v>0.3</v>
      </c>
      <c r="N33" s="9">
        <v>0.65</v>
      </c>
    </row>
    <row r="34" spans="1:14">
      <c r="A34" s="8">
        <v>72</v>
      </c>
      <c r="B34" s="9">
        <v>72</v>
      </c>
      <c r="C34" s="9">
        <v>0.529927730560303</v>
      </c>
      <c r="D34" s="9">
        <v>0.11436116695404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spans="1:14">
      <c r="A35" s="8">
        <v>231</v>
      </c>
      <c r="B35" s="9">
        <v>231</v>
      </c>
      <c r="C35" s="9">
        <v>0.52093243598938</v>
      </c>
      <c r="D35" s="9">
        <v>0.0623812675476074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customFormat="1" spans="1:14">
      <c r="A36" s="8">
        <v>200</v>
      </c>
      <c r="B36" s="9">
        <v>200</v>
      </c>
      <c r="C36" s="9">
        <v>0.520510196685791</v>
      </c>
      <c r="D36" s="9">
        <v>0.174683451652527</v>
      </c>
      <c r="E36" s="9">
        <v>7</v>
      </c>
      <c r="F36" s="9">
        <v>6</v>
      </c>
      <c r="G36" s="9">
        <v>3</v>
      </c>
      <c r="H36" s="9">
        <v>4</v>
      </c>
      <c r="I36" s="9">
        <v>0.7</v>
      </c>
      <c r="J36" s="9">
        <v>0.538461538461539</v>
      </c>
      <c r="K36" s="9">
        <v>0.608695652173913</v>
      </c>
      <c r="L36" s="9">
        <v>0.6</v>
      </c>
      <c r="M36" s="9">
        <v>0.1</v>
      </c>
      <c r="N36" s="9">
        <v>0.55</v>
      </c>
    </row>
    <row r="37" spans="1:14">
      <c r="A37" s="8">
        <v>50</v>
      </c>
      <c r="B37" s="9">
        <v>50</v>
      </c>
      <c r="C37" s="9">
        <v>0.527089238166809</v>
      </c>
      <c r="D37" s="9">
        <v>0.0420119762420654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426</v>
      </c>
      <c r="B38" s="9">
        <v>426</v>
      </c>
      <c r="C38" s="9">
        <v>0.52754282951355</v>
      </c>
      <c r="D38" s="9">
        <v>0.0470945835113525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customFormat="1" spans="1:14">
      <c r="A39" s="8">
        <v>12</v>
      </c>
      <c r="B39" s="9">
        <v>12</v>
      </c>
      <c r="C39" s="9">
        <v>0.531450152397156</v>
      </c>
      <c r="D39" s="9">
        <v>0.0931936502456665</v>
      </c>
      <c r="E39" s="9">
        <v>7</v>
      </c>
      <c r="F39" s="9">
        <v>4</v>
      </c>
      <c r="G39" s="9">
        <v>3</v>
      </c>
      <c r="H39" s="9">
        <v>6</v>
      </c>
      <c r="I39" s="9">
        <v>0.7</v>
      </c>
      <c r="J39" s="9">
        <v>0.636363636363636</v>
      </c>
      <c r="K39" s="9">
        <v>0.666666666666667</v>
      </c>
      <c r="L39" s="9">
        <v>0.4</v>
      </c>
      <c r="M39" s="9">
        <v>0.3</v>
      </c>
      <c r="N39" s="9">
        <v>0.65</v>
      </c>
    </row>
    <row r="40" spans="1:14">
      <c r="A40" s="8">
        <v>164</v>
      </c>
      <c r="B40" s="9">
        <v>164</v>
      </c>
      <c r="C40" s="9">
        <v>0.526402473449707</v>
      </c>
      <c r="D40" s="9">
        <v>0.0452498197555542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434</v>
      </c>
      <c r="B41" s="9">
        <v>434</v>
      </c>
      <c r="C41" s="9">
        <v>0.529965877532959</v>
      </c>
      <c r="D41" s="9">
        <v>0.0462722778320313</v>
      </c>
      <c r="E41" s="9">
        <v>10</v>
      </c>
      <c r="F41" s="9">
        <v>7</v>
      </c>
      <c r="G41" s="9">
        <v>0</v>
      </c>
      <c r="H41" s="9">
        <v>3</v>
      </c>
      <c r="I41" s="9">
        <v>1</v>
      </c>
      <c r="J41" s="9">
        <v>0.588235294117647</v>
      </c>
      <c r="K41" s="9">
        <v>0.740740740740741</v>
      </c>
      <c r="L41" s="9">
        <v>0.7</v>
      </c>
      <c r="M41" s="9">
        <v>0.3</v>
      </c>
      <c r="N41" s="9">
        <v>0.65</v>
      </c>
    </row>
    <row r="42" spans="1:14">
      <c r="A42" s="8">
        <v>302</v>
      </c>
      <c r="B42" s="9">
        <v>302</v>
      </c>
      <c r="C42" s="9">
        <v>0.532430410385132</v>
      </c>
      <c r="D42" s="9">
        <v>0.0958017110824585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="3" customFormat="1" spans="1:14">
      <c r="A43" s="14">
        <v>3</v>
      </c>
      <c r="B43" s="15">
        <v>3</v>
      </c>
      <c r="C43" s="15">
        <v>0.534832954406738</v>
      </c>
      <c r="D43" s="15">
        <v>0.0511319637298584</v>
      </c>
      <c r="E43" s="15">
        <v>10</v>
      </c>
      <c r="F43" s="15">
        <v>8</v>
      </c>
      <c r="G43" s="15">
        <v>0</v>
      </c>
      <c r="H43" s="15">
        <v>2</v>
      </c>
      <c r="I43" s="15">
        <v>1</v>
      </c>
      <c r="J43" s="15">
        <v>0.555555555555556</v>
      </c>
      <c r="K43" s="15">
        <v>0.714285714285714</v>
      </c>
      <c r="L43" s="15">
        <v>0.8</v>
      </c>
      <c r="M43" s="15">
        <v>0.2</v>
      </c>
      <c r="N43" s="15">
        <v>0.6</v>
      </c>
    </row>
    <row r="44" spans="1:14">
      <c r="A44" s="8">
        <v>111</v>
      </c>
      <c r="B44" s="9">
        <v>111</v>
      </c>
      <c r="C44" s="9">
        <v>0.524930238723755</v>
      </c>
      <c r="D44" s="9">
        <v>0.134762167930603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143</v>
      </c>
      <c r="B45" s="9">
        <v>143</v>
      </c>
      <c r="C45" s="9">
        <v>0.534330725669861</v>
      </c>
      <c r="D45" s="9">
        <v>0.131121039390564</v>
      </c>
      <c r="E45" s="9">
        <v>7</v>
      </c>
      <c r="F45" s="9">
        <v>3</v>
      </c>
      <c r="G45" s="9">
        <v>3</v>
      </c>
      <c r="H45" s="9">
        <v>7</v>
      </c>
      <c r="I45" s="9">
        <v>0.7</v>
      </c>
      <c r="J45" s="9">
        <v>0.7</v>
      </c>
      <c r="K45" s="9">
        <v>0.7</v>
      </c>
      <c r="L45" s="9">
        <v>0.3</v>
      </c>
      <c r="M45" s="9">
        <v>0.4</v>
      </c>
      <c r="N45" s="9">
        <v>0.7</v>
      </c>
    </row>
    <row r="46" s="4" customFormat="1" spans="1:14">
      <c r="A46" s="16">
        <v>380</v>
      </c>
      <c r="B46" s="17">
        <v>380</v>
      </c>
      <c r="C46" s="17">
        <v>0.533769369125366</v>
      </c>
      <c r="D46" s="17">
        <v>0.0300166606903076</v>
      </c>
      <c r="E46" s="17">
        <v>7</v>
      </c>
      <c r="F46" s="17">
        <v>7</v>
      </c>
      <c r="G46" s="17">
        <v>3</v>
      </c>
      <c r="H46" s="17">
        <v>3</v>
      </c>
      <c r="I46" s="17">
        <v>0.7</v>
      </c>
      <c r="J46" s="17">
        <v>0.5</v>
      </c>
      <c r="K46" s="17">
        <v>0.583333333333333</v>
      </c>
      <c r="L46" s="17">
        <v>0.7</v>
      </c>
      <c r="M46" s="17">
        <v>0</v>
      </c>
      <c r="N46" s="17">
        <v>0.5</v>
      </c>
    </row>
    <row r="47" spans="1:14">
      <c r="A47" s="8">
        <v>147</v>
      </c>
      <c r="B47" s="9">
        <v>147</v>
      </c>
      <c r="C47" s="9">
        <v>0.56492280960083</v>
      </c>
      <c r="D47" s="9">
        <v>0.124079346656799</v>
      </c>
      <c r="E47" s="9">
        <v>7</v>
      </c>
      <c r="F47" s="9">
        <v>9</v>
      </c>
      <c r="G47" s="9">
        <v>3</v>
      </c>
      <c r="H47" s="9">
        <v>1</v>
      </c>
      <c r="I47" s="9">
        <v>0.7</v>
      </c>
      <c r="J47" s="9">
        <v>0.4375</v>
      </c>
      <c r="K47" s="9">
        <v>0.538461538461538</v>
      </c>
      <c r="L47" s="9">
        <v>0.9</v>
      </c>
      <c r="M47" s="9">
        <v>-0.2</v>
      </c>
      <c r="N47" s="9">
        <v>0.4</v>
      </c>
    </row>
    <row r="48" spans="1:14">
      <c r="A48" s="8">
        <v>346</v>
      </c>
      <c r="B48" s="9">
        <v>346</v>
      </c>
      <c r="C48" s="9">
        <v>0.562122702598572</v>
      </c>
      <c r="D48" s="9">
        <v>0.0787234306335449</v>
      </c>
      <c r="E48" s="9">
        <v>10</v>
      </c>
      <c r="F48" s="9">
        <v>6</v>
      </c>
      <c r="G48" s="9">
        <v>0</v>
      </c>
      <c r="H48" s="9">
        <v>4</v>
      </c>
      <c r="I48" s="9">
        <v>1</v>
      </c>
      <c r="J48" s="9">
        <v>0.625</v>
      </c>
      <c r="K48" s="9">
        <v>0.769230769230769</v>
      </c>
      <c r="L48" s="9">
        <v>0.6</v>
      </c>
      <c r="M48" s="9">
        <v>0.4</v>
      </c>
      <c r="N48" s="9">
        <v>0.7</v>
      </c>
    </row>
    <row r="49" customFormat="1" spans="1:14">
      <c r="A49" s="8">
        <v>199</v>
      </c>
      <c r="B49" s="9">
        <v>199</v>
      </c>
      <c r="C49" s="9">
        <v>0.561971664428711</v>
      </c>
      <c r="D49" s="9">
        <v>0.0753124952316284</v>
      </c>
      <c r="E49" s="9">
        <v>8</v>
      </c>
      <c r="F49" s="9">
        <v>9</v>
      </c>
      <c r="G49" s="9">
        <v>2</v>
      </c>
      <c r="H49" s="9">
        <v>1</v>
      </c>
      <c r="I49" s="9">
        <v>0.8</v>
      </c>
      <c r="J49" s="9">
        <v>0.470588235294118</v>
      </c>
      <c r="K49" s="9">
        <v>0.592592592592593</v>
      </c>
      <c r="L49" s="9">
        <v>0.9</v>
      </c>
      <c r="M49" s="9">
        <v>-0.1</v>
      </c>
      <c r="N49" s="9">
        <v>0.45</v>
      </c>
    </row>
    <row r="50" spans="1:14">
      <c r="A50" s="8">
        <v>381</v>
      </c>
      <c r="B50" s="9">
        <v>381</v>
      </c>
      <c r="C50" s="9">
        <v>0.552539467811584</v>
      </c>
      <c r="D50" s="9">
        <v>0.112726330757141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347</v>
      </c>
      <c r="B51" s="9">
        <v>347</v>
      </c>
      <c r="C51" s="9">
        <v>0.542703747749329</v>
      </c>
      <c r="D51" s="9">
        <v>0.167460083961487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customFormat="1" spans="1:14">
      <c r="A52" s="8">
        <v>369</v>
      </c>
      <c r="B52" s="9">
        <v>369</v>
      </c>
      <c r="C52" s="9">
        <v>0.558424592018127</v>
      </c>
      <c r="D52" s="9">
        <v>0.142747044563294</v>
      </c>
      <c r="E52" s="9">
        <v>9</v>
      </c>
      <c r="F52" s="9">
        <v>8</v>
      </c>
      <c r="G52" s="9">
        <v>1</v>
      </c>
      <c r="H52" s="9">
        <v>2</v>
      </c>
      <c r="I52" s="9">
        <v>0.9</v>
      </c>
      <c r="J52" s="9">
        <v>0.529411764705882</v>
      </c>
      <c r="K52" s="9">
        <v>0.666666666666667</v>
      </c>
      <c r="L52" s="9">
        <v>0.8</v>
      </c>
      <c r="M52" s="9">
        <v>0.1</v>
      </c>
      <c r="N52" s="9">
        <v>0.55</v>
      </c>
    </row>
    <row r="53" spans="1:14">
      <c r="A53" s="8">
        <v>449</v>
      </c>
      <c r="B53" s="9">
        <v>449</v>
      </c>
      <c r="C53" s="9">
        <v>0.538536787033081</v>
      </c>
      <c r="D53" s="9">
        <v>0.123993277549744</v>
      </c>
      <c r="E53" s="9">
        <v>7</v>
      </c>
      <c r="F53" s="9">
        <v>7</v>
      </c>
      <c r="G53" s="9">
        <v>3</v>
      </c>
      <c r="H53" s="9">
        <v>3</v>
      </c>
      <c r="I53" s="9">
        <v>0.7</v>
      </c>
      <c r="J53" s="9">
        <v>0.5</v>
      </c>
      <c r="K53" s="9">
        <v>0.583333333333333</v>
      </c>
      <c r="L53" s="9">
        <v>0.7</v>
      </c>
      <c r="M53" s="9">
        <v>0</v>
      </c>
      <c r="N53" s="9">
        <v>0.5</v>
      </c>
    </row>
    <row r="54" spans="1:14">
      <c r="A54" s="8">
        <v>68</v>
      </c>
      <c r="B54" s="9">
        <v>68</v>
      </c>
      <c r="C54" s="9">
        <v>0.536260604858398</v>
      </c>
      <c r="D54" s="9">
        <v>0.117271304130554</v>
      </c>
      <c r="E54" s="9">
        <v>9</v>
      </c>
      <c r="F54" s="9">
        <v>9</v>
      </c>
      <c r="G54" s="9">
        <v>1</v>
      </c>
      <c r="H54" s="9">
        <v>1</v>
      </c>
      <c r="I54" s="9">
        <v>0.9</v>
      </c>
      <c r="J54" s="9">
        <v>0.5</v>
      </c>
      <c r="K54" s="9">
        <v>0.642857142857143</v>
      </c>
      <c r="L54" s="9">
        <v>0.9</v>
      </c>
      <c r="M54" s="9">
        <v>0</v>
      </c>
      <c r="N54" s="9">
        <v>0.5</v>
      </c>
    </row>
    <row r="55" spans="1:14">
      <c r="A55" s="8">
        <v>448</v>
      </c>
      <c r="B55" s="9">
        <v>448</v>
      </c>
      <c r="C55" s="9">
        <v>0.561047911643982</v>
      </c>
      <c r="D55" s="9">
        <v>0.0178077220916748</v>
      </c>
      <c r="E55" s="9">
        <v>9</v>
      </c>
      <c r="F55" s="9">
        <v>9</v>
      </c>
      <c r="G55" s="9">
        <v>1</v>
      </c>
      <c r="H55" s="9">
        <v>1</v>
      </c>
      <c r="I55" s="9">
        <v>0.9</v>
      </c>
      <c r="J55" s="9">
        <v>0.5</v>
      </c>
      <c r="K55" s="9">
        <v>0.642857142857143</v>
      </c>
      <c r="L55" s="9">
        <v>0.9</v>
      </c>
      <c r="M55" s="9">
        <v>0</v>
      </c>
      <c r="N55" s="9">
        <v>0.5</v>
      </c>
    </row>
    <row r="56" spans="1:14">
      <c r="A56" s="8">
        <v>393</v>
      </c>
      <c r="B56" s="9">
        <v>393</v>
      </c>
      <c r="C56" s="9">
        <v>0.562142014503479</v>
      </c>
      <c r="D56" s="9">
        <v>0.0169335603713989</v>
      </c>
      <c r="E56" s="9">
        <v>8</v>
      </c>
      <c r="F56" s="9">
        <v>8</v>
      </c>
      <c r="G56" s="9">
        <v>2</v>
      </c>
      <c r="H56" s="9">
        <v>2</v>
      </c>
      <c r="I56" s="9">
        <v>0.8</v>
      </c>
      <c r="J56" s="9">
        <v>0.5</v>
      </c>
      <c r="K56" s="9">
        <v>0.615384615384615</v>
      </c>
      <c r="L56" s="9">
        <v>0.8</v>
      </c>
      <c r="M56" s="9">
        <v>0</v>
      </c>
      <c r="N56" s="9">
        <v>0.5</v>
      </c>
    </row>
    <row r="57" spans="1:14">
      <c r="A57" s="8">
        <v>498</v>
      </c>
      <c r="B57" s="9">
        <v>498</v>
      </c>
      <c r="C57" s="9">
        <v>0.562498211860657</v>
      </c>
      <c r="D57" s="9">
        <v>0.018094539642334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="4" customFormat="1" spans="1:14">
      <c r="A58" s="16">
        <v>445</v>
      </c>
      <c r="B58" s="17">
        <v>445</v>
      </c>
      <c r="C58" s="17">
        <v>0.566210746765137</v>
      </c>
      <c r="D58" s="17">
        <v>0.00131916999816895</v>
      </c>
      <c r="E58" s="17">
        <v>9</v>
      </c>
      <c r="F58" s="17">
        <v>9</v>
      </c>
      <c r="G58" s="17">
        <v>1</v>
      </c>
      <c r="H58" s="17">
        <v>1</v>
      </c>
      <c r="I58" s="17">
        <v>0.9</v>
      </c>
      <c r="J58" s="17">
        <v>0.5</v>
      </c>
      <c r="K58" s="17">
        <v>0.642857142857143</v>
      </c>
      <c r="L58" s="17">
        <v>0.9</v>
      </c>
      <c r="M58" s="17">
        <v>0</v>
      </c>
      <c r="N58" s="17">
        <v>0.5</v>
      </c>
    </row>
    <row r="59" s="3" customFormat="1" spans="1:14">
      <c r="A59" s="14">
        <v>174</v>
      </c>
      <c r="B59" s="15">
        <v>174</v>
      </c>
      <c r="C59" s="15">
        <v>0.595145583152771</v>
      </c>
      <c r="D59" s="15">
        <v>0.0400304794311523</v>
      </c>
      <c r="E59" s="15">
        <v>10</v>
      </c>
      <c r="F59" s="15">
        <v>8</v>
      </c>
      <c r="G59" s="15">
        <v>0</v>
      </c>
      <c r="H59" s="15">
        <v>2</v>
      </c>
      <c r="I59" s="15">
        <v>1</v>
      </c>
      <c r="J59" s="15">
        <v>0.555555555555556</v>
      </c>
      <c r="K59" s="15">
        <v>0.714285714285714</v>
      </c>
      <c r="L59" s="15">
        <v>0.8</v>
      </c>
      <c r="M59" s="15">
        <v>0.2</v>
      </c>
      <c r="N59" s="15">
        <v>0.6</v>
      </c>
    </row>
    <row r="60" spans="1:14">
      <c r="A60" s="8">
        <v>133</v>
      </c>
      <c r="B60" s="9">
        <v>133</v>
      </c>
      <c r="C60" s="9">
        <v>0.597050428390503</v>
      </c>
      <c r="D60" s="9">
        <v>0.135079622268677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customFormat="1" spans="1:14">
      <c r="A61" s="8">
        <v>162</v>
      </c>
      <c r="B61" s="9">
        <v>162</v>
      </c>
      <c r="C61" s="9">
        <v>0.595521926879883</v>
      </c>
      <c r="D61" s="9">
        <v>0.114232540130615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409</v>
      </c>
      <c r="B62" s="9">
        <v>409</v>
      </c>
      <c r="C62" s="9">
        <v>0.594613671302795</v>
      </c>
      <c r="D62" s="9">
        <v>0.0499047040939331</v>
      </c>
      <c r="E62" s="9">
        <v>8</v>
      </c>
      <c r="F62" s="9">
        <v>3</v>
      </c>
      <c r="G62" s="9">
        <v>2</v>
      </c>
      <c r="H62" s="9">
        <v>7</v>
      </c>
      <c r="I62" s="9">
        <v>0.8</v>
      </c>
      <c r="J62" s="9">
        <v>0.727272727272727</v>
      </c>
      <c r="K62" s="9">
        <v>0.761904761904762</v>
      </c>
      <c r="L62" s="9">
        <v>0.3</v>
      </c>
      <c r="M62" s="9">
        <v>0.5</v>
      </c>
      <c r="N62" s="9">
        <v>0.75</v>
      </c>
    </row>
    <row r="63" spans="1:14">
      <c r="A63" s="8">
        <v>33</v>
      </c>
      <c r="B63" s="9">
        <v>33</v>
      </c>
      <c r="C63" s="9">
        <v>0.59718656539917</v>
      </c>
      <c r="D63" s="9">
        <v>0.132335543632507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414</v>
      </c>
      <c r="B64" s="9">
        <v>414</v>
      </c>
      <c r="C64" s="9">
        <v>0.596198558807373</v>
      </c>
      <c r="D64" s="9">
        <v>0.0355410575866699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444</v>
      </c>
      <c r="B65" s="9">
        <v>444</v>
      </c>
      <c r="C65" s="9">
        <v>0.595346450805664</v>
      </c>
      <c r="D65" s="9">
        <v>0.195836067199707</v>
      </c>
      <c r="E65" s="9">
        <v>7</v>
      </c>
      <c r="F65" s="9">
        <v>6</v>
      </c>
      <c r="G65" s="9">
        <v>3</v>
      </c>
      <c r="H65" s="9">
        <v>4</v>
      </c>
      <c r="I65" s="9">
        <v>0.7</v>
      </c>
      <c r="J65" s="9">
        <v>0.538461538461539</v>
      </c>
      <c r="K65" s="9">
        <v>0.608695652173913</v>
      </c>
      <c r="L65" s="9">
        <v>0.6</v>
      </c>
      <c r="M65" s="9">
        <v>0.1</v>
      </c>
      <c r="N65" s="9">
        <v>0.55</v>
      </c>
    </row>
    <row r="66" spans="1:14">
      <c r="A66" s="8">
        <v>152</v>
      </c>
      <c r="B66" s="9">
        <v>152</v>
      </c>
      <c r="C66" s="9">
        <v>0.597879528999329</v>
      </c>
      <c r="D66" s="9">
        <v>0.064584493637085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="4" customFormat="1" spans="1:14">
      <c r="A67" s="16">
        <v>418</v>
      </c>
      <c r="B67" s="17">
        <v>418</v>
      </c>
      <c r="C67" s="17">
        <v>0.593680143356323</v>
      </c>
      <c r="D67" s="17">
        <v>0.0580199956893921</v>
      </c>
      <c r="E67" s="17">
        <v>10</v>
      </c>
      <c r="F67" s="17">
        <v>8</v>
      </c>
      <c r="G67" s="17">
        <v>0</v>
      </c>
      <c r="H67" s="17">
        <v>2</v>
      </c>
      <c r="I67" s="17">
        <v>1</v>
      </c>
      <c r="J67" s="17">
        <v>0.555555555555556</v>
      </c>
      <c r="K67" s="17">
        <v>0.714285714285714</v>
      </c>
      <c r="L67" s="17">
        <v>0.8</v>
      </c>
      <c r="M67" s="17">
        <v>0.2</v>
      </c>
      <c r="N67" s="17">
        <v>0.6</v>
      </c>
    </row>
    <row r="68" customFormat="1" spans="1:14">
      <c r="A68" s="8">
        <v>264</v>
      </c>
      <c r="B68" s="9">
        <v>264</v>
      </c>
      <c r="C68" s="9">
        <v>0.624519824981689</v>
      </c>
      <c r="D68" s="9">
        <v>0.128039479255676</v>
      </c>
      <c r="E68" s="9">
        <v>7</v>
      </c>
      <c r="F68" s="9">
        <v>7</v>
      </c>
      <c r="G68" s="9">
        <v>3</v>
      </c>
      <c r="H68" s="9">
        <v>3</v>
      </c>
      <c r="I68" s="9">
        <v>0.7</v>
      </c>
      <c r="J68" s="9">
        <v>0.5</v>
      </c>
      <c r="K68" s="9">
        <v>0.583333333333333</v>
      </c>
      <c r="L68" s="9">
        <v>0.7</v>
      </c>
      <c r="M68" s="9">
        <v>0</v>
      </c>
      <c r="N68" s="9">
        <v>0.5</v>
      </c>
    </row>
    <row r="69" customFormat="1" spans="1:14">
      <c r="A69" s="8">
        <v>160</v>
      </c>
      <c r="B69" s="9">
        <v>160</v>
      </c>
      <c r="C69" s="9">
        <v>0.625976920127869</v>
      </c>
      <c r="D69" s="9">
        <v>0.133077383041382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customFormat="1" spans="1:14">
      <c r="A70" s="8">
        <v>216</v>
      </c>
      <c r="B70" s="9">
        <v>216</v>
      </c>
      <c r="C70" s="9">
        <v>0.630265712738037</v>
      </c>
      <c r="D70" s="9">
        <v>0.11783504486084</v>
      </c>
      <c r="E70" s="9">
        <v>10</v>
      </c>
      <c r="F70" s="9">
        <v>8</v>
      </c>
      <c r="G70" s="9">
        <v>0</v>
      </c>
      <c r="H70" s="9">
        <v>2</v>
      </c>
      <c r="I70" s="9">
        <v>1</v>
      </c>
      <c r="J70" s="9">
        <v>0.555555555555556</v>
      </c>
      <c r="K70" s="9">
        <v>0.714285714285714</v>
      </c>
      <c r="L70" s="9">
        <v>0.8</v>
      </c>
      <c r="M70" s="9">
        <v>0.2</v>
      </c>
      <c r="N70" s="9">
        <v>0.6</v>
      </c>
    </row>
    <row r="71" spans="1:14">
      <c r="A71" s="8">
        <v>396</v>
      </c>
      <c r="B71" s="9">
        <v>396</v>
      </c>
      <c r="C71" s="9">
        <v>0.630221962928772</v>
      </c>
      <c r="D71" s="9">
        <v>0.13497257232666</v>
      </c>
      <c r="E71" s="9">
        <v>7</v>
      </c>
      <c r="F71" s="9">
        <v>5</v>
      </c>
      <c r="G71" s="9">
        <v>3</v>
      </c>
      <c r="H71" s="9">
        <v>5</v>
      </c>
      <c r="I71" s="9">
        <v>0.7</v>
      </c>
      <c r="J71" s="9">
        <v>0.583333333333333</v>
      </c>
      <c r="K71" s="9">
        <v>0.636363636363636</v>
      </c>
      <c r="L71" s="9">
        <v>0.5</v>
      </c>
      <c r="M71" s="9">
        <v>0.2</v>
      </c>
      <c r="N71" s="9">
        <v>0.6</v>
      </c>
    </row>
    <row r="72" spans="1:14">
      <c r="A72" s="8">
        <v>88</v>
      </c>
      <c r="B72" s="9">
        <v>88</v>
      </c>
      <c r="C72" s="9">
        <v>0.63013482093811</v>
      </c>
      <c r="D72" s="9">
        <v>0.111610770225525</v>
      </c>
      <c r="E72" s="9">
        <v>8</v>
      </c>
      <c r="F72" s="9">
        <v>10</v>
      </c>
      <c r="G72" s="9">
        <v>2</v>
      </c>
      <c r="H72" s="9">
        <v>0</v>
      </c>
      <c r="I72" s="9">
        <v>0.8</v>
      </c>
      <c r="J72" s="9">
        <v>0.444444444444444</v>
      </c>
      <c r="K72" s="9">
        <v>0.571428571428572</v>
      </c>
      <c r="L72" s="9">
        <v>1</v>
      </c>
      <c r="M72" s="9">
        <v>-0.2</v>
      </c>
      <c r="N72" s="9">
        <v>0.4</v>
      </c>
    </row>
    <row r="73" s="3" customFormat="1" spans="1:14">
      <c r="A73" s="14">
        <v>215</v>
      </c>
      <c r="B73" s="15">
        <v>215</v>
      </c>
      <c r="C73" s="15">
        <v>0.627145886421204</v>
      </c>
      <c r="D73" s="15">
        <v>0.127987384796143</v>
      </c>
      <c r="E73" s="15">
        <v>10</v>
      </c>
      <c r="F73" s="15">
        <v>9</v>
      </c>
      <c r="G73" s="15">
        <v>0</v>
      </c>
      <c r="H73" s="15">
        <v>1</v>
      </c>
      <c r="I73" s="15">
        <v>1</v>
      </c>
      <c r="J73" s="15">
        <v>0.526315789473684</v>
      </c>
      <c r="K73" s="15">
        <v>0.689655172413793</v>
      </c>
      <c r="L73" s="15">
        <v>0.9</v>
      </c>
      <c r="M73" s="15">
        <v>0.1</v>
      </c>
      <c r="N73" s="15">
        <v>0.55</v>
      </c>
    </row>
    <row r="74" s="4" customFormat="1" spans="1:14">
      <c r="A74" s="16">
        <v>399</v>
      </c>
      <c r="B74" s="17">
        <v>399</v>
      </c>
      <c r="C74" s="17">
        <v>0.626033902168274</v>
      </c>
      <c r="D74" s="17">
        <v>0.150467753410339</v>
      </c>
      <c r="E74" s="17">
        <v>9</v>
      </c>
      <c r="F74" s="17">
        <v>5</v>
      </c>
      <c r="G74" s="17">
        <v>1</v>
      </c>
      <c r="H74" s="17">
        <v>5</v>
      </c>
      <c r="I74" s="17">
        <v>0.9</v>
      </c>
      <c r="J74" s="17">
        <v>0.642857142857143</v>
      </c>
      <c r="K74" s="17">
        <v>0.75</v>
      </c>
      <c r="L74" s="17">
        <v>0.5</v>
      </c>
      <c r="M74" s="17">
        <v>0.4</v>
      </c>
      <c r="N74" s="17">
        <v>0.7</v>
      </c>
    </row>
    <row r="75" customFormat="1" spans="1:14">
      <c r="A75" s="8">
        <v>361</v>
      </c>
      <c r="B75" s="9">
        <v>361</v>
      </c>
      <c r="C75" s="9">
        <v>0.659554600715637</v>
      </c>
      <c r="D75" s="9">
        <v>0.12120258808136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pans="1:14">
      <c r="A76" s="8">
        <v>301</v>
      </c>
      <c r="B76" s="9">
        <v>301</v>
      </c>
      <c r="C76" s="9">
        <v>0.662102222442627</v>
      </c>
      <c r="D76" s="9">
        <v>0.124578595161438</v>
      </c>
      <c r="E76" s="9">
        <v>9</v>
      </c>
      <c r="F76" s="9">
        <v>7</v>
      </c>
      <c r="G76" s="9">
        <v>1</v>
      </c>
      <c r="H76" s="9">
        <v>3</v>
      </c>
      <c r="I76" s="9">
        <v>0.9</v>
      </c>
      <c r="J76" s="9">
        <v>0.5625</v>
      </c>
      <c r="K76" s="9">
        <v>0.692307692307692</v>
      </c>
      <c r="L76" s="9">
        <v>0.7</v>
      </c>
      <c r="M76" s="9">
        <v>0.2</v>
      </c>
      <c r="N76" s="9">
        <v>0.6</v>
      </c>
    </row>
    <row r="77" customFormat="1" spans="1:14">
      <c r="A77" s="8">
        <v>201</v>
      </c>
      <c r="B77" s="9">
        <v>201</v>
      </c>
      <c r="C77" s="9">
        <v>0.656274795532227</v>
      </c>
      <c r="D77" s="9">
        <v>0.173108339309692</v>
      </c>
      <c r="E77" s="9">
        <v>9</v>
      </c>
      <c r="F77" s="9">
        <v>5</v>
      </c>
      <c r="G77" s="9">
        <v>1</v>
      </c>
      <c r="H77" s="9">
        <v>5</v>
      </c>
      <c r="I77" s="9">
        <v>0.9</v>
      </c>
      <c r="J77" s="9">
        <v>0.642857142857143</v>
      </c>
      <c r="K77" s="9">
        <v>0.75</v>
      </c>
      <c r="L77" s="9">
        <v>0.5</v>
      </c>
      <c r="M77" s="9">
        <v>0.4</v>
      </c>
      <c r="N77" s="9">
        <v>0.7</v>
      </c>
    </row>
    <row r="78" spans="3:13">
      <c r="C78" s="7">
        <f>AVERAGE(C2:C77)</f>
        <v>0.526752161352258</v>
      </c>
      <c r="D78" s="7">
        <f>AVERAGE(D2:D77)</f>
        <v>0.0729557762020513</v>
      </c>
      <c r="L78" s="7">
        <f>AVERAGE(L2:L77)</f>
        <v>0.698684210526316</v>
      </c>
      <c r="M78" s="7">
        <f>AVERAGE(M2:M77)</f>
        <v>0.176315789473684</v>
      </c>
    </row>
    <row r="80" spans="3:8">
      <c r="C80" s="18" t="s">
        <v>13</v>
      </c>
      <c r="D80" s="7" t="s">
        <v>14</v>
      </c>
      <c r="E80" s="7"/>
      <c r="F80" s="7"/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E81" s="7"/>
      <c r="F81" s="7"/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E82" s="7"/>
      <c r="F82" s="7"/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="5" customFormat="1" spans="3:11">
      <c r="C83" s="21" t="s">
        <v>17</v>
      </c>
      <c r="D83" s="21">
        <f>COUNTIF(C2:C77,"&lt;0.407")-COUNTIF(C2:C77,"&lt;0.375")</f>
        <v>3</v>
      </c>
      <c r="E83" s="21">
        <v>4</v>
      </c>
      <c r="F83" s="21">
        <v>4</v>
      </c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pans="3:11">
      <c r="C84" s="7" t="s">
        <v>18</v>
      </c>
      <c r="D84" s="7">
        <f>COUNTIF(C2:C77,"&lt;0.439")-COUNTIF(C2:C77,"&lt;0.407")</f>
        <v>7</v>
      </c>
      <c r="E84" s="7">
        <v>7</v>
      </c>
      <c r="F84" s="7">
        <v>7</v>
      </c>
      <c r="G84" s="19">
        <v>0.12</v>
      </c>
      <c r="H84" s="23">
        <v>187.2</v>
      </c>
      <c r="I84" s="23">
        <v>-180</v>
      </c>
      <c r="J84" s="24">
        <v>0.1154</v>
      </c>
      <c r="K84">
        <v>69</v>
      </c>
    </row>
    <row r="85" s="3" customFormat="1" spans="3:11">
      <c r="C85" s="20" t="s">
        <v>19</v>
      </c>
      <c r="D85" s="20">
        <f>COUNTIF(C2:C77,"&lt;0.471")-COUNTIF(C2:C77,"&lt;0.439")</f>
        <v>9</v>
      </c>
      <c r="E85" s="20">
        <v>9</v>
      </c>
      <c r="F85" s="20">
        <v>9</v>
      </c>
      <c r="G85" s="20"/>
      <c r="H85" s="20"/>
      <c r="I85" s="3">
        <v>-200</v>
      </c>
      <c r="J85" s="25">
        <v>0.1282</v>
      </c>
      <c r="K85" s="3">
        <v>68</v>
      </c>
    </row>
    <row r="86" spans="3:7">
      <c r="C86" s="7" t="s">
        <v>20</v>
      </c>
      <c r="D86" s="7">
        <f>COUNTIF(C2:C77,"&lt;0.503")-COUNTIF(C2:C77,"&lt;0.471")</f>
        <v>12</v>
      </c>
      <c r="E86" s="7">
        <v>12</v>
      </c>
      <c r="F86" s="7">
        <v>12</v>
      </c>
      <c r="G86" s="7"/>
    </row>
    <row r="87" s="6" customFormat="1" spans="3:7">
      <c r="C87" s="22" t="s">
        <v>21</v>
      </c>
      <c r="D87" s="22">
        <f>COUNTIF(C2:C77,"&lt;0.535")-COUNTIF(C2:C77,"&lt;0.503")</f>
        <v>14</v>
      </c>
      <c r="E87" s="22">
        <v>14</v>
      </c>
      <c r="F87" s="22">
        <v>14</v>
      </c>
      <c r="G87" s="22"/>
    </row>
    <row r="88" spans="3:7">
      <c r="C88" s="7" t="s">
        <v>22</v>
      </c>
      <c r="D88" s="7">
        <f>COUNTIF(C2:C77,"&lt;0.567")-COUNTIF(C2:C77,"&lt;0.535")</f>
        <v>12</v>
      </c>
      <c r="E88" s="7">
        <v>12</v>
      </c>
      <c r="F88" s="7">
        <v>12</v>
      </c>
      <c r="G88" s="7"/>
    </row>
    <row r="89" s="3" customFormat="1" spans="3:7">
      <c r="C89" s="20" t="s">
        <v>23</v>
      </c>
      <c r="D89" s="20">
        <f>COUNTIF(C2:C77,"&lt;0.599")-COUNTIF(C2:C77,"&lt;0.567")</f>
        <v>9</v>
      </c>
      <c r="E89" s="7">
        <v>9</v>
      </c>
      <c r="F89" s="7">
        <v>9</v>
      </c>
      <c r="G89" s="20"/>
    </row>
    <row r="90" spans="3:7">
      <c r="C90" s="7" t="s">
        <v>24</v>
      </c>
      <c r="D90" s="7">
        <f>COUNTIF(C2:C77,"&lt;0.631")-COUNTIF(C2:C77,"&lt;0.599")</f>
        <v>7</v>
      </c>
      <c r="E90" s="7">
        <v>7</v>
      </c>
      <c r="F90" s="7">
        <v>7</v>
      </c>
      <c r="G90" s="7"/>
    </row>
    <row r="91" s="5" customFormat="1" spans="3:7">
      <c r="C91" s="21" t="s">
        <v>25</v>
      </c>
      <c r="D91" s="21">
        <f>COUNTIF(C2:C77,"&lt;0.663")-COUNTIF(C2:C77,"&lt;0.631")</f>
        <v>3</v>
      </c>
      <c r="E91" s="21">
        <v>4</v>
      </c>
      <c r="F91" s="21">
        <v>4</v>
      </c>
      <c r="G91" s="21"/>
    </row>
    <row r="92" spans="3:7">
      <c r="C92" s="7" t="s">
        <v>26</v>
      </c>
      <c r="D92" s="7">
        <f>COUNTIF(C2:C77,"&lt;0.695")-COUNTIF(C2:C77,"&lt;0.663")</f>
        <v>0</v>
      </c>
      <c r="E92" s="7"/>
      <c r="F92" s="7"/>
      <c r="G92" s="7"/>
    </row>
    <row r="93" spans="3:7">
      <c r="C93" s="7" t="s">
        <v>27</v>
      </c>
      <c r="D93" s="7">
        <f>COUNTIF(C2:C77,"&lt;0.727")-COUNTIF(C2:C77,"&lt;0.695")</f>
        <v>0</v>
      </c>
      <c r="E93" s="7"/>
      <c r="F93" s="7"/>
      <c r="G93" s="7"/>
    </row>
    <row r="94" spans="3:7">
      <c r="C94" s="7" t="s">
        <v>28</v>
      </c>
      <c r="D94" s="7">
        <f>COUNTIF(C2:C77,"&lt;0.759")-COUNTIF(C2:C77,"&lt;0.727")</f>
        <v>0</v>
      </c>
      <c r="E94" s="7"/>
      <c r="F94" s="7"/>
      <c r="G94" s="7"/>
    </row>
    <row r="95" s="3" customFormat="1" spans="3:7">
      <c r="C95" s="20" t="s">
        <v>29</v>
      </c>
      <c r="D95" s="20">
        <f>COUNTIF(C2:C77,"&lt;0.791")-COUNTIF(C2:C77,"&lt;0.759")</f>
        <v>0</v>
      </c>
      <c r="E95" s="20"/>
      <c r="F95" s="20"/>
      <c r="G95" s="20"/>
    </row>
    <row r="96" spans="3:7">
      <c r="C96" s="7" t="s">
        <v>30</v>
      </c>
      <c r="D96" s="7">
        <f>COUNTIF(C2:C77,"&lt;0.823")-COUNTIF(C2:C77,"&lt;0.791")</f>
        <v>0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8">
      <c r="C101" s="7" t="s">
        <v>35</v>
      </c>
      <c r="D101" s="7">
        <f>COUNTIF(C2:C77,"&lt;0.983")-COUNTIF(C2:C77,"&lt;0.951")</f>
        <v>0</v>
      </c>
      <c r="E101" s="7"/>
      <c r="F101" s="7"/>
      <c r="G101">
        <v>0.53</v>
      </c>
      <c r="H101">
        <v>0.038</v>
      </c>
    </row>
    <row r="102" spans="3:8">
      <c r="C102" s="7" t="s">
        <v>36</v>
      </c>
      <c r="D102" s="7">
        <f>COUNTIF(C2:C77,"&lt;1.015")-COUNTIF(C2:C77,"&lt;0.983")</f>
        <v>0</v>
      </c>
      <c r="E102" s="7"/>
      <c r="F102" s="7"/>
      <c r="G102">
        <v>0.641</v>
      </c>
      <c r="H102">
        <v>0.073</v>
      </c>
    </row>
    <row r="103" spans="3:8">
      <c r="C103" s="7" t="s">
        <v>37</v>
      </c>
      <c r="D103" s="7">
        <f>COUNTIF(C2:C77,"&lt;1.047")-COUNTIF(C2:C77,"&lt;1.015")</f>
        <v>0</v>
      </c>
      <c r="E103" s="7"/>
      <c r="F103" s="7"/>
      <c r="G103">
        <v>0.734</v>
      </c>
      <c r="H103">
        <v>0.107</v>
      </c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77" workbookViewId="0">
      <selection activeCell="G90" sqref="G90:G98"/>
    </sheetView>
  </sheetViews>
  <sheetFormatPr defaultColWidth="8.89166666666667" defaultRowHeight="13.5"/>
  <cols>
    <col min="3" max="4" width="17.108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300</v>
      </c>
      <c r="B3" s="9">
        <v>300</v>
      </c>
      <c r="C3" s="9">
        <v>0.398736000061035</v>
      </c>
      <c r="D3" s="9">
        <v>0.0148582458496094</v>
      </c>
      <c r="E3" s="9">
        <v>10</v>
      </c>
      <c r="F3" s="9">
        <v>6</v>
      </c>
      <c r="G3" s="9">
        <v>0</v>
      </c>
      <c r="H3" s="9">
        <v>4</v>
      </c>
      <c r="I3" s="9">
        <v>1</v>
      </c>
      <c r="J3" s="9">
        <v>0.625</v>
      </c>
      <c r="K3" s="9">
        <v>0.769230769230769</v>
      </c>
      <c r="L3" s="9">
        <v>0.6</v>
      </c>
      <c r="M3" s="9">
        <v>0.4</v>
      </c>
      <c r="N3" s="9">
        <v>0.7</v>
      </c>
    </row>
    <row r="4" s="4" customFormat="1" spans="1:14">
      <c r="A4" s="16">
        <v>70</v>
      </c>
      <c r="B4" s="17">
        <v>70</v>
      </c>
      <c r="C4" s="17">
        <v>0.402514219284058</v>
      </c>
      <c r="D4" s="17">
        <v>0.0249971151351929</v>
      </c>
      <c r="E4" s="17">
        <v>9</v>
      </c>
      <c r="F4" s="17">
        <v>3</v>
      </c>
      <c r="G4" s="17">
        <v>1</v>
      </c>
      <c r="H4" s="17">
        <v>7</v>
      </c>
      <c r="I4" s="17">
        <v>0.9</v>
      </c>
      <c r="J4" s="17">
        <v>0.75</v>
      </c>
      <c r="K4" s="17">
        <v>0.818181818181818</v>
      </c>
      <c r="L4" s="17">
        <v>0.3</v>
      </c>
      <c r="M4" s="17">
        <v>0.6</v>
      </c>
      <c r="N4" s="17">
        <v>0.8</v>
      </c>
    </row>
    <row r="5" spans="1:14">
      <c r="A5" s="8">
        <v>39</v>
      </c>
      <c r="B5" s="9">
        <v>39</v>
      </c>
      <c r="C5" s="9">
        <v>0.432618618011475</v>
      </c>
      <c r="D5" s="9">
        <v>0.114086151123047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137</v>
      </c>
      <c r="B6" s="9">
        <v>137</v>
      </c>
      <c r="C6" s="9">
        <v>0.42886209487915</v>
      </c>
      <c r="D6" s="9">
        <v>0.0321927070617676</v>
      </c>
      <c r="E6" s="9">
        <v>8</v>
      </c>
      <c r="F6" s="9">
        <v>8</v>
      </c>
      <c r="G6" s="9">
        <v>2</v>
      </c>
      <c r="H6" s="9">
        <v>2</v>
      </c>
      <c r="I6" s="9">
        <v>0.8</v>
      </c>
      <c r="J6" s="9">
        <v>0.5</v>
      </c>
      <c r="K6" s="9">
        <v>0.615384615384615</v>
      </c>
      <c r="L6" s="9">
        <v>0.8</v>
      </c>
      <c r="M6" s="9">
        <v>0</v>
      </c>
      <c r="N6" s="9">
        <v>0.5</v>
      </c>
    </row>
    <row r="7" spans="1:14">
      <c r="A7" s="8">
        <v>129</v>
      </c>
      <c r="B7" s="9">
        <v>129</v>
      </c>
      <c r="C7" s="9">
        <v>0.419413566589356</v>
      </c>
      <c r="D7" s="9">
        <v>0.000325918197631836</v>
      </c>
      <c r="E7" s="9">
        <v>9</v>
      </c>
      <c r="F7" s="9">
        <v>4</v>
      </c>
      <c r="G7" s="9">
        <v>1</v>
      </c>
      <c r="H7" s="9">
        <v>6</v>
      </c>
      <c r="I7" s="9">
        <v>0.9</v>
      </c>
      <c r="J7" s="9">
        <v>0.692307692307692</v>
      </c>
      <c r="K7" s="9">
        <v>0.782608695652174</v>
      </c>
      <c r="L7" s="9">
        <v>0.4</v>
      </c>
      <c r="M7" s="9">
        <v>0.5</v>
      </c>
      <c r="N7" s="9">
        <v>0.75</v>
      </c>
    </row>
    <row r="8" spans="1:14">
      <c r="A8" s="8">
        <v>285</v>
      </c>
      <c r="B8" s="9">
        <v>285</v>
      </c>
      <c r="C8" s="9">
        <v>0.428414344787598</v>
      </c>
      <c r="D8" s="9">
        <v>0.0122898817062378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124</v>
      </c>
      <c r="B9" s="9">
        <v>124</v>
      </c>
      <c r="C9" s="9">
        <v>0.430761814117432</v>
      </c>
      <c r="D9" s="9">
        <v>0.0127527713775635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382</v>
      </c>
      <c r="B10" s="9">
        <v>382</v>
      </c>
      <c r="C10" s="9">
        <v>0.432807445526123</v>
      </c>
      <c r="D10" s="9">
        <v>0.0136957168579102</v>
      </c>
      <c r="E10" s="9">
        <v>9</v>
      </c>
      <c r="F10" s="9">
        <v>10</v>
      </c>
      <c r="G10" s="9">
        <v>1</v>
      </c>
      <c r="H10" s="9">
        <v>0</v>
      </c>
      <c r="I10" s="9">
        <v>0.9</v>
      </c>
      <c r="J10" s="9">
        <v>0.473684210526316</v>
      </c>
      <c r="K10" s="9">
        <v>0.620689655172414</v>
      </c>
      <c r="L10" s="9">
        <v>1</v>
      </c>
      <c r="M10" s="9">
        <v>-0.1</v>
      </c>
      <c r="N10" s="9">
        <v>0.45</v>
      </c>
    </row>
    <row r="11" s="4" customFormat="1" spans="1:14">
      <c r="A11" s="16">
        <v>282</v>
      </c>
      <c r="B11" s="17">
        <v>282</v>
      </c>
      <c r="C11" s="17">
        <v>0.437617540359497</v>
      </c>
      <c r="D11" s="17">
        <v>0.101253747940064</v>
      </c>
      <c r="E11" s="17">
        <v>10</v>
      </c>
      <c r="F11" s="17">
        <v>6</v>
      </c>
      <c r="G11" s="17">
        <v>0</v>
      </c>
      <c r="H11" s="17">
        <v>4</v>
      </c>
      <c r="I11" s="17">
        <v>1</v>
      </c>
      <c r="J11" s="17">
        <v>0.625</v>
      </c>
      <c r="K11" s="17">
        <v>0.769230769230769</v>
      </c>
      <c r="L11" s="17">
        <v>0.6</v>
      </c>
      <c r="M11" s="17">
        <v>0.4</v>
      </c>
      <c r="N11" s="17">
        <v>0.7</v>
      </c>
    </row>
    <row r="12" spans="1:14">
      <c r="A12" s="8">
        <v>74</v>
      </c>
      <c r="B12" s="9">
        <v>74</v>
      </c>
      <c r="C12" s="9">
        <v>0.440886259078979</v>
      </c>
      <c r="D12" s="9">
        <v>0.00444221496582031</v>
      </c>
      <c r="E12" s="9">
        <v>8</v>
      </c>
      <c r="F12" s="9">
        <v>10</v>
      </c>
      <c r="G12" s="9">
        <v>2</v>
      </c>
      <c r="H12" s="9">
        <v>0</v>
      </c>
      <c r="I12" s="9">
        <v>0.8</v>
      </c>
      <c r="J12" s="9">
        <v>0.444444444444444</v>
      </c>
      <c r="K12" s="9">
        <v>0.571428571428572</v>
      </c>
      <c r="L12" s="9">
        <v>1</v>
      </c>
      <c r="M12" s="9">
        <v>-0.2</v>
      </c>
      <c r="N12" s="9">
        <v>0.4</v>
      </c>
    </row>
    <row r="13" spans="1:14">
      <c r="A13" s="8">
        <v>227</v>
      </c>
      <c r="B13" s="9">
        <v>227</v>
      </c>
      <c r="C13" s="9">
        <v>0.442574501037598</v>
      </c>
      <c r="D13" s="9">
        <v>0.035521388053894</v>
      </c>
      <c r="E13" s="9">
        <v>8</v>
      </c>
      <c r="F13" s="9">
        <v>9</v>
      </c>
      <c r="G13" s="9">
        <v>2</v>
      </c>
      <c r="H13" s="9">
        <v>1</v>
      </c>
      <c r="I13" s="9">
        <v>0.8</v>
      </c>
      <c r="J13" s="9">
        <v>0.470588235294118</v>
      </c>
      <c r="K13" s="9">
        <v>0.592592592592593</v>
      </c>
      <c r="L13" s="9">
        <v>0.9</v>
      </c>
      <c r="M13" s="9">
        <v>-0.1</v>
      </c>
      <c r="N13" s="9">
        <v>0.45</v>
      </c>
    </row>
    <row r="14" spans="1:14">
      <c r="A14" s="8">
        <v>122</v>
      </c>
      <c r="B14" s="9">
        <v>122</v>
      </c>
      <c r="C14" s="9">
        <v>0.468716621398926</v>
      </c>
      <c r="D14" s="9">
        <v>0.0710915327072144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315</v>
      </c>
      <c r="B15" s="9">
        <v>315</v>
      </c>
      <c r="C15" s="9">
        <v>0.452936172485352</v>
      </c>
      <c r="D15" s="9">
        <v>0.0606592893600464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customFormat="1" spans="1:14">
      <c r="A16" s="8">
        <v>67</v>
      </c>
      <c r="B16" s="9">
        <v>67</v>
      </c>
      <c r="C16" s="9">
        <v>0.452506303787231</v>
      </c>
      <c r="D16" s="9">
        <v>0.0691452026367187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246</v>
      </c>
      <c r="B17" s="9">
        <v>246</v>
      </c>
      <c r="C17" s="9">
        <v>0.455821514129639</v>
      </c>
      <c r="D17" s="9">
        <v>0.0272377729415894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234</v>
      </c>
      <c r="B18" s="9">
        <v>234</v>
      </c>
      <c r="C18" s="9">
        <v>0.462918043136597</v>
      </c>
      <c r="D18" s="9">
        <v>0.0611269474029541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pans="1:14">
      <c r="A19" s="8">
        <v>55</v>
      </c>
      <c r="B19" s="9">
        <v>55</v>
      </c>
      <c r="C19" s="9">
        <v>0.467564344406128</v>
      </c>
      <c r="D19" s="9">
        <v>0.00640463829040527</v>
      </c>
      <c r="E19" s="9">
        <v>8</v>
      </c>
      <c r="F19" s="9">
        <v>8</v>
      </c>
      <c r="G19" s="9">
        <v>2</v>
      </c>
      <c r="H19" s="9">
        <v>2</v>
      </c>
      <c r="I19" s="9">
        <v>0.8</v>
      </c>
      <c r="J19" s="9">
        <v>0.5</v>
      </c>
      <c r="K19" s="9">
        <v>0.615384615384615</v>
      </c>
      <c r="L19" s="9">
        <v>0.8</v>
      </c>
      <c r="M19" s="9">
        <v>0</v>
      </c>
      <c r="N19" s="9">
        <v>0.5</v>
      </c>
    </row>
    <row r="20" s="4" customFormat="1" spans="1:14">
      <c r="A20" s="16">
        <v>163</v>
      </c>
      <c r="B20" s="17">
        <v>163</v>
      </c>
      <c r="C20" s="17">
        <v>0.470137119293213</v>
      </c>
      <c r="D20" s="17">
        <v>0.00216317176818848</v>
      </c>
      <c r="E20" s="17">
        <v>10</v>
      </c>
      <c r="F20" s="17">
        <v>7</v>
      </c>
      <c r="G20" s="17">
        <v>0</v>
      </c>
      <c r="H20" s="17">
        <v>3</v>
      </c>
      <c r="I20" s="17">
        <v>1</v>
      </c>
      <c r="J20" s="17">
        <v>0.588235294117647</v>
      </c>
      <c r="K20" s="17">
        <v>0.740740740740741</v>
      </c>
      <c r="L20" s="17">
        <v>0.7</v>
      </c>
      <c r="M20" s="17">
        <v>0.3</v>
      </c>
      <c r="N20" s="17">
        <v>0.65</v>
      </c>
    </row>
    <row r="21" customFormat="1" spans="1:14">
      <c r="A21" s="8">
        <v>276</v>
      </c>
      <c r="B21" s="9">
        <v>276</v>
      </c>
      <c r="C21" s="9">
        <v>0.486104249954224</v>
      </c>
      <c r="D21" s="9">
        <v>0.0340396165847778</v>
      </c>
      <c r="E21" s="9">
        <v>7</v>
      </c>
      <c r="F21" s="9">
        <v>3</v>
      </c>
      <c r="G21" s="9">
        <v>3</v>
      </c>
      <c r="H21" s="9">
        <v>7</v>
      </c>
      <c r="I21" s="9">
        <v>0.7</v>
      </c>
      <c r="J21" s="9">
        <v>0.7</v>
      </c>
      <c r="K21" s="9">
        <v>0.7</v>
      </c>
      <c r="L21" s="9">
        <v>0.3</v>
      </c>
      <c r="M21" s="9">
        <v>0.4</v>
      </c>
      <c r="N21" s="9">
        <v>0.7</v>
      </c>
    </row>
    <row r="22" s="3" customFormat="1" spans="1:14">
      <c r="A22" s="14">
        <v>483</v>
      </c>
      <c r="B22" s="15">
        <v>483</v>
      </c>
      <c r="C22" s="15">
        <v>0.486316442489624</v>
      </c>
      <c r="D22" s="15">
        <v>0.0169035196304321</v>
      </c>
      <c r="E22" s="15">
        <v>9</v>
      </c>
      <c r="F22" s="15">
        <v>6</v>
      </c>
      <c r="G22" s="15">
        <v>1</v>
      </c>
      <c r="H22" s="15">
        <v>4</v>
      </c>
      <c r="I22" s="15">
        <v>0.9</v>
      </c>
      <c r="J22" s="15">
        <v>0.6</v>
      </c>
      <c r="K22" s="15">
        <v>0.72</v>
      </c>
      <c r="L22" s="15">
        <v>0.6</v>
      </c>
      <c r="M22" s="15">
        <v>0.3</v>
      </c>
      <c r="N22" s="15">
        <v>0.65</v>
      </c>
    </row>
    <row r="23" spans="1:14">
      <c r="A23" s="8">
        <v>339</v>
      </c>
      <c r="B23" s="9">
        <v>339</v>
      </c>
      <c r="C23" s="9">
        <v>0.488686084747315</v>
      </c>
      <c r="D23" s="9">
        <v>0.0729025602340698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270</v>
      </c>
      <c r="B24" s="9">
        <v>270</v>
      </c>
      <c r="C24" s="9">
        <v>0.488817095756531</v>
      </c>
      <c r="D24" s="9">
        <v>0.0486917495727539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342</v>
      </c>
      <c r="B25" s="9">
        <v>342</v>
      </c>
      <c r="C25" s="9">
        <v>0.489537000656128</v>
      </c>
      <c r="D25" s="9">
        <v>0.0721596479415894</v>
      </c>
      <c r="E25" s="9">
        <v>9</v>
      </c>
      <c r="F25" s="9">
        <v>7</v>
      </c>
      <c r="G25" s="9">
        <v>1</v>
      </c>
      <c r="H25" s="9">
        <v>3</v>
      </c>
      <c r="I25" s="9">
        <v>0.9</v>
      </c>
      <c r="J25" s="9">
        <v>0.5625</v>
      </c>
      <c r="K25" s="9">
        <v>0.692307692307692</v>
      </c>
      <c r="L25" s="9">
        <v>0.7</v>
      </c>
      <c r="M25" s="9">
        <v>0.2</v>
      </c>
      <c r="N25" s="9">
        <v>0.6</v>
      </c>
    </row>
    <row r="26" customFormat="1" spans="1:14">
      <c r="A26" s="8">
        <v>412</v>
      </c>
      <c r="B26" s="9">
        <v>412</v>
      </c>
      <c r="C26" s="9">
        <v>0.493771910667419</v>
      </c>
      <c r="D26" s="9">
        <v>0.0107797384262085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407</v>
      </c>
      <c r="B27" s="9">
        <v>407</v>
      </c>
      <c r="C27" s="9">
        <v>0.496729969978333</v>
      </c>
      <c r="D27" s="9">
        <v>0.0540428161621094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368</v>
      </c>
      <c r="B28" s="9">
        <v>368</v>
      </c>
      <c r="C28" s="9">
        <v>0.497558355331421</v>
      </c>
      <c r="D28" s="9">
        <v>0.0354765653610229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114</v>
      </c>
      <c r="B29" s="9">
        <v>114</v>
      </c>
      <c r="C29" s="9">
        <v>0.500288486480713</v>
      </c>
      <c r="D29" s="9">
        <v>0.00420570373535156</v>
      </c>
      <c r="E29" s="9">
        <v>10</v>
      </c>
      <c r="F29" s="9">
        <v>9</v>
      </c>
      <c r="G29" s="9">
        <v>0</v>
      </c>
      <c r="H29" s="9">
        <v>1</v>
      </c>
      <c r="I29" s="9">
        <v>1</v>
      </c>
      <c r="J29" s="9">
        <v>0.526315789473684</v>
      </c>
      <c r="K29" s="9">
        <v>0.689655172413793</v>
      </c>
      <c r="L29" s="9">
        <v>0.9</v>
      </c>
      <c r="M29" s="9">
        <v>0.1</v>
      </c>
      <c r="N29" s="9">
        <v>0.55</v>
      </c>
    </row>
    <row r="30" spans="1:14">
      <c r="A30" s="8">
        <v>222</v>
      </c>
      <c r="B30" s="9">
        <v>222</v>
      </c>
      <c r="C30" s="9">
        <v>0.500420570373535</v>
      </c>
      <c r="D30" s="9">
        <v>0.0695040225982666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customFormat="1" spans="1:14">
      <c r="A31" s="8">
        <v>495</v>
      </c>
      <c r="B31" s="9">
        <v>495</v>
      </c>
      <c r="C31" s="9">
        <v>0.500433444976807</v>
      </c>
      <c r="D31" s="9">
        <v>0.0572127103805542</v>
      </c>
      <c r="E31" s="9">
        <v>8</v>
      </c>
      <c r="F31" s="9">
        <v>7</v>
      </c>
      <c r="G31" s="9">
        <v>2</v>
      </c>
      <c r="H31" s="9">
        <v>3</v>
      </c>
      <c r="I31" s="9">
        <v>0.8</v>
      </c>
      <c r="J31" s="9">
        <v>0.533333333333333</v>
      </c>
      <c r="K31" s="9">
        <v>0.64</v>
      </c>
      <c r="L31" s="9">
        <v>0.7</v>
      </c>
      <c r="M31" s="9">
        <v>0.1</v>
      </c>
      <c r="N31" s="9">
        <v>0.55</v>
      </c>
    </row>
    <row r="32" s="4" customFormat="1" spans="1:14">
      <c r="A32" s="16">
        <v>324</v>
      </c>
      <c r="B32" s="17">
        <v>324</v>
      </c>
      <c r="C32" s="17">
        <v>0.500799059867859</v>
      </c>
      <c r="D32" s="17">
        <v>0.0488530397415161</v>
      </c>
      <c r="E32" s="17">
        <v>8</v>
      </c>
      <c r="F32" s="17">
        <v>7</v>
      </c>
      <c r="G32" s="17">
        <v>2</v>
      </c>
      <c r="H32" s="17">
        <v>3</v>
      </c>
      <c r="I32" s="17">
        <v>0.8</v>
      </c>
      <c r="J32" s="17">
        <v>0.533333333333333</v>
      </c>
      <c r="K32" s="17">
        <v>0.64</v>
      </c>
      <c r="L32" s="17">
        <v>0.7</v>
      </c>
      <c r="M32" s="17">
        <v>0.1</v>
      </c>
      <c r="N32" s="17">
        <v>0.55</v>
      </c>
    </row>
    <row r="33" spans="1:14">
      <c r="A33" s="8">
        <v>363</v>
      </c>
      <c r="B33" s="9">
        <v>363</v>
      </c>
      <c r="C33" s="9">
        <v>0.521186828613281</v>
      </c>
      <c r="D33" s="9">
        <v>0.0451854467391968</v>
      </c>
      <c r="E33" s="9">
        <v>9</v>
      </c>
      <c r="F33" s="9">
        <v>6</v>
      </c>
      <c r="G33" s="9">
        <v>1</v>
      </c>
      <c r="H33" s="9">
        <v>4</v>
      </c>
      <c r="I33" s="9">
        <v>0.9</v>
      </c>
      <c r="J33" s="9">
        <v>0.6</v>
      </c>
      <c r="K33" s="9">
        <v>0.72</v>
      </c>
      <c r="L33" s="9">
        <v>0.6</v>
      </c>
      <c r="M33" s="9">
        <v>0.3</v>
      </c>
      <c r="N33" s="9">
        <v>0.65</v>
      </c>
    </row>
    <row r="34" spans="1:14">
      <c r="A34" s="8">
        <v>72</v>
      </c>
      <c r="B34" s="9">
        <v>72</v>
      </c>
      <c r="C34" s="9">
        <v>0.529927730560303</v>
      </c>
      <c r="D34" s="9">
        <v>0.11436116695404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customFormat="1" spans="1:14">
      <c r="A35" s="8">
        <v>200</v>
      </c>
      <c r="B35" s="9">
        <v>200</v>
      </c>
      <c r="C35" s="9">
        <v>0.520510196685791</v>
      </c>
      <c r="D35" s="9">
        <v>0.174683451652527</v>
      </c>
      <c r="E35" s="9">
        <v>7</v>
      </c>
      <c r="F35" s="9">
        <v>6</v>
      </c>
      <c r="G35" s="9">
        <v>3</v>
      </c>
      <c r="H35" s="9">
        <v>4</v>
      </c>
      <c r="I35" s="9">
        <v>0.7</v>
      </c>
      <c r="J35" s="9">
        <v>0.538461538461539</v>
      </c>
      <c r="K35" s="9">
        <v>0.608695652173913</v>
      </c>
      <c r="L35" s="9">
        <v>0.6</v>
      </c>
      <c r="M35" s="9">
        <v>0.1</v>
      </c>
      <c r="N35" s="9">
        <v>0.55</v>
      </c>
    </row>
    <row r="36" spans="1:14">
      <c r="A36" s="8">
        <v>50</v>
      </c>
      <c r="B36" s="9">
        <v>50</v>
      </c>
      <c r="C36" s="9">
        <v>0.527089238166809</v>
      </c>
      <c r="D36" s="9">
        <v>0.0420119762420654</v>
      </c>
      <c r="E36" s="9">
        <v>8</v>
      </c>
      <c r="F36" s="9">
        <v>6</v>
      </c>
      <c r="G36" s="9">
        <v>2</v>
      </c>
      <c r="H36" s="9">
        <v>4</v>
      </c>
      <c r="I36" s="9">
        <v>0.8</v>
      </c>
      <c r="J36" s="9">
        <v>0.571428571428572</v>
      </c>
      <c r="K36" s="9">
        <v>0.666666666666667</v>
      </c>
      <c r="L36" s="9">
        <v>0.6</v>
      </c>
      <c r="M36" s="9">
        <v>0.2</v>
      </c>
      <c r="N36" s="9">
        <v>0.6</v>
      </c>
    </row>
    <row r="37" spans="1:14">
      <c r="A37" s="8">
        <v>426</v>
      </c>
      <c r="B37" s="9">
        <v>426</v>
      </c>
      <c r="C37" s="9">
        <v>0.52754282951355</v>
      </c>
      <c r="D37" s="9">
        <v>0.0470945835113525</v>
      </c>
      <c r="E37" s="9">
        <v>8</v>
      </c>
      <c r="F37" s="9">
        <v>7</v>
      </c>
      <c r="G37" s="9">
        <v>2</v>
      </c>
      <c r="H37" s="9">
        <v>3</v>
      </c>
      <c r="I37" s="9">
        <v>0.8</v>
      </c>
      <c r="J37" s="9">
        <v>0.533333333333333</v>
      </c>
      <c r="K37" s="9">
        <v>0.64</v>
      </c>
      <c r="L37" s="9">
        <v>0.7</v>
      </c>
      <c r="M37" s="9">
        <v>0.1</v>
      </c>
      <c r="N37" s="9">
        <v>0.55</v>
      </c>
    </row>
    <row r="38" customFormat="1" spans="1:14">
      <c r="A38" s="8">
        <v>12</v>
      </c>
      <c r="B38" s="9">
        <v>12</v>
      </c>
      <c r="C38" s="9">
        <v>0.531450152397156</v>
      </c>
      <c r="D38" s="9">
        <v>0.0931936502456665</v>
      </c>
      <c r="E38" s="9">
        <v>7</v>
      </c>
      <c r="F38" s="9">
        <v>4</v>
      </c>
      <c r="G38" s="9">
        <v>3</v>
      </c>
      <c r="H38" s="9">
        <v>6</v>
      </c>
      <c r="I38" s="9">
        <v>0.7</v>
      </c>
      <c r="J38" s="9">
        <v>0.636363636363636</v>
      </c>
      <c r="K38" s="9">
        <v>0.666666666666667</v>
      </c>
      <c r="L38" s="9">
        <v>0.4</v>
      </c>
      <c r="M38" s="9">
        <v>0.3</v>
      </c>
      <c r="N38" s="9">
        <v>0.65</v>
      </c>
    </row>
    <row r="39" spans="1:14">
      <c r="A39" s="8">
        <v>164</v>
      </c>
      <c r="B39" s="9">
        <v>164</v>
      </c>
      <c r="C39" s="9">
        <v>0.526402473449707</v>
      </c>
      <c r="D39" s="9">
        <v>0.0452498197555542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434</v>
      </c>
      <c r="B40" s="9">
        <v>434</v>
      </c>
      <c r="C40" s="9">
        <v>0.529965877532959</v>
      </c>
      <c r="D40" s="9">
        <v>0.0462722778320313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302</v>
      </c>
      <c r="B41" s="9">
        <v>302</v>
      </c>
      <c r="C41" s="9">
        <v>0.532430410385132</v>
      </c>
      <c r="D41" s="9">
        <v>0.0958017110824585</v>
      </c>
      <c r="E41" s="9">
        <v>9</v>
      </c>
      <c r="F41" s="9">
        <v>6</v>
      </c>
      <c r="G41" s="9">
        <v>1</v>
      </c>
      <c r="H41" s="9">
        <v>4</v>
      </c>
      <c r="I41" s="9">
        <v>0.9</v>
      </c>
      <c r="J41" s="9">
        <v>0.6</v>
      </c>
      <c r="K41" s="9">
        <v>0.72</v>
      </c>
      <c r="L41" s="9">
        <v>0.6</v>
      </c>
      <c r="M41" s="9">
        <v>0.3</v>
      </c>
      <c r="N41" s="9">
        <v>0.65</v>
      </c>
    </row>
    <row r="42" s="3" customFormat="1" spans="1:14">
      <c r="A42" s="14">
        <v>3</v>
      </c>
      <c r="B42" s="15">
        <v>3</v>
      </c>
      <c r="C42" s="15">
        <v>0.534832954406738</v>
      </c>
      <c r="D42" s="15">
        <v>0.0511319637298584</v>
      </c>
      <c r="E42" s="15">
        <v>10</v>
      </c>
      <c r="F42" s="15">
        <v>8</v>
      </c>
      <c r="G42" s="15">
        <v>0</v>
      </c>
      <c r="H42" s="15">
        <v>2</v>
      </c>
      <c r="I42" s="15">
        <v>1</v>
      </c>
      <c r="J42" s="15">
        <v>0.555555555555556</v>
      </c>
      <c r="K42" s="15">
        <v>0.714285714285714</v>
      </c>
      <c r="L42" s="15">
        <v>0.8</v>
      </c>
      <c r="M42" s="15">
        <v>0.2</v>
      </c>
      <c r="N42" s="15">
        <v>0.6</v>
      </c>
    </row>
    <row r="43" spans="1:14">
      <c r="A43" s="8">
        <v>111</v>
      </c>
      <c r="B43" s="9">
        <v>111</v>
      </c>
      <c r="C43" s="9">
        <v>0.524930238723755</v>
      </c>
      <c r="D43" s="9">
        <v>0.134762167930603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143</v>
      </c>
      <c r="B44" s="9">
        <v>143</v>
      </c>
      <c r="C44" s="9">
        <v>0.534330725669861</v>
      </c>
      <c r="D44" s="9">
        <v>0.131121039390564</v>
      </c>
      <c r="E44" s="9">
        <v>7</v>
      </c>
      <c r="F44" s="9">
        <v>3</v>
      </c>
      <c r="G44" s="9">
        <v>3</v>
      </c>
      <c r="H44" s="9">
        <v>7</v>
      </c>
      <c r="I44" s="9">
        <v>0.7</v>
      </c>
      <c r="J44" s="9">
        <v>0.7</v>
      </c>
      <c r="K44" s="9">
        <v>0.7</v>
      </c>
      <c r="L44" s="9">
        <v>0.3</v>
      </c>
      <c r="M44" s="9">
        <v>0.4</v>
      </c>
      <c r="N44" s="9">
        <v>0.7</v>
      </c>
    </row>
    <row r="45" s="4" customFormat="1" spans="1:14">
      <c r="A45" s="16">
        <v>380</v>
      </c>
      <c r="B45" s="17">
        <v>380</v>
      </c>
      <c r="C45" s="17">
        <v>0.533769369125366</v>
      </c>
      <c r="D45" s="17">
        <v>0.0300166606903076</v>
      </c>
      <c r="E45" s="17">
        <v>7</v>
      </c>
      <c r="F45" s="17">
        <v>7</v>
      </c>
      <c r="G45" s="17">
        <v>3</v>
      </c>
      <c r="H45" s="17">
        <v>3</v>
      </c>
      <c r="I45" s="17">
        <v>0.7</v>
      </c>
      <c r="J45" s="17">
        <v>0.5</v>
      </c>
      <c r="K45" s="17">
        <v>0.583333333333333</v>
      </c>
      <c r="L45" s="17">
        <v>0.7</v>
      </c>
      <c r="M45" s="17">
        <v>0</v>
      </c>
      <c r="N45" s="17">
        <v>0.5</v>
      </c>
    </row>
    <row r="46" spans="1:14">
      <c r="A46" s="8">
        <v>147</v>
      </c>
      <c r="B46" s="9">
        <v>147</v>
      </c>
      <c r="C46" s="9">
        <v>0.56492280960083</v>
      </c>
      <c r="D46" s="9">
        <v>0.124079346656799</v>
      </c>
      <c r="E46" s="9">
        <v>7</v>
      </c>
      <c r="F46" s="9">
        <v>9</v>
      </c>
      <c r="G46" s="9">
        <v>3</v>
      </c>
      <c r="H46" s="9">
        <v>1</v>
      </c>
      <c r="I46" s="9">
        <v>0.7</v>
      </c>
      <c r="J46" s="9">
        <v>0.4375</v>
      </c>
      <c r="K46" s="9">
        <v>0.538461538461538</v>
      </c>
      <c r="L46" s="9">
        <v>0.9</v>
      </c>
      <c r="M46" s="9">
        <v>-0.2</v>
      </c>
      <c r="N46" s="9">
        <v>0.4</v>
      </c>
    </row>
    <row r="47" spans="1:14">
      <c r="A47" s="8">
        <v>346</v>
      </c>
      <c r="B47" s="9">
        <v>346</v>
      </c>
      <c r="C47" s="9">
        <v>0.562122702598572</v>
      </c>
      <c r="D47" s="9">
        <v>0.0787234306335449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customFormat="1" spans="1:14">
      <c r="A48" s="8">
        <v>199</v>
      </c>
      <c r="B48" s="9">
        <v>199</v>
      </c>
      <c r="C48" s="9">
        <v>0.561971664428711</v>
      </c>
      <c r="D48" s="9">
        <v>0.0753124952316284</v>
      </c>
      <c r="E48" s="9">
        <v>8</v>
      </c>
      <c r="F48" s="9">
        <v>9</v>
      </c>
      <c r="G48" s="9">
        <v>2</v>
      </c>
      <c r="H48" s="9">
        <v>1</v>
      </c>
      <c r="I48" s="9">
        <v>0.8</v>
      </c>
      <c r="J48" s="9">
        <v>0.470588235294118</v>
      </c>
      <c r="K48" s="9">
        <v>0.592592592592593</v>
      </c>
      <c r="L48" s="9">
        <v>0.9</v>
      </c>
      <c r="M48" s="9">
        <v>-0.1</v>
      </c>
      <c r="N48" s="9">
        <v>0.45</v>
      </c>
    </row>
    <row r="49" spans="1:14">
      <c r="A49" s="8">
        <v>381</v>
      </c>
      <c r="B49" s="9">
        <v>381</v>
      </c>
      <c r="C49" s="9">
        <v>0.552539467811584</v>
      </c>
      <c r="D49" s="9">
        <v>0.112726330757141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347</v>
      </c>
      <c r="B50" s="9">
        <v>347</v>
      </c>
      <c r="C50" s="9">
        <v>0.542703747749329</v>
      </c>
      <c r="D50" s="9">
        <v>0.167460083961487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customFormat="1" spans="1:14">
      <c r="A51" s="8">
        <v>369</v>
      </c>
      <c r="B51" s="9">
        <v>369</v>
      </c>
      <c r="C51" s="9">
        <v>0.558424592018127</v>
      </c>
      <c r="D51" s="9">
        <v>0.142747044563294</v>
      </c>
      <c r="E51" s="9">
        <v>9</v>
      </c>
      <c r="F51" s="9">
        <v>8</v>
      </c>
      <c r="G51" s="9">
        <v>1</v>
      </c>
      <c r="H51" s="9">
        <v>2</v>
      </c>
      <c r="I51" s="9">
        <v>0.9</v>
      </c>
      <c r="J51" s="9">
        <v>0.529411764705882</v>
      </c>
      <c r="K51" s="9">
        <v>0.666666666666667</v>
      </c>
      <c r="L51" s="9">
        <v>0.8</v>
      </c>
      <c r="M51" s="9">
        <v>0.1</v>
      </c>
      <c r="N51" s="9">
        <v>0.55</v>
      </c>
    </row>
    <row r="52" spans="1:14">
      <c r="A52" s="8">
        <v>449</v>
      </c>
      <c r="B52" s="9">
        <v>449</v>
      </c>
      <c r="C52" s="9">
        <v>0.538536787033081</v>
      </c>
      <c r="D52" s="9">
        <v>0.123993277549744</v>
      </c>
      <c r="E52" s="9">
        <v>7</v>
      </c>
      <c r="F52" s="9">
        <v>7</v>
      </c>
      <c r="G52" s="9">
        <v>3</v>
      </c>
      <c r="H52" s="9">
        <v>3</v>
      </c>
      <c r="I52" s="9">
        <v>0.7</v>
      </c>
      <c r="J52" s="9">
        <v>0.5</v>
      </c>
      <c r="K52" s="9">
        <v>0.583333333333333</v>
      </c>
      <c r="L52" s="9">
        <v>0.7</v>
      </c>
      <c r="M52" s="9">
        <v>0</v>
      </c>
      <c r="N52" s="9">
        <v>0.5</v>
      </c>
    </row>
    <row r="53" spans="1:14">
      <c r="A53" s="8">
        <v>68</v>
      </c>
      <c r="B53" s="9">
        <v>68</v>
      </c>
      <c r="C53" s="9">
        <v>0.536260604858398</v>
      </c>
      <c r="D53" s="9">
        <v>0.117271304130554</v>
      </c>
      <c r="E53" s="9">
        <v>9</v>
      </c>
      <c r="F53" s="9">
        <v>9</v>
      </c>
      <c r="G53" s="9">
        <v>1</v>
      </c>
      <c r="H53" s="9">
        <v>1</v>
      </c>
      <c r="I53" s="9">
        <v>0.9</v>
      </c>
      <c r="J53" s="9">
        <v>0.5</v>
      </c>
      <c r="K53" s="9">
        <v>0.642857142857143</v>
      </c>
      <c r="L53" s="9">
        <v>0.9</v>
      </c>
      <c r="M53" s="9">
        <v>0</v>
      </c>
      <c r="N53" s="9">
        <v>0.5</v>
      </c>
    </row>
    <row r="54" spans="1:14">
      <c r="A54" s="8">
        <v>448</v>
      </c>
      <c r="B54" s="9">
        <v>448</v>
      </c>
      <c r="C54" s="9">
        <v>0.561047911643982</v>
      </c>
      <c r="D54" s="9">
        <v>0.0178077220916748</v>
      </c>
      <c r="E54" s="9">
        <v>9</v>
      </c>
      <c r="F54" s="9">
        <v>9</v>
      </c>
      <c r="G54" s="9">
        <v>1</v>
      </c>
      <c r="H54" s="9">
        <v>1</v>
      </c>
      <c r="I54" s="9">
        <v>0.9</v>
      </c>
      <c r="J54" s="9">
        <v>0.5</v>
      </c>
      <c r="K54" s="9">
        <v>0.642857142857143</v>
      </c>
      <c r="L54" s="9">
        <v>0.9</v>
      </c>
      <c r="M54" s="9">
        <v>0</v>
      </c>
      <c r="N54" s="9">
        <v>0.5</v>
      </c>
    </row>
    <row r="55" spans="1:14">
      <c r="A55" s="8">
        <v>393</v>
      </c>
      <c r="B55" s="9">
        <v>393</v>
      </c>
      <c r="C55" s="9">
        <v>0.562142014503479</v>
      </c>
      <c r="D55" s="9">
        <v>0.0169335603713989</v>
      </c>
      <c r="E55" s="9">
        <v>8</v>
      </c>
      <c r="F55" s="9">
        <v>8</v>
      </c>
      <c r="G55" s="9">
        <v>2</v>
      </c>
      <c r="H55" s="9">
        <v>2</v>
      </c>
      <c r="I55" s="9">
        <v>0.8</v>
      </c>
      <c r="J55" s="9">
        <v>0.5</v>
      </c>
      <c r="K55" s="9">
        <v>0.615384615384615</v>
      </c>
      <c r="L55" s="9">
        <v>0.8</v>
      </c>
      <c r="M55" s="9">
        <v>0</v>
      </c>
      <c r="N55" s="9">
        <v>0.5</v>
      </c>
    </row>
    <row r="56" spans="1:14">
      <c r="A56" s="8">
        <v>498</v>
      </c>
      <c r="B56" s="9">
        <v>498</v>
      </c>
      <c r="C56" s="9">
        <v>0.562498211860657</v>
      </c>
      <c r="D56" s="9">
        <v>0.018094539642334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="4" customFormat="1" spans="1:14">
      <c r="A57" s="16">
        <v>445</v>
      </c>
      <c r="B57" s="17">
        <v>445</v>
      </c>
      <c r="C57" s="17">
        <v>0.566210746765137</v>
      </c>
      <c r="D57" s="17">
        <v>0.00131916999816895</v>
      </c>
      <c r="E57" s="17">
        <v>9</v>
      </c>
      <c r="F57" s="17">
        <v>9</v>
      </c>
      <c r="G57" s="17">
        <v>1</v>
      </c>
      <c r="H57" s="17">
        <v>1</v>
      </c>
      <c r="I57" s="17">
        <v>0.9</v>
      </c>
      <c r="J57" s="17">
        <v>0.5</v>
      </c>
      <c r="K57" s="17">
        <v>0.642857142857143</v>
      </c>
      <c r="L57" s="17">
        <v>0.9</v>
      </c>
      <c r="M57" s="17">
        <v>0</v>
      </c>
      <c r="N57" s="17">
        <v>0.5</v>
      </c>
    </row>
    <row r="58" s="3" customFormat="1" spans="1:14">
      <c r="A58" s="14">
        <v>174</v>
      </c>
      <c r="B58" s="15">
        <v>174</v>
      </c>
      <c r="C58" s="15">
        <v>0.595145583152771</v>
      </c>
      <c r="D58" s="15">
        <v>0.0400304794311523</v>
      </c>
      <c r="E58" s="15">
        <v>10</v>
      </c>
      <c r="F58" s="15">
        <v>8</v>
      </c>
      <c r="G58" s="15">
        <v>0</v>
      </c>
      <c r="H58" s="15">
        <v>2</v>
      </c>
      <c r="I58" s="15">
        <v>1</v>
      </c>
      <c r="J58" s="15">
        <v>0.555555555555556</v>
      </c>
      <c r="K58" s="15">
        <v>0.714285714285714</v>
      </c>
      <c r="L58" s="15">
        <v>0.8</v>
      </c>
      <c r="M58" s="15">
        <v>0.2</v>
      </c>
      <c r="N58" s="15">
        <v>0.6</v>
      </c>
    </row>
    <row r="59" spans="1:14">
      <c r="A59" s="8">
        <v>133</v>
      </c>
      <c r="B59" s="9">
        <v>133</v>
      </c>
      <c r="C59" s="9">
        <v>0.597050428390503</v>
      </c>
      <c r="D59" s="9">
        <v>0.135079622268677</v>
      </c>
      <c r="E59" s="9">
        <v>9</v>
      </c>
      <c r="F59" s="9">
        <v>6</v>
      </c>
      <c r="G59" s="9">
        <v>1</v>
      </c>
      <c r="H59" s="9">
        <v>4</v>
      </c>
      <c r="I59" s="9">
        <v>0.9</v>
      </c>
      <c r="J59" s="9">
        <v>0.6</v>
      </c>
      <c r="K59" s="9">
        <v>0.72</v>
      </c>
      <c r="L59" s="9">
        <v>0.6</v>
      </c>
      <c r="M59" s="9">
        <v>0.3</v>
      </c>
      <c r="N59" s="9">
        <v>0.65</v>
      </c>
    </row>
    <row r="60" customFormat="1" spans="1:14">
      <c r="A60" s="8">
        <v>162</v>
      </c>
      <c r="B60" s="9">
        <v>162</v>
      </c>
      <c r="C60" s="9">
        <v>0.595521926879883</v>
      </c>
      <c r="D60" s="9">
        <v>0.114232540130615</v>
      </c>
      <c r="E60" s="9">
        <v>8</v>
      </c>
      <c r="F60" s="9">
        <v>7</v>
      </c>
      <c r="G60" s="9">
        <v>2</v>
      </c>
      <c r="H60" s="9">
        <v>3</v>
      </c>
      <c r="I60" s="9">
        <v>0.8</v>
      </c>
      <c r="J60" s="9">
        <v>0.533333333333333</v>
      </c>
      <c r="K60" s="9">
        <v>0.64</v>
      </c>
      <c r="L60" s="9">
        <v>0.7</v>
      </c>
      <c r="M60" s="9">
        <v>0.1</v>
      </c>
      <c r="N60" s="9">
        <v>0.55</v>
      </c>
    </row>
    <row r="61" spans="1:14">
      <c r="A61" s="8">
        <v>409</v>
      </c>
      <c r="B61" s="9">
        <v>409</v>
      </c>
      <c r="C61" s="9">
        <v>0.594613671302795</v>
      </c>
      <c r="D61" s="9">
        <v>0.0499047040939331</v>
      </c>
      <c r="E61" s="9">
        <v>8</v>
      </c>
      <c r="F61" s="9">
        <v>3</v>
      </c>
      <c r="G61" s="9">
        <v>2</v>
      </c>
      <c r="H61" s="9">
        <v>7</v>
      </c>
      <c r="I61" s="9">
        <v>0.8</v>
      </c>
      <c r="J61" s="9">
        <v>0.727272727272727</v>
      </c>
      <c r="K61" s="9">
        <v>0.761904761904762</v>
      </c>
      <c r="L61" s="9">
        <v>0.3</v>
      </c>
      <c r="M61" s="9">
        <v>0.5</v>
      </c>
      <c r="N61" s="9">
        <v>0.75</v>
      </c>
    </row>
    <row r="62" spans="1:14">
      <c r="A62" s="8">
        <v>33</v>
      </c>
      <c r="B62" s="9">
        <v>33</v>
      </c>
      <c r="C62" s="9">
        <v>0.59718656539917</v>
      </c>
      <c r="D62" s="9">
        <v>0.132335543632507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414</v>
      </c>
      <c r="B63" s="9">
        <v>414</v>
      </c>
      <c r="C63" s="9">
        <v>0.596198558807373</v>
      </c>
      <c r="D63" s="9">
        <v>0.0355410575866699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444</v>
      </c>
      <c r="B64" s="9">
        <v>444</v>
      </c>
      <c r="C64" s="9">
        <v>0.595346450805664</v>
      </c>
      <c r="D64" s="9">
        <v>0.195836067199707</v>
      </c>
      <c r="E64" s="9">
        <v>7</v>
      </c>
      <c r="F64" s="9">
        <v>6</v>
      </c>
      <c r="G64" s="9">
        <v>3</v>
      </c>
      <c r="H64" s="9">
        <v>4</v>
      </c>
      <c r="I64" s="9">
        <v>0.7</v>
      </c>
      <c r="J64" s="9">
        <v>0.538461538461539</v>
      </c>
      <c r="K64" s="9">
        <v>0.608695652173913</v>
      </c>
      <c r="L64" s="9">
        <v>0.6</v>
      </c>
      <c r="M64" s="9">
        <v>0.1</v>
      </c>
      <c r="N64" s="9">
        <v>0.55</v>
      </c>
    </row>
    <row r="65" spans="1:14">
      <c r="A65" s="8">
        <v>152</v>
      </c>
      <c r="B65" s="9">
        <v>152</v>
      </c>
      <c r="C65" s="9">
        <v>0.597879528999329</v>
      </c>
      <c r="D65" s="9">
        <v>0.064584493637085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="4" customFormat="1" spans="1:14">
      <c r="A66" s="16">
        <v>418</v>
      </c>
      <c r="B66" s="17">
        <v>418</v>
      </c>
      <c r="C66" s="17">
        <v>0.593680143356323</v>
      </c>
      <c r="D66" s="17">
        <v>0.0580199956893921</v>
      </c>
      <c r="E66" s="17">
        <v>10</v>
      </c>
      <c r="F66" s="17">
        <v>8</v>
      </c>
      <c r="G66" s="17">
        <v>0</v>
      </c>
      <c r="H66" s="17">
        <v>2</v>
      </c>
      <c r="I66" s="17">
        <v>1</v>
      </c>
      <c r="J66" s="17">
        <v>0.555555555555556</v>
      </c>
      <c r="K66" s="17">
        <v>0.714285714285714</v>
      </c>
      <c r="L66" s="17">
        <v>0.8</v>
      </c>
      <c r="M66" s="17">
        <v>0.2</v>
      </c>
      <c r="N66" s="17">
        <v>0.6</v>
      </c>
    </row>
    <row r="67" customFormat="1" spans="1:14">
      <c r="A67" s="8">
        <v>264</v>
      </c>
      <c r="B67" s="9">
        <v>264</v>
      </c>
      <c r="C67" s="9">
        <v>0.624519824981689</v>
      </c>
      <c r="D67" s="9">
        <v>0.128039479255676</v>
      </c>
      <c r="E67" s="9">
        <v>7</v>
      </c>
      <c r="F67" s="9">
        <v>7</v>
      </c>
      <c r="G67" s="9">
        <v>3</v>
      </c>
      <c r="H67" s="9">
        <v>3</v>
      </c>
      <c r="I67" s="9">
        <v>0.7</v>
      </c>
      <c r="J67" s="9">
        <v>0.5</v>
      </c>
      <c r="K67" s="9">
        <v>0.583333333333333</v>
      </c>
      <c r="L67" s="9">
        <v>0.7</v>
      </c>
      <c r="M67" s="9">
        <v>0</v>
      </c>
      <c r="N67" s="9">
        <v>0.5</v>
      </c>
    </row>
    <row r="68" customFormat="1" spans="1:14">
      <c r="A68" s="8">
        <v>160</v>
      </c>
      <c r="B68" s="9">
        <v>160</v>
      </c>
      <c r="C68" s="9">
        <v>0.625976920127869</v>
      </c>
      <c r="D68" s="9">
        <v>0.133077383041382</v>
      </c>
      <c r="E68" s="9">
        <v>9</v>
      </c>
      <c r="F68" s="9">
        <v>7</v>
      </c>
      <c r="G68" s="9">
        <v>1</v>
      </c>
      <c r="H68" s="9">
        <v>3</v>
      </c>
      <c r="I68" s="9">
        <v>0.9</v>
      </c>
      <c r="J68" s="9">
        <v>0.5625</v>
      </c>
      <c r="K68" s="9">
        <v>0.692307692307692</v>
      </c>
      <c r="L68" s="9">
        <v>0.7</v>
      </c>
      <c r="M68" s="9">
        <v>0.2</v>
      </c>
      <c r="N68" s="9">
        <v>0.6</v>
      </c>
    </row>
    <row r="69" customFormat="1" spans="1:14">
      <c r="A69" s="8">
        <v>216</v>
      </c>
      <c r="B69" s="9">
        <v>216</v>
      </c>
      <c r="C69" s="9">
        <v>0.630265712738037</v>
      </c>
      <c r="D69" s="9">
        <v>0.11783504486084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1:14">
      <c r="A70" s="8">
        <v>396</v>
      </c>
      <c r="B70" s="9">
        <v>396</v>
      </c>
      <c r="C70" s="9">
        <v>0.630221962928772</v>
      </c>
      <c r="D70" s="9">
        <v>0.13497257232666</v>
      </c>
      <c r="E70" s="9">
        <v>7</v>
      </c>
      <c r="F70" s="9">
        <v>5</v>
      </c>
      <c r="G70" s="9">
        <v>3</v>
      </c>
      <c r="H70" s="9">
        <v>5</v>
      </c>
      <c r="I70" s="9">
        <v>0.7</v>
      </c>
      <c r="J70" s="9">
        <v>0.583333333333333</v>
      </c>
      <c r="K70" s="9">
        <v>0.636363636363636</v>
      </c>
      <c r="L70" s="9">
        <v>0.5</v>
      </c>
      <c r="M70" s="9">
        <v>0.2</v>
      </c>
      <c r="N70" s="9">
        <v>0.6</v>
      </c>
    </row>
    <row r="71" spans="1:14">
      <c r="A71" s="8">
        <v>88</v>
      </c>
      <c r="B71" s="9">
        <v>88</v>
      </c>
      <c r="C71" s="9">
        <v>0.63013482093811</v>
      </c>
      <c r="D71" s="9">
        <v>0.111610770225525</v>
      </c>
      <c r="E71" s="9">
        <v>8</v>
      </c>
      <c r="F71" s="9">
        <v>10</v>
      </c>
      <c r="G71" s="9">
        <v>2</v>
      </c>
      <c r="H71" s="9">
        <v>0</v>
      </c>
      <c r="I71" s="9">
        <v>0.8</v>
      </c>
      <c r="J71" s="9">
        <v>0.444444444444444</v>
      </c>
      <c r="K71" s="9">
        <v>0.571428571428572</v>
      </c>
      <c r="L71" s="9">
        <v>1</v>
      </c>
      <c r="M71" s="9">
        <v>-0.2</v>
      </c>
      <c r="N71" s="9">
        <v>0.4</v>
      </c>
    </row>
    <row r="72" s="3" customFormat="1" spans="1:14">
      <c r="A72" s="14">
        <v>215</v>
      </c>
      <c r="B72" s="15">
        <v>215</v>
      </c>
      <c r="C72" s="15">
        <v>0.627145886421204</v>
      </c>
      <c r="D72" s="15">
        <v>0.127987384796143</v>
      </c>
      <c r="E72" s="15">
        <v>10</v>
      </c>
      <c r="F72" s="15">
        <v>9</v>
      </c>
      <c r="G72" s="15">
        <v>0</v>
      </c>
      <c r="H72" s="15">
        <v>1</v>
      </c>
      <c r="I72" s="15">
        <v>1</v>
      </c>
      <c r="J72" s="15">
        <v>0.526315789473684</v>
      </c>
      <c r="K72" s="15">
        <v>0.689655172413793</v>
      </c>
      <c r="L72" s="15">
        <v>0.9</v>
      </c>
      <c r="M72" s="15">
        <v>0.1</v>
      </c>
      <c r="N72" s="15">
        <v>0.55</v>
      </c>
    </row>
    <row r="73" s="4" customFormat="1" spans="1:14">
      <c r="A73" s="16">
        <v>399</v>
      </c>
      <c r="B73" s="17">
        <v>399</v>
      </c>
      <c r="C73" s="17">
        <v>0.626033902168274</v>
      </c>
      <c r="D73" s="17">
        <v>0.150467753410339</v>
      </c>
      <c r="E73" s="17">
        <v>9</v>
      </c>
      <c r="F73" s="17">
        <v>5</v>
      </c>
      <c r="G73" s="17">
        <v>1</v>
      </c>
      <c r="H73" s="17">
        <v>5</v>
      </c>
      <c r="I73" s="17">
        <v>0.9</v>
      </c>
      <c r="J73" s="17">
        <v>0.642857142857143</v>
      </c>
      <c r="K73" s="17">
        <v>0.75</v>
      </c>
      <c r="L73" s="17">
        <v>0.5</v>
      </c>
      <c r="M73" s="17">
        <v>0.4</v>
      </c>
      <c r="N73" s="17">
        <v>0.7</v>
      </c>
    </row>
    <row r="74" customFormat="1" spans="1:14">
      <c r="A74" s="8">
        <v>361</v>
      </c>
      <c r="B74" s="9">
        <v>361</v>
      </c>
      <c r="C74" s="9">
        <v>0.659554600715637</v>
      </c>
      <c r="D74" s="9">
        <v>0.12120258808136</v>
      </c>
      <c r="E74" s="9">
        <v>9</v>
      </c>
      <c r="F74" s="9">
        <v>9</v>
      </c>
      <c r="G74" s="9">
        <v>1</v>
      </c>
      <c r="H74" s="9">
        <v>1</v>
      </c>
      <c r="I74" s="9">
        <v>0.9</v>
      </c>
      <c r="J74" s="9">
        <v>0.5</v>
      </c>
      <c r="K74" s="9">
        <v>0.642857142857143</v>
      </c>
      <c r="L74" s="9">
        <v>0.9</v>
      </c>
      <c r="M74" s="9">
        <v>0</v>
      </c>
      <c r="N74" s="9">
        <v>0.5</v>
      </c>
    </row>
    <row r="75" spans="1:14">
      <c r="A75" s="8">
        <v>301</v>
      </c>
      <c r="B75" s="9">
        <v>301</v>
      </c>
      <c r="C75" s="9">
        <v>0.662102222442627</v>
      </c>
      <c r="D75" s="9">
        <v>0.124578595161438</v>
      </c>
      <c r="E75" s="9">
        <v>9</v>
      </c>
      <c r="F75" s="9">
        <v>7</v>
      </c>
      <c r="G75" s="9">
        <v>1</v>
      </c>
      <c r="H75" s="9">
        <v>3</v>
      </c>
      <c r="I75" s="9">
        <v>0.9</v>
      </c>
      <c r="J75" s="9">
        <v>0.5625</v>
      </c>
      <c r="K75" s="9">
        <v>0.692307692307692</v>
      </c>
      <c r="L75" s="9">
        <v>0.7</v>
      </c>
      <c r="M75" s="9">
        <v>0.2</v>
      </c>
      <c r="N75" s="9">
        <v>0.6</v>
      </c>
    </row>
    <row r="76" customFormat="1" spans="1:14">
      <c r="A76" s="8">
        <v>201</v>
      </c>
      <c r="B76" s="9">
        <v>201</v>
      </c>
      <c r="C76" s="9">
        <v>0.656274795532227</v>
      </c>
      <c r="D76" s="9">
        <v>0.173108339309692</v>
      </c>
      <c r="E76" s="9">
        <v>9</v>
      </c>
      <c r="F76" s="9">
        <v>5</v>
      </c>
      <c r="G76" s="9">
        <v>1</v>
      </c>
      <c r="H76" s="9">
        <v>5</v>
      </c>
      <c r="I76" s="9">
        <v>0.9</v>
      </c>
      <c r="J76" s="9">
        <v>0.642857142857143</v>
      </c>
      <c r="K76" s="9">
        <v>0.75</v>
      </c>
      <c r="L76" s="9">
        <v>0.5</v>
      </c>
      <c r="M76" s="9">
        <v>0.4</v>
      </c>
      <c r="N76" s="9">
        <v>0.7</v>
      </c>
    </row>
    <row r="77" spans="3:13">
      <c r="C77" s="7">
        <f>AVERAGE(C2:C76)</f>
        <v>0.52682975769043</v>
      </c>
      <c r="D77" s="7">
        <f>AVERAGE(D2:D76)</f>
        <v>0.0730967696507772</v>
      </c>
      <c r="L77" s="7">
        <f>AVERAGE(L2:L76)</f>
        <v>0.698666666666667</v>
      </c>
      <c r="M77" s="7">
        <f>AVERAGE(M2:M76)</f>
        <v>0.176</v>
      </c>
    </row>
    <row r="79" spans="3:8">
      <c r="C79" s="18" t="s">
        <v>13</v>
      </c>
      <c r="D79" s="7" t="s">
        <v>14</v>
      </c>
      <c r="E79" s="7"/>
      <c r="F79" s="7"/>
      <c r="G79" s="7" t="s">
        <v>39</v>
      </c>
      <c r="H79" s="7"/>
    </row>
    <row r="80" spans="3:11">
      <c r="C80" s="7" t="s">
        <v>15</v>
      </c>
      <c r="D80" s="7">
        <f>COUNTIF(C2:C76,"&lt;0.343")-COUNTIF(C2:C76,"&lt;0.311")</f>
        <v>0</v>
      </c>
      <c r="E80" s="7"/>
      <c r="F80" s="7"/>
      <c r="G80" s="19">
        <v>0.02</v>
      </c>
      <c r="H80" s="23">
        <v>31.2</v>
      </c>
      <c r="I80" s="23">
        <v>-40</v>
      </c>
      <c r="J80" s="24">
        <v>0.0256</v>
      </c>
      <c r="K80">
        <v>76</v>
      </c>
    </row>
    <row r="81" spans="3:11">
      <c r="C81" s="7" t="s">
        <v>16</v>
      </c>
      <c r="D81" s="7">
        <f>COUNTIF(C2:C76,"&lt;0.375")-COUNTIF(C2:C76,"&lt;0.343")</f>
        <v>0</v>
      </c>
      <c r="E81" s="7"/>
      <c r="F81" s="7"/>
      <c r="G81" s="19">
        <v>0.04</v>
      </c>
      <c r="H81" s="23">
        <v>62.4</v>
      </c>
      <c r="I81" s="23">
        <v>-60</v>
      </c>
      <c r="J81" s="24">
        <v>0.0385</v>
      </c>
      <c r="K81">
        <v>75</v>
      </c>
    </row>
    <row r="82" s="5" customFormat="1" spans="3:11">
      <c r="C82" s="21" t="s">
        <v>17</v>
      </c>
      <c r="D82" s="21">
        <f>COUNTIF(C2:C76,"&lt;0.407")-COUNTIF(C2:C76,"&lt;0.375")</f>
        <v>3</v>
      </c>
      <c r="E82" s="21">
        <v>4</v>
      </c>
      <c r="F82" s="21">
        <v>4</v>
      </c>
      <c r="G82" s="19">
        <v>0.1</v>
      </c>
      <c r="H82" s="23">
        <v>156</v>
      </c>
      <c r="I82" s="23">
        <v>-160</v>
      </c>
      <c r="J82" s="24">
        <v>0.1026</v>
      </c>
      <c r="K82">
        <v>70</v>
      </c>
    </row>
    <row r="83" spans="3:11">
      <c r="C83" s="7" t="s">
        <v>18</v>
      </c>
      <c r="D83" s="7">
        <f>COUNTIF(C2:C76,"&lt;0.439")-COUNTIF(C2:C76,"&lt;0.407")</f>
        <v>7</v>
      </c>
      <c r="E83" s="7">
        <v>7</v>
      </c>
      <c r="F83" s="7">
        <v>7</v>
      </c>
      <c r="G83" s="19">
        <v>0.12</v>
      </c>
      <c r="H83" s="23">
        <v>187.2</v>
      </c>
      <c r="I83" s="23">
        <v>-180</v>
      </c>
      <c r="J83" s="24">
        <v>0.1154</v>
      </c>
      <c r="K83">
        <v>69</v>
      </c>
    </row>
    <row r="84" s="3" customFormat="1" spans="3:11">
      <c r="C84" s="20" t="s">
        <v>19</v>
      </c>
      <c r="D84" s="20">
        <f>COUNTIF(C2:C76,"&lt;0.471")-COUNTIF(C2:C76,"&lt;0.439")</f>
        <v>9</v>
      </c>
      <c r="E84" s="20">
        <v>9</v>
      </c>
      <c r="F84" s="20">
        <v>9</v>
      </c>
      <c r="G84" s="20"/>
      <c r="H84" s="20"/>
      <c r="I84" s="3">
        <v>-200</v>
      </c>
      <c r="J84" s="25">
        <v>0.1282</v>
      </c>
      <c r="K84" s="3">
        <v>68</v>
      </c>
    </row>
    <row r="85" spans="3:7">
      <c r="C85" s="7" t="s">
        <v>20</v>
      </c>
      <c r="D85" s="7">
        <f>COUNTIF(C2:C76,"&lt;0.503")-COUNTIF(C2:C76,"&lt;0.471")</f>
        <v>12</v>
      </c>
      <c r="E85" s="7">
        <v>12</v>
      </c>
      <c r="F85" s="7">
        <v>12</v>
      </c>
      <c r="G85" s="7"/>
    </row>
    <row r="86" s="6" customFormat="1" spans="3:7">
      <c r="C86" s="22" t="s">
        <v>21</v>
      </c>
      <c r="D86" s="22">
        <f>COUNTIF(C2:C76,"&lt;0.535")-COUNTIF(C2:C76,"&lt;0.503")</f>
        <v>13</v>
      </c>
      <c r="E86" s="22">
        <v>14</v>
      </c>
      <c r="F86" s="22">
        <v>14</v>
      </c>
      <c r="G86" s="22"/>
    </row>
    <row r="87" spans="3:7">
      <c r="C87" s="7" t="s">
        <v>22</v>
      </c>
      <c r="D87" s="7">
        <f>COUNTIF(C2:C76,"&lt;0.567")-COUNTIF(C2:C76,"&lt;0.535")</f>
        <v>12</v>
      </c>
      <c r="E87" s="7">
        <v>12</v>
      </c>
      <c r="F87" s="7">
        <v>12</v>
      </c>
      <c r="G87" s="7"/>
    </row>
    <row r="88" s="3" customFormat="1" spans="3:7">
      <c r="C88" s="20" t="s">
        <v>23</v>
      </c>
      <c r="D88" s="20">
        <f>COUNTIF(C2:C76,"&lt;0.599")-COUNTIF(C2:C76,"&lt;0.567")</f>
        <v>9</v>
      </c>
      <c r="E88" s="7">
        <v>9</v>
      </c>
      <c r="F88" s="7">
        <v>9</v>
      </c>
      <c r="G88" s="20"/>
    </row>
    <row r="89" spans="3:7">
      <c r="C89" s="7" t="s">
        <v>24</v>
      </c>
      <c r="D89" s="7">
        <f>COUNTIF(C2:C76,"&lt;0.631")-COUNTIF(C2:C76,"&lt;0.599")</f>
        <v>7</v>
      </c>
      <c r="E89" s="7">
        <v>7</v>
      </c>
      <c r="F89" s="7">
        <v>7</v>
      </c>
      <c r="G89" s="7"/>
    </row>
    <row r="90" s="5" customFormat="1" spans="3:7">
      <c r="C90" s="21" t="s">
        <v>25</v>
      </c>
      <c r="D90" s="21">
        <f>COUNTIF(C2:C76,"&lt;0.663")-COUNTIF(C2:C76,"&lt;0.631")</f>
        <v>3</v>
      </c>
      <c r="E90" s="21">
        <v>4</v>
      </c>
      <c r="F90" s="21">
        <v>4</v>
      </c>
      <c r="G90" s="21">
        <v>3</v>
      </c>
    </row>
    <row r="91" spans="3:7">
      <c r="C91" s="7" t="s">
        <v>26</v>
      </c>
      <c r="D91" s="7">
        <f>COUNTIF(C2:C76,"&lt;0.695")-COUNTIF(C2:C76,"&lt;0.663")</f>
        <v>0</v>
      </c>
      <c r="E91" s="7"/>
      <c r="F91" s="7"/>
      <c r="G91" s="7">
        <v>7</v>
      </c>
    </row>
    <row r="92" spans="3:7">
      <c r="C92" s="7" t="s">
        <v>27</v>
      </c>
      <c r="D92" s="7">
        <f>COUNTIF(C2:C76,"&lt;0.727")-COUNTIF(C2:C76,"&lt;0.695")</f>
        <v>0</v>
      </c>
      <c r="E92" s="7"/>
      <c r="F92" s="7"/>
      <c r="G92" s="7">
        <v>9</v>
      </c>
    </row>
    <row r="93" spans="3:7">
      <c r="C93" s="7" t="s">
        <v>28</v>
      </c>
      <c r="D93" s="7">
        <f>COUNTIF(C2:C76,"&lt;0.759")-COUNTIF(C2:C76,"&lt;0.727")</f>
        <v>0</v>
      </c>
      <c r="E93" s="7"/>
      <c r="F93" s="7"/>
      <c r="G93" s="7">
        <v>12</v>
      </c>
    </row>
    <row r="94" s="3" customFormat="1" spans="3:7">
      <c r="C94" s="20" t="s">
        <v>29</v>
      </c>
      <c r="D94" s="20">
        <f>COUNTIF(C2:C76,"&lt;0.791")-COUNTIF(C2:C76,"&lt;0.759")</f>
        <v>0</v>
      </c>
      <c r="E94" s="20"/>
      <c r="F94" s="20"/>
      <c r="G94" s="20">
        <v>13</v>
      </c>
    </row>
    <row r="95" spans="3:7">
      <c r="C95" s="7" t="s">
        <v>30</v>
      </c>
      <c r="D95" s="7">
        <f>COUNTIF(C2:C76,"&lt;0.823")-COUNTIF(C2:C76,"&lt;0.791")</f>
        <v>0</v>
      </c>
      <c r="E95" s="7"/>
      <c r="F95" s="7"/>
      <c r="G95" s="7">
        <v>12</v>
      </c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>
        <v>9</v>
      </c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>
        <v>7</v>
      </c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>
        <v>3</v>
      </c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8">
      <c r="C100" s="7" t="s">
        <v>35</v>
      </c>
      <c r="D100" s="7">
        <f>COUNTIF(C2:C76,"&lt;0.983")-COUNTIF(C2:C76,"&lt;0.951")</f>
        <v>0</v>
      </c>
      <c r="E100" s="7"/>
      <c r="F100" s="7"/>
      <c r="G100">
        <v>0.53</v>
      </c>
      <c r="H100">
        <v>0.038</v>
      </c>
    </row>
    <row r="101" spans="3:8">
      <c r="C101" s="7" t="s">
        <v>36</v>
      </c>
      <c r="D101" s="7">
        <f>COUNTIF(C2:C76,"&lt;1.015")-COUNTIF(C2:C76,"&lt;0.983")</f>
        <v>0</v>
      </c>
      <c r="E101" s="7"/>
      <c r="F101" s="7"/>
      <c r="G101">
        <v>0.641</v>
      </c>
      <c r="H101">
        <v>0.073</v>
      </c>
    </row>
    <row r="102" spans="3:8">
      <c r="C102" s="7" t="s">
        <v>37</v>
      </c>
      <c r="D102" s="7">
        <f>COUNTIF(C2:C76,"&lt;1.047")-COUNTIF(C2:C76,"&lt;1.015")</f>
        <v>0</v>
      </c>
      <c r="E102" s="7"/>
      <c r="F102" s="7"/>
      <c r="G102">
        <v>0.734</v>
      </c>
      <c r="H102">
        <v>0.107</v>
      </c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71" workbookViewId="0">
      <selection activeCell="A1" sqref="$A1:$XFD99"/>
    </sheetView>
  </sheetViews>
  <sheetFormatPr defaultColWidth="8.89166666666667" defaultRowHeight="13.5"/>
  <cols>
    <col min="3" max="4" width="1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300</v>
      </c>
      <c r="B3" s="9">
        <v>300</v>
      </c>
      <c r="C3" s="9">
        <v>0.398736000061035</v>
      </c>
      <c r="D3" s="9">
        <v>0.0148582458496094</v>
      </c>
      <c r="E3" s="9">
        <v>10</v>
      </c>
      <c r="F3" s="9">
        <v>6</v>
      </c>
      <c r="G3" s="9">
        <v>0</v>
      </c>
      <c r="H3" s="9">
        <v>4</v>
      </c>
      <c r="I3" s="9">
        <v>1</v>
      </c>
      <c r="J3" s="9">
        <v>0.625</v>
      </c>
      <c r="K3" s="9">
        <v>0.769230769230769</v>
      </c>
      <c r="L3" s="9">
        <v>0.6</v>
      </c>
      <c r="M3" s="9">
        <v>0.4</v>
      </c>
      <c r="N3" s="9">
        <v>0.7</v>
      </c>
    </row>
    <row r="4" s="4" customFormat="1" spans="1:14">
      <c r="A4" s="16">
        <v>70</v>
      </c>
      <c r="B4" s="17">
        <v>70</v>
      </c>
      <c r="C4" s="17">
        <v>0.402514219284058</v>
      </c>
      <c r="D4" s="17">
        <v>0.0249971151351929</v>
      </c>
      <c r="E4" s="17">
        <v>9</v>
      </c>
      <c r="F4" s="17">
        <v>3</v>
      </c>
      <c r="G4" s="17">
        <v>1</v>
      </c>
      <c r="H4" s="17">
        <v>7</v>
      </c>
      <c r="I4" s="17">
        <v>0.9</v>
      </c>
      <c r="J4" s="17">
        <v>0.75</v>
      </c>
      <c r="K4" s="17">
        <v>0.818181818181818</v>
      </c>
      <c r="L4" s="17">
        <v>0.3</v>
      </c>
      <c r="M4" s="17">
        <v>0.6</v>
      </c>
      <c r="N4" s="17">
        <v>0.8</v>
      </c>
    </row>
    <row r="5" spans="1:14">
      <c r="A5" s="8">
        <v>39</v>
      </c>
      <c r="B5" s="9">
        <v>39</v>
      </c>
      <c r="C5" s="9">
        <v>0.432618618011475</v>
      </c>
      <c r="D5" s="9">
        <v>0.114086151123047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129</v>
      </c>
      <c r="B6" s="9">
        <v>129</v>
      </c>
      <c r="C6" s="9">
        <v>0.419413566589356</v>
      </c>
      <c r="D6" s="9">
        <v>0.000325918197631836</v>
      </c>
      <c r="E6" s="9">
        <v>9</v>
      </c>
      <c r="F6" s="9">
        <v>4</v>
      </c>
      <c r="G6" s="9">
        <v>1</v>
      </c>
      <c r="H6" s="9">
        <v>6</v>
      </c>
      <c r="I6" s="9">
        <v>0.9</v>
      </c>
      <c r="J6" s="9">
        <v>0.692307692307692</v>
      </c>
      <c r="K6" s="9">
        <v>0.782608695652174</v>
      </c>
      <c r="L6" s="9">
        <v>0.4</v>
      </c>
      <c r="M6" s="9">
        <v>0.5</v>
      </c>
      <c r="N6" s="9">
        <v>0.75</v>
      </c>
    </row>
    <row r="7" spans="1:14">
      <c r="A7" s="8">
        <v>285</v>
      </c>
      <c r="B7" s="9">
        <v>285</v>
      </c>
      <c r="C7" s="9">
        <v>0.428414344787598</v>
      </c>
      <c r="D7" s="9">
        <v>0.0122898817062378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124</v>
      </c>
      <c r="B8" s="9">
        <v>124</v>
      </c>
      <c r="C8" s="9">
        <v>0.430761814117432</v>
      </c>
      <c r="D8" s="9">
        <v>0.0127527713775635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382</v>
      </c>
      <c r="B9" s="9">
        <v>382</v>
      </c>
      <c r="C9" s="9">
        <v>0.432807445526123</v>
      </c>
      <c r="D9" s="9">
        <v>0.0136957168579102</v>
      </c>
      <c r="E9" s="9">
        <v>9</v>
      </c>
      <c r="F9" s="9">
        <v>10</v>
      </c>
      <c r="G9" s="9">
        <v>1</v>
      </c>
      <c r="H9" s="9">
        <v>0</v>
      </c>
      <c r="I9" s="9">
        <v>0.9</v>
      </c>
      <c r="J9" s="9">
        <v>0.473684210526316</v>
      </c>
      <c r="K9" s="9">
        <v>0.620689655172414</v>
      </c>
      <c r="L9" s="9">
        <v>1</v>
      </c>
      <c r="M9" s="9">
        <v>-0.1</v>
      </c>
      <c r="N9" s="9">
        <v>0.45</v>
      </c>
    </row>
    <row r="10" s="4" customFormat="1" spans="1:14">
      <c r="A10" s="16">
        <v>282</v>
      </c>
      <c r="B10" s="17">
        <v>282</v>
      </c>
      <c r="C10" s="17">
        <v>0.437617540359497</v>
      </c>
      <c r="D10" s="17">
        <v>0.101253747940064</v>
      </c>
      <c r="E10" s="17">
        <v>10</v>
      </c>
      <c r="F10" s="17">
        <v>6</v>
      </c>
      <c r="G10" s="17">
        <v>0</v>
      </c>
      <c r="H10" s="17">
        <v>4</v>
      </c>
      <c r="I10" s="17">
        <v>1</v>
      </c>
      <c r="J10" s="17">
        <v>0.625</v>
      </c>
      <c r="K10" s="17">
        <v>0.769230769230769</v>
      </c>
      <c r="L10" s="17">
        <v>0.6</v>
      </c>
      <c r="M10" s="17">
        <v>0.4</v>
      </c>
      <c r="N10" s="17">
        <v>0.7</v>
      </c>
    </row>
    <row r="11" spans="1:14">
      <c r="A11" s="8">
        <v>74</v>
      </c>
      <c r="B11" s="9">
        <v>74</v>
      </c>
      <c r="C11" s="9">
        <v>0.440886259078979</v>
      </c>
      <c r="D11" s="9">
        <v>0.00444221496582031</v>
      </c>
      <c r="E11" s="9">
        <v>8</v>
      </c>
      <c r="F11" s="9">
        <v>10</v>
      </c>
      <c r="G11" s="9">
        <v>2</v>
      </c>
      <c r="H11" s="9">
        <v>0</v>
      </c>
      <c r="I11" s="9">
        <v>0.8</v>
      </c>
      <c r="J11" s="9">
        <v>0.444444444444444</v>
      </c>
      <c r="K11" s="9">
        <v>0.571428571428572</v>
      </c>
      <c r="L11" s="9">
        <v>1</v>
      </c>
      <c r="M11" s="9">
        <v>-0.2</v>
      </c>
      <c r="N11" s="9">
        <v>0.4</v>
      </c>
    </row>
    <row r="12" spans="1:14">
      <c r="A12" s="8">
        <v>227</v>
      </c>
      <c r="B12" s="9">
        <v>227</v>
      </c>
      <c r="C12" s="9">
        <v>0.442574501037598</v>
      </c>
      <c r="D12" s="9">
        <v>0.035521388053894</v>
      </c>
      <c r="E12" s="9">
        <v>8</v>
      </c>
      <c r="F12" s="9">
        <v>9</v>
      </c>
      <c r="G12" s="9">
        <v>2</v>
      </c>
      <c r="H12" s="9">
        <v>1</v>
      </c>
      <c r="I12" s="9">
        <v>0.8</v>
      </c>
      <c r="J12" s="9">
        <v>0.470588235294118</v>
      </c>
      <c r="K12" s="9">
        <v>0.592592592592593</v>
      </c>
      <c r="L12" s="9">
        <v>0.9</v>
      </c>
      <c r="M12" s="9">
        <v>-0.1</v>
      </c>
      <c r="N12" s="9">
        <v>0.45</v>
      </c>
    </row>
    <row r="13" spans="1:14">
      <c r="A13" s="8">
        <v>122</v>
      </c>
      <c r="B13" s="9">
        <v>122</v>
      </c>
      <c r="C13" s="9">
        <v>0.468716621398926</v>
      </c>
      <c r="D13" s="9">
        <v>0.0710915327072144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315</v>
      </c>
      <c r="B14" s="9">
        <v>315</v>
      </c>
      <c r="C14" s="9">
        <v>0.452936172485352</v>
      </c>
      <c r="D14" s="9">
        <v>0.0606592893600464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customFormat="1" spans="1:14">
      <c r="A15" s="8">
        <v>67</v>
      </c>
      <c r="B15" s="9">
        <v>67</v>
      </c>
      <c r="C15" s="9">
        <v>0.452506303787231</v>
      </c>
      <c r="D15" s="9">
        <v>0.0691452026367187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246</v>
      </c>
      <c r="B16" s="9">
        <v>246</v>
      </c>
      <c r="C16" s="9">
        <v>0.455821514129639</v>
      </c>
      <c r="D16" s="9">
        <v>0.0272377729415894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234</v>
      </c>
      <c r="B17" s="9">
        <v>234</v>
      </c>
      <c r="C17" s="9">
        <v>0.462918043136597</v>
      </c>
      <c r="D17" s="9">
        <v>0.0611269474029541</v>
      </c>
      <c r="E17" s="9">
        <v>9</v>
      </c>
      <c r="F17" s="9">
        <v>9</v>
      </c>
      <c r="G17" s="9">
        <v>1</v>
      </c>
      <c r="H17" s="9">
        <v>1</v>
      </c>
      <c r="I17" s="9">
        <v>0.9</v>
      </c>
      <c r="J17" s="9">
        <v>0.5</v>
      </c>
      <c r="K17" s="9">
        <v>0.642857142857143</v>
      </c>
      <c r="L17" s="9">
        <v>0.9</v>
      </c>
      <c r="M17" s="9">
        <v>0</v>
      </c>
      <c r="N17" s="9">
        <v>0.5</v>
      </c>
    </row>
    <row r="18" spans="1:14">
      <c r="A18" s="8">
        <v>55</v>
      </c>
      <c r="B18" s="9">
        <v>55</v>
      </c>
      <c r="C18" s="9">
        <v>0.467564344406128</v>
      </c>
      <c r="D18" s="9">
        <v>0.00640463829040527</v>
      </c>
      <c r="E18" s="9">
        <v>8</v>
      </c>
      <c r="F18" s="9">
        <v>8</v>
      </c>
      <c r="G18" s="9">
        <v>2</v>
      </c>
      <c r="H18" s="9">
        <v>2</v>
      </c>
      <c r="I18" s="9">
        <v>0.8</v>
      </c>
      <c r="J18" s="9">
        <v>0.5</v>
      </c>
      <c r="K18" s="9">
        <v>0.615384615384615</v>
      </c>
      <c r="L18" s="9">
        <v>0.8</v>
      </c>
      <c r="M18" s="9">
        <v>0</v>
      </c>
      <c r="N18" s="9">
        <v>0.5</v>
      </c>
    </row>
    <row r="19" s="4" customFormat="1" spans="1:14">
      <c r="A19" s="16">
        <v>163</v>
      </c>
      <c r="B19" s="17">
        <v>163</v>
      </c>
      <c r="C19" s="17">
        <v>0.470137119293213</v>
      </c>
      <c r="D19" s="17">
        <v>0.00216317176818848</v>
      </c>
      <c r="E19" s="17">
        <v>10</v>
      </c>
      <c r="F19" s="17">
        <v>7</v>
      </c>
      <c r="G19" s="17">
        <v>0</v>
      </c>
      <c r="H19" s="17">
        <v>3</v>
      </c>
      <c r="I19" s="17">
        <v>1</v>
      </c>
      <c r="J19" s="17">
        <v>0.588235294117647</v>
      </c>
      <c r="K19" s="17">
        <v>0.740740740740741</v>
      </c>
      <c r="L19" s="17">
        <v>0.7</v>
      </c>
      <c r="M19" s="17">
        <v>0.3</v>
      </c>
      <c r="N19" s="17">
        <v>0.65</v>
      </c>
    </row>
    <row r="20" customFormat="1" spans="1:14">
      <c r="A20" s="8">
        <v>276</v>
      </c>
      <c r="B20" s="9">
        <v>276</v>
      </c>
      <c r="C20" s="9">
        <v>0.486104249954224</v>
      </c>
      <c r="D20" s="9">
        <v>0.0340396165847778</v>
      </c>
      <c r="E20" s="9">
        <v>7</v>
      </c>
      <c r="F20" s="9">
        <v>3</v>
      </c>
      <c r="G20" s="9">
        <v>3</v>
      </c>
      <c r="H20" s="9">
        <v>7</v>
      </c>
      <c r="I20" s="9">
        <v>0.7</v>
      </c>
      <c r="J20" s="9">
        <v>0.7</v>
      </c>
      <c r="K20" s="9">
        <v>0.7</v>
      </c>
      <c r="L20" s="9">
        <v>0.3</v>
      </c>
      <c r="M20" s="9">
        <v>0.4</v>
      </c>
      <c r="N20" s="9">
        <v>0.7</v>
      </c>
    </row>
    <row r="21" s="3" customFormat="1" spans="1:14">
      <c r="A21" s="14">
        <v>483</v>
      </c>
      <c r="B21" s="15">
        <v>483</v>
      </c>
      <c r="C21" s="15">
        <v>0.486316442489624</v>
      </c>
      <c r="D21" s="15">
        <v>0.0169035196304321</v>
      </c>
      <c r="E21" s="15">
        <v>9</v>
      </c>
      <c r="F21" s="15">
        <v>6</v>
      </c>
      <c r="G21" s="15">
        <v>1</v>
      </c>
      <c r="H21" s="15">
        <v>4</v>
      </c>
      <c r="I21" s="15">
        <v>0.9</v>
      </c>
      <c r="J21" s="15">
        <v>0.6</v>
      </c>
      <c r="K21" s="15">
        <v>0.72</v>
      </c>
      <c r="L21" s="15">
        <v>0.6</v>
      </c>
      <c r="M21" s="15">
        <v>0.3</v>
      </c>
      <c r="N21" s="15">
        <v>0.65</v>
      </c>
    </row>
    <row r="22" spans="1:14">
      <c r="A22" s="8">
        <v>270</v>
      </c>
      <c r="B22" s="9">
        <v>270</v>
      </c>
      <c r="C22" s="9">
        <v>0.488817095756531</v>
      </c>
      <c r="D22" s="9">
        <v>0.0486917495727539</v>
      </c>
      <c r="E22" s="9">
        <v>10</v>
      </c>
      <c r="F22" s="9">
        <v>8</v>
      </c>
      <c r="G22" s="9">
        <v>0</v>
      </c>
      <c r="H22" s="9">
        <v>2</v>
      </c>
      <c r="I22" s="9">
        <v>1</v>
      </c>
      <c r="J22" s="9">
        <v>0.555555555555556</v>
      </c>
      <c r="K22" s="9">
        <v>0.714285714285714</v>
      </c>
      <c r="L22" s="9">
        <v>0.8</v>
      </c>
      <c r="M22" s="9">
        <v>0.2</v>
      </c>
      <c r="N22" s="9">
        <v>0.6</v>
      </c>
    </row>
    <row r="23" spans="1:14">
      <c r="A23" s="8">
        <v>342</v>
      </c>
      <c r="B23" s="9">
        <v>342</v>
      </c>
      <c r="C23" s="9">
        <v>0.489537000656128</v>
      </c>
      <c r="D23" s="9">
        <v>0.0721596479415894</v>
      </c>
      <c r="E23" s="9">
        <v>9</v>
      </c>
      <c r="F23" s="9">
        <v>7</v>
      </c>
      <c r="G23" s="9">
        <v>1</v>
      </c>
      <c r="H23" s="9">
        <v>3</v>
      </c>
      <c r="I23" s="9">
        <v>0.9</v>
      </c>
      <c r="J23" s="9">
        <v>0.5625</v>
      </c>
      <c r="K23" s="9">
        <v>0.692307692307692</v>
      </c>
      <c r="L23" s="9">
        <v>0.7</v>
      </c>
      <c r="M23" s="9">
        <v>0.2</v>
      </c>
      <c r="N23" s="9">
        <v>0.6</v>
      </c>
    </row>
    <row r="24" customFormat="1" spans="1:14">
      <c r="A24" s="8">
        <v>412</v>
      </c>
      <c r="B24" s="9">
        <v>412</v>
      </c>
      <c r="C24" s="9">
        <v>0.493771910667419</v>
      </c>
      <c r="D24" s="9">
        <v>0.0107797384262085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407</v>
      </c>
      <c r="B25" s="9">
        <v>407</v>
      </c>
      <c r="C25" s="9">
        <v>0.496729969978333</v>
      </c>
      <c r="D25" s="9">
        <v>0.0540428161621094</v>
      </c>
      <c r="E25" s="9">
        <v>10</v>
      </c>
      <c r="F25" s="9">
        <v>8</v>
      </c>
      <c r="G25" s="9">
        <v>0</v>
      </c>
      <c r="H25" s="9">
        <v>2</v>
      </c>
      <c r="I25" s="9">
        <v>1</v>
      </c>
      <c r="J25" s="9">
        <v>0.555555555555556</v>
      </c>
      <c r="K25" s="9">
        <v>0.714285714285714</v>
      </c>
      <c r="L25" s="9">
        <v>0.8</v>
      </c>
      <c r="M25" s="9">
        <v>0.2</v>
      </c>
      <c r="N25" s="9">
        <v>0.6</v>
      </c>
    </row>
    <row r="26" spans="1:14">
      <c r="A26" s="8">
        <v>368</v>
      </c>
      <c r="B26" s="9">
        <v>368</v>
      </c>
      <c r="C26" s="9">
        <v>0.497558355331421</v>
      </c>
      <c r="D26" s="9">
        <v>0.0354765653610229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114</v>
      </c>
      <c r="B27" s="9">
        <v>114</v>
      </c>
      <c r="C27" s="9">
        <v>0.500288486480713</v>
      </c>
      <c r="D27" s="9">
        <v>0.00420570373535156</v>
      </c>
      <c r="E27" s="9">
        <v>10</v>
      </c>
      <c r="F27" s="9">
        <v>9</v>
      </c>
      <c r="G27" s="9">
        <v>0</v>
      </c>
      <c r="H27" s="9">
        <v>1</v>
      </c>
      <c r="I27" s="9">
        <v>1</v>
      </c>
      <c r="J27" s="9">
        <v>0.526315789473684</v>
      </c>
      <c r="K27" s="9">
        <v>0.689655172413793</v>
      </c>
      <c r="L27" s="9">
        <v>0.9</v>
      </c>
      <c r="M27" s="9">
        <v>0.1</v>
      </c>
      <c r="N27" s="9">
        <v>0.55</v>
      </c>
    </row>
    <row r="28" spans="1:14">
      <c r="A28" s="8">
        <v>222</v>
      </c>
      <c r="B28" s="9">
        <v>222</v>
      </c>
      <c r="C28" s="9">
        <v>0.500420570373535</v>
      </c>
      <c r="D28" s="9">
        <v>0.0695040225982666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customFormat="1" spans="1:14">
      <c r="A29" s="8">
        <v>495</v>
      </c>
      <c r="B29" s="9">
        <v>495</v>
      </c>
      <c r="C29" s="9">
        <v>0.500433444976807</v>
      </c>
      <c r="D29" s="9">
        <v>0.0572127103805542</v>
      </c>
      <c r="E29" s="9">
        <v>8</v>
      </c>
      <c r="F29" s="9">
        <v>7</v>
      </c>
      <c r="G29" s="9">
        <v>2</v>
      </c>
      <c r="H29" s="9">
        <v>3</v>
      </c>
      <c r="I29" s="9">
        <v>0.8</v>
      </c>
      <c r="J29" s="9">
        <v>0.533333333333333</v>
      </c>
      <c r="K29" s="9">
        <v>0.64</v>
      </c>
      <c r="L29" s="9">
        <v>0.7</v>
      </c>
      <c r="M29" s="9">
        <v>0.1</v>
      </c>
      <c r="N29" s="9">
        <v>0.55</v>
      </c>
    </row>
    <row r="30" s="4" customFormat="1" spans="1:14">
      <c r="A30" s="16">
        <v>324</v>
      </c>
      <c r="B30" s="17">
        <v>324</v>
      </c>
      <c r="C30" s="17">
        <v>0.500799059867859</v>
      </c>
      <c r="D30" s="17">
        <v>0.0488530397415161</v>
      </c>
      <c r="E30" s="17">
        <v>8</v>
      </c>
      <c r="F30" s="17">
        <v>7</v>
      </c>
      <c r="G30" s="17">
        <v>2</v>
      </c>
      <c r="H30" s="17">
        <v>3</v>
      </c>
      <c r="I30" s="17">
        <v>0.8</v>
      </c>
      <c r="J30" s="17">
        <v>0.533333333333333</v>
      </c>
      <c r="K30" s="17">
        <v>0.64</v>
      </c>
      <c r="L30" s="17">
        <v>0.7</v>
      </c>
      <c r="M30" s="17">
        <v>0.1</v>
      </c>
      <c r="N30" s="17">
        <v>0.55</v>
      </c>
    </row>
    <row r="31" spans="1:14">
      <c r="A31" s="8">
        <v>363</v>
      </c>
      <c r="B31" s="9">
        <v>363</v>
      </c>
      <c r="C31" s="9">
        <v>0.521186828613281</v>
      </c>
      <c r="D31" s="9">
        <v>0.0451854467391968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72</v>
      </c>
      <c r="B32" s="9">
        <v>72</v>
      </c>
      <c r="C32" s="9">
        <v>0.529927730560303</v>
      </c>
      <c r="D32" s="9">
        <v>0.11436116695404</v>
      </c>
      <c r="E32" s="9">
        <v>9</v>
      </c>
      <c r="F32" s="9">
        <v>7</v>
      </c>
      <c r="G32" s="9">
        <v>1</v>
      </c>
      <c r="H32" s="9">
        <v>3</v>
      </c>
      <c r="I32" s="9">
        <v>0.9</v>
      </c>
      <c r="J32" s="9">
        <v>0.5625</v>
      </c>
      <c r="K32" s="9">
        <v>0.692307692307692</v>
      </c>
      <c r="L32" s="9">
        <v>0.7</v>
      </c>
      <c r="M32" s="9">
        <v>0.2</v>
      </c>
      <c r="N32" s="9">
        <v>0.6</v>
      </c>
    </row>
    <row r="33" customFormat="1" spans="1:14">
      <c r="A33" s="8">
        <v>200</v>
      </c>
      <c r="B33" s="9">
        <v>200</v>
      </c>
      <c r="C33" s="9">
        <v>0.520510196685791</v>
      </c>
      <c r="D33" s="9">
        <v>0.174683451652527</v>
      </c>
      <c r="E33" s="9">
        <v>7</v>
      </c>
      <c r="F33" s="9">
        <v>6</v>
      </c>
      <c r="G33" s="9">
        <v>3</v>
      </c>
      <c r="H33" s="9">
        <v>4</v>
      </c>
      <c r="I33" s="9">
        <v>0.7</v>
      </c>
      <c r="J33" s="9">
        <v>0.538461538461539</v>
      </c>
      <c r="K33" s="9">
        <v>0.608695652173913</v>
      </c>
      <c r="L33" s="9">
        <v>0.6</v>
      </c>
      <c r="M33" s="9">
        <v>0.1</v>
      </c>
      <c r="N33" s="9">
        <v>0.55</v>
      </c>
    </row>
    <row r="34" spans="1:14">
      <c r="A34" s="8">
        <v>50</v>
      </c>
      <c r="B34" s="9">
        <v>50</v>
      </c>
      <c r="C34" s="9">
        <v>0.527089238166809</v>
      </c>
      <c r="D34" s="9">
        <v>0.0420119762420654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426</v>
      </c>
      <c r="B35" s="9">
        <v>426</v>
      </c>
      <c r="C35" s="9">
        <v>0.52754282951355</v>
      </c>
      <c r="D35" s="9">
        <v>0.0470945835113525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customFormat="1" spans="1:14">
      <c r="A36" s="8">
        <v>12</v>
      </c>
      <c r="B36" s="9">
        <v>12</v>
      </c>
      <c r="C36" s="9">
        <v>0.531450152397156</v>
      </c>
      <c r="D36" s="9">
        <v>0.0931936502456665</v>
      </c>
      <c r="E36" s="9">
        <v>7</v>
      </c>
      <c r="F36" s="9">
        <v>4</v>
      </c>
      <c r="G36" s="9">
        <v>3</v>
      </c>
      <c r="H36" s="9">
        <v>6</v>
      </c>
      <c r="I36" s="9">
        <v>0.7</v>
      </c>
      <c r="J36" s="9">
        <v>0.636363636363636</v>
      </c>
      <c r="K36" s="9">
        <v>0.666666666666667</v>
      </c>
      <c r="L36" s="9">
        <v>0.4</v>
      </c>
      <c r="M36" s="9">
        <v>0.3</v>
      </c>
      <c r="N36" s="9">
        <v>0.65</v>
      </c>
    </row>
    <row r="37" spans="1:14">
      <c r="A37" s="8">
        <v>164</v>
      </c>
      <c r="B37" s="9">
        <v>164</v>
      </c>
      <c r="C37" s="9">
        <v>0.526402473449707</v>
      </c>
      <c r="D37" s="9">
        <v>0.0452498197555542</v>
      </c>
      <c r="E37" s="9">
        <v>9</v>
      </c>
      <c r="F37" s="9">
        <v>8</v>
      </c>
      <c r="G37" s="9">
        <v>1</v>
      </c>
      <c r="H37" s="9">
        <v>2</v>
      </c>
      <c r="I37" s="9">
        <v>0.9</v>
      </c>
      <c r="J37" s="9">
        <v>0.529411764705882</v>
      </c>
      <c r="K37" s="9">
        <v>0.666666666666667</v>
      </c>
      <c r="L37" s="9">
        <v>0.8</v>
      </c>
      <c r="M37" s="9">
        <v>0.1</v>
      </c>
      <c r="N37" s="9">
        <v>0.55</v>
      </c>
    </row>
    <row r="38" spans="1:14">
      <c r="A38" s="8">
        <v>434</v>
      </c>
      <c r="B38" s="9">
        <v>434</v>
      </c>
      <c r="C38" s="9">
        <v>0.529965877532959</v>
      </c>
      <c r="D38" s="9">
        <v>0.0462722778320313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302</v>
      </c>
      <c r="B39" s="9">
        <v>302</v>
      </c>
      <c r="C39" s="9">
        <v>0.532430410385132</v>
      </c>
      <c r="D39" s="9">
        <v>0.0958017110824585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111</v>
      </c>
      <c r="B40" s="9">
        <v>111</v>
      </c>
      <c r="C40" s="9">
        <v>0.524930238723755</v>
      </c>
      <c r="D40" s="9">
        <v>0.134762167930603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143</v>
      </c>
      <c r="B41" s="9">
        <v>143</v>
      </c>
      <c r="C41" s="9">
        <v>0.534330725669861</v>
      </c>
      <c r="D41" s="9">
        <v>0.131121039390564</v>
      </c>
      <c r="E41" s="9">
        <v>7</v>
      </c>
      <c r="F41" s="9">
        <v>3</v>
      </c>
      <c r="G41" s="9">
        <v>3</v>
      </c>
      <c r="H41" s="9">
        <v>7</v>
      </c>
      <c r="I41" s="9">
        <v>0.7</v>
      </c>
      <c r="J41" s="9">
        <v>0.7</v>
      </c>
      <c r="K41" s="9">
        <v>0.7</v>
      </c>
      <c r="L41" s="9">
        <v>0.3</v>
      </c>
      <c r="M41" s="9">
        <v>0.4</v>
      </c>
      <c r="N41" s="9">
        <v>0.7</v>
      </c>
    </row>
    <row r="42" s="4" customFormat="1" spans="1:14">
      <c r="A42" s="16">
        <v>380</v>
      </c>
      <c r="B42" s="17">
        <v>380</v>
      </c>
      <c r="C42" s="17">
        <v>0.533769369125366</v>
      </c>
      <c r="D42" s="17">
        <v>0.0300166606903076</v>
      </c>
      <c r="E42" s="17">
        <v>7</v>
      </c>
      <c r="F42" s="17">
        <v>7</v>
      </c>
      <c r="G42" s="17">
        <v>3</v>
      </c>
      <c r="H42" s="17">
        <v>3</v>
      </c>
      <c r="I42" s="17">
        <v>0.7</v>
      </c>
      <c r="J42" s="17">
        <v>0.5</v>
      </c>
      <c r="K42" s="17">
        <v>0.583333333333333</v>
      </c>
      <c r="L42" s="17">
        <v>0.7</v>
      </c>
      <c r="M42" s="17">
        <v>0</v>
      </c>
      <c r="N42" s="17">
        <v>0.5</v>
      </c>
    </row>
    <row r="43" spans="1:14">
      <c r="A43" s="8">
        <v>147</v>
      </c>
      <c r="B43" s="9">
        <v>147</v>
      </c>
      <c r="C43" s="9">
        <v>0.56492280960083</v>
      </c>
      <c r="D43" s="9">
        <v>0.124079346656799</v>
      </c>
      <c r="E43" s="9">
        <v>7</v>
      </c>
      <c r="F43" s="9">
        <v>9</v>
      </c>
      <c r="G43" s="9">
        <v>3</v>
      </c>
      <c r="H43" s="9">
        <v>1</v>
      </c>
      <c r="I43" s="9">
        <v>0.7</v>
      </c>
      <c r="J43" s="9">
        <v>0.4375</v>
      </c>
      <c r="K43" s="9">
        <v>0.538461538461538</v>
      </c>
      <c r="L43" s="9">
        <v>0.9</v>
      </c>
      <c r="M43" s="9">
        <v>-0.2</v>
      </c>
      <c r="N43" s="9">
        <v>0.4</v>
      </c>
    </row>
    <row r="44" spans="1:14">
      <c r="A44" s="8">
        <v>346</v>
      </c>
      <c r="B44" s="9">
        <v>346</v>
      </c>
      <c r="C44" s="9">
        <v>0.562122702598572</v>
      </c>
      <c r="D44" s="9">
        <v>0.0787234306335449</v>
      </c>
      <c r="E44" s="9">
        <v>10</v>
      </c>
      <c r="F44" s="9">
        <v>6</v>
      </c>
      <c r="G44" s="9">
        <v>0</v>
      </c>
      <c r="H44" s="9">
        <v>4</v>
      </c>
      <c r="I44" s="9">
        <v>1</v>
      </c>
      <c r="J44" s="9">
        <v>0.625</v>
      </c>
      <c r="K44" s="9">
        <v>0.769230769230769</v>
      </c>
      <c r="L44" s="9">
        <v>0.6</v>
      </c>
      <c r="M44" s="9">
        <v>0.4</v>
      </c>
      <c r="N44" s="9">
        <v>0.7</v>
      </c>
    </row>
    <row r="45" spans="1:14">
      <c r="A45" s="8">
        <v>381</v>
      </c>
      <c r="B45" s="9">
        <v>381</v>
      </c>
      <c r="C45" s="9">
        <v>0.552539467811584</v>
      </c>
      <c r="D45" s="9">
        <v>0.112726330757141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pans="1:14">
      <c r="A46" s="8">
        <v>347</v>
      </c>
      <c r="B46" s="9">
        <v>347</v>
      </c>
      <c r="C46" s="9">
        <v>0.542703747749329</v>
      </c>
      <c r="D46" s="9">
        <v>0.167460083961487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customFormat="1" spans="1:14">
      <c r="A47" s="8">
        <v>369</v>
      </c>
      <c r="B47" s="9">
        <v>369</v>
      </c>
      <c r="C47" s="9">
        <v>0.558424592018127</v>
      </c>
      <c r="D47" s="9">
        <v>0.142747044563294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449</v>
      </c>
      <c r="B48" s="9">
        <v>449</v>
      </c>
      <c r="C48" s="9">
        <v>0.538536787033081</v>
      </c>
      <c r="D48" s="9">
        <v>0.123993277549744</v>
      </c>
      <c r="E48" s="9">
        <v>7</v>
      </c>
      <c r="F48" s="9">
        <v>7</v>
      </c>
      <c r="G48" s="9">
        <v>3</v>
      </c>
      <c r="H48" s="9">
        <v>3</v>
      </c>
      <c r="I48" s="9">
        <v>0.7</v>
      </c>
      <c r="J48" s="9">
        <v>0.5</v>
      </c>
      <c r="K48" s="9">
        <v>0.583333333333333</v>
      </c>
      <c r="L48" s="9">
        <v>0.7</v>
      </c>
      <c r="M48" s="9">
        <v>0</v>
      </c>
      <c r="N48" s="9">
        <v>0.5</v>
      </c>
    </row>
    <row r="49" spans="1:14">
      <c r="A49" s="8">
        <v>68</v>
      </c>
      <c r="B49" s="9">
        <v>68</v>
      </c>
      <c r="C49" s="9">
        <v>0.536260604858398</v>
      </c>
      <c r="D49" s="9">
        <v>0.117271304130554</v>
      </c>
      <c r="E49" s="9">
        <v>9</v>
      </c>
      <c r="F49" s="9">
        <v>9</v>
      </c>
      <c r="G49" s="9">
        <v>1</v>
      </c>
      <c r="H49" s="9">
        <v>1</v>
      </c>
      <c r="I49" s="9">
        <v>0.9</v>
      </c>
      <c r="J49" s="9">
        <v>0.5</v>
      </c>
      <c r="K49" s="9">
        <v>0.642857142857143</v>
      </c>
      <c r="L49" s="9">
        <v>0.9</v>
      </c>
      <c r="M49" s="9">
        <v>0</v>
      </c>
      <c r="N49" s="9">
        <v>0.5</v>
      </c>
    </row>
    <row r="50" spans="1:14">
      <c r="A50" s="8">
        <v>448</v>
      </c>
      <c r="B50" s="9">
        <v>448</v>
      </c>
      <c r="C50" s="9">
        <v>0.561047911643982</v>
      </c>
      <c r="D50" s="9">
        <v>0.0178077220916748</v>
      </c>
      <c r="E50" s="9">
        <v>9</v>
      </c>
      <c r="F50" s="9">
        <v>9</v>
      </c>
      <c r="G50" s="9">
        <v>1</v>
      </c>
      <c r="H50" s="9">
        <v>1</v>
      </c>
      <c r="I50" s="9">
        <v>0.9</v>
      </c>
      <c r="J50" s="9">
        <v>0.5</v>
      </c>
      <c r="K50" s="9">
        <v>0.642857142857143</v>
      </c>
      <c r="L50" s="9">
        <v>0.9</v>
      </c>
      <c r="M50" s="9">
        <v>0</v>
      </c>
      <c r="N50" s="9">
        <v>0.5</v>
      </c>
    </row>
    <row r="51" spans="1:14">
      <c r="A51" s="8">
        <v>393</v>
      </c>
      <c r="B51" s="9">
        <v>393</v>
      </c>
      <c r="C51" s="9">
        <v>0.562142014503479</v>
      </c>
      <c r="D51" s="9">
        <v>0.0169335603713989</v>
      </c>
      <c r="E51" s="9">
        <v>8</v>
      </c>
      <c r="F51" s="9">
        <v>8</v>
      </c>
      <c r="G51" s="9">
        <v>2</v>
      </c>
      <c r="H51" s="9">
        <v>2</v>
      </c>
      <c r="I51" s="9">
        <v>0.8</v>
      </c>
      <c r="J51" s="9">
        <v>0.5</v>
      </c>
      <c r="K51" s="9">
        <v>0.615384615384615</v>
      </c>
      <c r="L51" s="9">
        <v>0.8</v>
      </c>
      <c r="M51" s="9">
        <v>0</v>
      </c>
      <c r="N51" s="9">
        <v>0.5</v>
      </c>
    </row>
    <row r="52" spans="1:14">
      <c r="A52" s="8">
        <v>498</v>
      </c>
      <c r="B52" s="9">
        <v>498</v>
      </c>
      <c r="C52" s="9">
        <v>0.562498211860657</v>
      </c>
      <c r="D52" s="9">
        <v>0.018094539642334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="4" customFormat="1" spans="1:14">
      <c r="A53" s="16">
        <v>445</v>
      </c>
      <c r="B53" s="17">
        <v>445</v>
      </c>
      <c r="C53" s="17">
        <v>0.566210746765137</v>
      </c>
      <c r="D53" s="17">
        <v>0.00131916999816895</v>
      </c>
      <c r="E53" s="17">
        <v>9</v>
      </c>
      <c r="F53" s="17">
        <v>9</v>
      </c>
      <c r="G53" s="17">
        <v>1</v>
      </c>
      <c r="H53" s="17">
        <v>1</v>
      </c>
      <c r="I53" s="17">
        <v>0.9</v>
      </c>
      <c r="J53" s="17">
        <v>0.5</v>
      </c>
      <c r="K53" s="17">
        <v>0.642857142857143</v>
      </c>
      <c r="L53" s="17">
        <v>0.9</v>
      </c>
      <c r="M53" s="17">
        <v>0</v>
      </c>
      <c r="N53" s="17">
        <v>0.5</v>
      </c>
    </row>
    <row r="54" s="3" customFormat="1" spans="1:14">
      <c r="A54" s="14">
        <v>174</v>
      </c>
      <c r="B54" s="15">
        <v>174</v>
      </c>
      <c r="C54" s="15">
        <v>0.595145583152771</v>
      </c>
      <c r="D54" s="15">
        <v>0.0400304794311523</v>
      </c>
      <c r="E54" s="15">
        <v>10</v>
      </c>
      <c r="F54" s="15">
        <v>8</v>
      </c>
      <c r="G54" s="15">
        <v>0</v>
      </c>
      <c r="H54" s="15">
        <v>2</v>
      </c>
      <c r="I54" s="15">
        <v>1</v>
      </c>
      <c r="J54" s="15">
        <v>0.555555555555556</v>
      </c>
      <c r="K54" s="15">
        <v>0.714285714285714</v>
      </c>
      <c r="L54" s="15">
        <v>0.8</v>
      </c>
      <c r="M54" s="15">
        <v>0.2</v>
      </c>
      <c r="N54" s="15">
        <v>0.6</v>
      </c>
    </row>
    <row r="55" spans="1:14">
      <c r="A55" s="8">
        <v>133</v>
      </c>
      <c r="B55" s="9">
        <v>133</v>
      </c>
      <c r="C55" s="9">
        <v>0.597050428390503</v>
      </c>
      <c r="D55" s="9">
        <v>0.135079622268677</v>
      </c>
      <c r="E55" s="9">
        <v>9</v>
      </c>
      <c r="F55" s="9">
        <v>6</v>
      </c>
      <c r="G55" s="9">
        <v>1</v>
      </c>
      <c r="H55" s="9">
        <v>4</v>
      </c>
      <c r="I55" s="9">
        <v>0.9</v>
      </c>
      <c r="J55" s="9">
        <v>0.6</v>
      </c>
      <c r="K55" s="9">
        <v>0.72</v>
      </c>
      <c r="L55" s="9">
        <v>0.6</v>
      </c>
      <c r="M55" s="9">
        <v>0.3</v>
      </c>
      <c r="N55" s="9">
        <v>0.65</v>
      </c>
    </row>
    <row r="56" customFormat="1" spans="1:14">
      <c r="A56" s="8">
        <v>162</v>
      </c>
      <c r="B56" s="9">
        <v>162</v>
      </c>
      <c r="C56" s="9">
        <v>0.595521926879883</v>
      </c>
      <c r="D56" s="9">
        <v>0.114232540130615</v>
      </c>
      <c r="E56" s="9">
        <v>8</v>
      </c>
      <c r="F56" s="9">
        <v>7</v>
      </c>
      <c r="G56" s="9">
        <v>2</v>
      </c>
      <c r="H56" s="9">
        <v>3</v>
      </c>
      <c r="I56" s="9">
        <v>0.8</v>
      </c>
      <c r="J56" s="9">
        <v>0.533333333333333</v>
      </c>
      <c r="K56" s="9">
        <v>0.64</v>
      </c>
      <c r="L56" s="9">
        <v>0.7</v>
      </c>
      <c r="M56" s="9">
        <v>0.1</v>
      </c>
      <c r="N56" s="9">
        <v>0.55</v>
      </c>
    </row>
    <row r="57" spans="1:14">
      <c r="A57" s="8">
        <v>409</v>
      </c>
      <c r="B57" s="9">
        <v>409</v>
      </c>
      <c r="C57" s="9">
        <v>0.594613671302795</v>
      </c>
      <c r="D57" s="9">
        <v>0.0499047040939331</v>
      </c>
      <c r="E57" s="9">
        <v>8</v>
      </c>
      <c r="F57" s="9">
        <v>3</v>
      </c>
      <c r="G57" s="9">
        <v>2</v>
      </c>
      <c r="H57" s="9">
        <v>7</v>
      </c>
      <c r="I57" s="9">
        <v>0.8</v>
      </c>
      <c r="J57" s="9">
        <v>0.727272727272727</v>
      </c>
      <c r="K57" s="9">
        <v>0.761904761904762</v>
      </c>
      <c r="L57" s="9">
        <v>0.3</v>
      </c>
      <c r="M57" s="9">
        <v>0.5</v>
      </c>
      <c r="N57" s="9">
        <v>0.75</v>
      </c>
    </row>
    <row r="58" spans="1:14">
      <c r="A58" s="8">
        <v>33</v>
      </c>
      <c r="B58" s="9">
        <v>33</v>
      </c>
      <c r="C58" s="9">
        <v>0.59718656539917</v>
      </c>
      <c r="D58" s="9">
        <v>0.132335543632507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414</v>
      </c>
      <c r="B59" s="9">
        <v>414</v>
      </c>
      <c r="C59" s="9">
        <v>0.596198558807373</v>
      </c>
      <c r="D59" s="9">
        <v>0.0355410575866699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444</v>
      </c>
      <c r="B60" s="9">
        <v>444</v>
      </c>
      <c r="C60" s="9">
        <v>0.595346450805664</v>
      </c>
      <c r="D60" s="9">
        <v>0.195836067199707</v>
      </c>
      <c r="E60" s="9">
        <v>7</v>
      </c>
      <c r="F60" s="9">
        <v>6</v>
      </c>
      <c r="G60" s="9">
        <v>3</v>
      </c>
      <c r="H60" s="9">
        <v>4</v>
      </c>
      <c r="I60" s="9">
        <v>0.7</v>
      </c>
      <c r="J60" s="9">
        <v>0.538461538461539</v>
      </c>
      <c r="K60" s="9">
        <v>0.608695652173913</v>
      </c>
      <c r="L60" s="9">
        <v>0.6</v>
      </c>
      <c r="M60" s="9">
        <v>0.1</v>
      </c>
      <c r="N60" s="9">
        <v>0.55</v>
      </c>
    </row>
    <row r="61" spans="1:14">
      <c r="A61" s="8">
        <v>152</v>
      </c>
      <c r="B61" s="9">
        <v>152</v>
      </c>
      <c r="C61" s="9">
        <v>0.597879528999329</v>
      </c>
      <c r="D61" s="9">
        <v>0.064584493637085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="4" customFormat="1" spans="1:14">
      <c r="A62" s="16">
        <v>418</v>
      </c>
      <c r="B62" s="17">
        <v>418</v>
      </c>
      <c r="C62" s="17">
        <v>0.593680143356323</v>
      </c>
      <c r="D62" s="17">
        <v>0.0580199956893921</v>
      </c>
      <c r="E62" s="17">
        <v>10</v>
      </c>
      <c r="F62" s="17">
        <v>8</v>
      </c>
      <c r="G62" s="17">
        <v>0</v>
      </c>
      <c r="H62" s="17">
        <v>2</v>
      </c>
      <c r="I62" s="17">
        <v>1</v>
      </c>
      <c r="J62" s="17">
        <v>0.555555555555556</v>
      </c>
      <c r="K62" s="17">
        <v>0.714285714285714</v>
      </c>
      <c r="L62" s="17">
        <v>0.8</v>
      </c>
      <c r="M62" s="17">
        <v>0.2</v>
      </c>
      <c r="N62" s="17">
        <v>0.6</v>
      </c>
    </row>
    <row r="63" customFormat="1" spans="1:14">
      <c r="A63" s="8">
        <v>264</v>
      </c>
      <c r="B63" s="9">
        <v>264</v>
      </c>
      <c r="C63" s="9">
        <v>0.624519824981689</v>
      </c>
      <c r="D63" s="9">
        <v>0.128039479255676</v>
      </c>
      <c r="E63" s="9">
        <v>7</v>
      </c>
      <c r="F63" s="9">
        <v>7</v>
      </c>
      <c r="G63" s="9">
        <v>3</v>
      </c>
      <c r="H63" s="9">
        <v>3</v>
      </c>
      <c r="I63" s="9">
        <v>0.7</v>
      </c>
      <c r="J63" s="9">
        <v>0.5</v>
      </c>
      <c r="K63" s="9">
        <v>0.583333333333333</v>
      </c>
      <c r="L63" s="9">
        <v>0.7</v>
      </c>
      <c r="M63" s="9">
        <v>0</v>
      </c>
      <c r="N63" s="9">
        <v>0.5</v>
      </c>
    </row>
    <row r="64" customFormat="1" spans="1:14">
      <c r="A64" s="8">
        <v>160</v>
      </c>
      <c r="B64" s="9">
        <v>160</v>
      </c>
      <c r="C64" s="9">
        <v>0.625976920127869</v>
      </c>
      <c r="D64" s="9">
        <v>0.133077383041382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396</v>
      </c>
      <c r="B65" s="9">
        <v>396</v>
      </c>
      <c r="C65" s="9">
        <v>0.630221962928772</v>
      </c>
      <c r="D65" s="9">
        <v>0.13497257232666</v>
      </c>
      <c r="E65" s="9">
        <v>7</v>
      </c>
      <c r="F65" s="9">
        <v>5</v>
      </c>
      <c r="G65" s="9">
        <v>3</v>
      </c>
      <c r="H65" s="9">
        <v>5</v>
      </c>
      <c r="I65" s="9">
        <v>0.7</v>
      </c>
      <c r="J65" s="9">
        <v>0.583333333333333</v>
      </c>
      <c r="K65" s="9">
        <v>0.636363636363636</v>
      </c>
      <c r="L65" s="9">
        <v>0.5</v>
      </c>
      <c r="M65" s="9">
        <v>0.2</v>
      </c>
      <c r="N65" s="9">
        <v>0.6</v>
      </c>
    </row>
    <row r="66" spans="1:14">
      <c r="A66" s="8">
        <v>88</v>
      </c>
      <c r="B66" s="9">
        <v>88</v>
      </c>
      <c r="C66" s="9">
        <v>0.63013482093811</v>
      </c>
      <c r="D66" s="9">
        <v>0.111610770225525</v>
      </c>
      <c r="E66" s="9">
        <v>8</v>
      </c>
      <c r="F66" s="9">
        <v>10</v>
      </c>
      <c r="G66" s="9">
        <v>2</v>
      </c>
      <c r="H66" s="9">
        <v>0</v>
      </c>
      <c r="I66" s="9">
        <v>0.8</v>
      </c>
      <c r="J66" s="9">
        <v>0.444444444444444</v>
      </c>
      <c r="K66" s="9">
        <v>0.571428571428572</v>
      </c>
      <c r="L66" s="9">
        <v>1</v>
      </c>
      <c r="M66" s="9">
        <v>-0.2</v>
      </c>
      <c r="N66" s="9">
        <v>0.4</v>
      </c>
    </row>
    <row r="67" s="3" customFormat="1" spans="1:14">
      <c r="A67" s="14">
        <v>215</v>
      </c>
      <c r="B67" s="15">
        <v>215</v>
      </c>
      <c r="C67" s="15">
        <v>0.627145886421204</v>
      </c>
      <c r="D67" s="15">
        <v>0.127987384796143</v>
      </c>
      <c r="E67" s="15">
        <v>10</v>
      </c>
      <c r="F67" s="15">
        <v>9</v>
      </c>
      <c r="G67" s="15">
        <v>0</v>
      </c>
      <c r="H67" s="15">
        <v>1</v>
      </c>
      <c r="I67" s="15">
        <v>1</v>
      </c>
      <c r="J67" s="15">
        <v>0.526315789473684</v>
      </c>
      <c r="K67" s="15">
        <v>0.689655172413793</v>
      </c>
      <c r="L67" s="15">
        <v>0.9</v>
      </c>
      <c r="M67" s="15">
        <v>0.1</v>
      </c>
      <c r="N67" s="15">
        <v>0.55</v>
      </c>
    </row>
    <row r="68" s="4" customFormat="1" spans="1:14">
      <c r="A68" s="16">
        <v>399</v>
      </c>
      <c r="B68" s="17">
        <v>399</v>
      </c>
      <c r="C68" s="17">
        <v>0.626033902168274</v>
      </c>
      <c r="D68" s="17">
        <v>0.150467753410339</v>
      </c>
      <c r="E68" s="17">
        <v>9</v>
      </c>
      <c r="F68" s="17">
        <v>5</v>
      </c>
      <c r="G68" s="17">
        <v>1</v>
      </c>
      <c r="H68" s="17">
        <v>5</v>
      </c>
      <c r="I68" s="17">
        <v>0.9</v>
      </c>
      <c r="J68" s="17">
        <v>0.642857142857143</v>
      </c>
      <c r="K68" s="17">
        <v>0.75</v>
      </c>
      <c r="L68" s="17">
        <v>0.5</v>
      </c>
      <c r="M68" s="17">
        <v>0.4</v>
      </c>
      <c r="N68" s="17">
        <v>0.7</v>
      </c>
    </row>
    <row r="69" customFormat="1" spans="1:14">
      <c r="A69" s="8">
        <v>361</v>
      </c>
      <c r="B69" s="9">
        <v>361</v>
      </c>
      <c r="C69" s="9">
        <v>0.659554600715637</v>
      </c>
      <c r="D69" s="9">
        <v>0.12120258808136</v>
      </c>
      <c r="E69" s="9">
        <v>9</v>
      </c>
      <c r="F69" s="9">
        <v>9</v>
      </c>
      <c r="G69" s="9">
        <v>1</v>
      </c>
      <c r="H69" s="9">
        <v>1</v>
      </c>
      <c r="I69" s="9">
        <v>0.9</v>
      </c>
      <c r="J69" s="9">
        <v>0.5</v>
      </c>
      <c r="K69" s="9">
        <v>0.642857142857143</v>
      </c>
      <c r="L69" s="9">
        <v>0.9</v>
      </c>
      <c r="M69" s="9">
        <v>0</v>
      </c>
      <c r="N69" s="9">
        <v>0.5</v>
      </c>
    </row>
    <row r="70" spans="1:14">
      <c r="A70" s="8">
        <v>301</v>
      </c>
      <c r="B70" s="9">
        <v>301</v>
      </c>
      <c r="C70" s="9">
        <v>0.662102222442627</v>
      </c>
      <c r="D70" s="9">
        <v>0.124578595161438</v>
      </c>
      <c r="E70" s="9">
        <v>9</v>
      </c>
      <c r="F70" s="9">
        <v>7</v>
      </c>
      <c r="G70" s="9">
        <v>1</v>
      </c>
      <c r="H70" s="9">
        <v>3</v>
      </c>
      <c r="I70" s="9">
        <v>0.9</v>
      </c>
      <c r="J70" s="9">
        <v>0.5625</v>
      </c>
      <c r="K70" s="9">
        <v>0.692307692307692</v>
      </c>
      <c r="L70" s="9">
        <v>0.7</v>
      </c>
      <c r="M70" s="9">
        <v>0.2</v>
      </c>
      <c r="N70" s="9">
        <v>0.6</v>
      </c>
    </row>
    <row r="71" customFormat="1" spans="1:14">
      <c r="A71" s="8">
        <v>201</v>
      </c>
      <c r="B71" s="9">
        <v>201</v>
      </c>
      <c r="C71" s="9">
        <v>0.656274795532227</v>
      </c>
      <c r="D71" s="9">
        <v>0.173108339309692</v>
      </c>
      <c r="E71" s="9">
        <v>9</v>
      </c>
      <c r="F71" s="9">
        <v>5</v>
      </c>
      <c r="G71" s="9">
        <v>1</v>
      </c>
      <c r="H71" s="9">
        <v>5</v>
      </c>
      <c r="I71" s="9">
        <v>0.9</v>
      </c>
      <c r="J71" s="9">
        <v>0.642857142857143</v>
      </c>
      <c r="K71" s="9">
        <v>0.75</v>
      </c>
      <c r="L71" s="9">
        <v>0.5</v>
      </c>
      <c r="M71" s="9">
        <v>0.4</v>
      </c>
      <c r="N71" s="9">
        <v>0.7</v>
      </c>
    </row>
    <row r="72" spans="3:13">
      <c r="C72" s="7">
        <f>AVERAGE(C2:C71)</f>
        <v>0.526680190222604</v>
      </c>
      <c r="D72" s="7">
        <f>AVERAGE(D2:D71)</f>
        <v>0.0733268993241446</v>
      </c>
      <c r="L72" s="7">
        <f>AVERAGE(L2:L71)</f>
        <v>0.691428571428572</v>
      </c>
      <c r="M72" s="7">
        <f>AVERAGE(M2:M71)</f>
        <v>0.18</v>
      </c>
    </row>
    <row r="74" spans="3:8">
      <c r="C74" s="18" t="s">
        <v>13</v>
      </c>
      <c r="D74" s="7" t="s">
        <v>14</v>
      </c>
      <c r="E74" s="7"/>
      <c r="F74" s="7"/>
      <c r="G74" s="7" t="s">
        <v>39</v>
      </c>
      <c r="H74" s="7"/>
    </row>
    <row r="75" spans="3:11">
      <c r="C75" s="7" t="s">
        <v>15</v>
      </c>
      <c r="D75" s="7">
        <f>COUNTIF(C2:C71,"&lt;0.343")-COUNTIF(C2:C71,"&lt;0.311")</f>
        <v>0</v>
      </c>
      <c r="E75" s="7"/>
      <c r="F75" s="7"/>
      <c r="G75" s="19">
        <v>0.02</v>
      </c>
      <c r="H75" s="23">
        <v>31.2</v>
      </c>
      <c r="I75" s="23">
        <v>-40</v>
      </c>
      <c r="J75" s="24">
        <v>0.0256</v>
      </c>
      <c r="K75">
        <v>76</v>
      </c>
    </row>
    <row r="76" spans="3:11">
      <c r="C76" s="7" t="s">
        <v>16</v>
      </c>
      <c r="D76" s="7">
        <f>COUNTIF(C2:C71,"&lt;0.375")-COUNTIF(C2:C71,"&lt;0.343")</f>
        <v>0</v>
      </c>
      <c r="E76" s="7"/>
      <c r="F76" s="7"/>
      <c r="G76" s="19">
        <v>0.04</v>
      </c>
      <c r="H76" s="23">
        <v>62.4</v>
      </c>
      <c r="I76" s="23">
        <v>-60</v>
      </c>
      <c r="J76" s="24">
        <v>0.0385</v>
      </c>
      <c r="K76">
        <v>75</v>
      </c>
    </row>
    <row r="77" s="5" customFormat="1" spans="3:11">
      <c r="C77" s="21" t="s">
        <v>17</v>
      </c>
      <c r="D77" s="21">
        <f>COUNTIF(C2:C71,"&lt;0.407")-COUNTIF(C2:C71,"&lt;0.375")</f>
        <v>3</v>
      </c>
      <c r="E77" s="21">
        <v>4</v>
      </c>
      <c r="F77" s="21">
        <v>4</v>
      </c>
      <c r="G77" s="19">
        <v>0.1</v>
      </c>
      <c r="H77" s="23">
        <v>156</v>
      </c>
      <c r="I77" s="23">
        <v>-160</v>
      </c>
      <c r="J77" s="24">
        <v>0.1026</v>
      </c>
      <c r="K77">
        <v>70</v>
      </c>
    </row>
    <row r="78" spans="3:11">
      <c r="C78" s="7" t="s">
        <v>18</v>
      </c>
      <c r="D78" s="7">
        <f>COUNTIF(C2:C71,"&lt;0.439")-COUNTIF(C2:C71,"&lt;0.407")</f>
        <v>6</v>
      </c>
      <c r="E78" s="7">
        <v>7</v>
      </c>
      <c r="F78" s="7">
        <v>7</v>
      </c>
      <c r="G78" s="19">
        <v>0.12</v>
      </c>
      <c r="H78" s="23">
        <v>187.2</v>
      </c>
      <c r="I78" s="23">
        <v>-180</v>
      </c>
      <c r="J78" s="24">
        <v>0.1154</v>
      </c>
      <c r="K78">
        <v>69</v>
      </c>
    </row>
    <row r="79" s="3" customFormat="1" spans="3:11">
      <c r="C79" s="20" t="s">
        <v>19</v>
      </c>
      <c r="D79" s="20">
        <f>COUNTIF(C2:C71,"&lt;0.471")-COUNTIF(C2:C71,"&lt;0.439")</f>
        <v>9</v>
      </c>
      <c r="E79" s="20">
        <v>9</v>
      </c>
      <c r="F79" s="20">
        <v>9</v>
      </c>
      <c r="G79" s="20"/>
      <c r="H79" s="20"/>
      <c r="I79" s="3">
        <v>-200</v>
      </c>
      <c r="J79" s="25">
        <v>0.1282</v>
      </c>
      <c r="K79" s="3">
        <v>68</v>
      </c>
    </row>
    <row r="80" spans="3:7">
      <c r="C80" s="7" t="s">
        <v>20</v>
      </c>
      <c r="D80" s="7">
        <f>COUNTIF(C2:C71,"&lt;0.503")-COUNTIF(C2:C71,"&lt;0.471")</f>
        <v>11</v>
      </c>
      <c r="E80" s="7">
        <v>12</v>
      </c>
      <c r="F80" s="7">
        <v>12</v>
      </c>
      <c r="G80" s="7"/>
    </row>
    <row r="81" s="6" customFormat="1" spans="3:7">
      <c r="C81" s="22" t="s">
        <v>21</v>
      </c>
      <c r="D81" s="22">
        <f>COUNTIF(C2:C71,"&lt;0.535")-COUNTIF(C2:C71,"&lt;0.503")</f>
        <v>12</v>
      </c>
      <c r="E81" s="22">
        <v>14</v>
      </c>
      <c r="F81" s="22">
        <v>14</v>
      </c>
      <c r="G81" s="22"/>
    </row>
    <row r="82" spans="3:7">
      <c r="C82" s="7" t="s">
        <v>22</v>
      </c>
      <c r="D82" s="7">
        <f>COUNTIF(C2:C71,"&lt;0.567")-COUNTIF(C2:C71,"&lt;0.535")</f>
        <v>11</v>
      </c>
      <c r="E82" s="7">
        <v>12</v>
      </c>
      <c r="F82" s="7">
        <v>12</v>
      </c>
      <c r="G82" s="7"/>
    </row>
    <row r="83" s="3" customFormat="1" spans="3:7">
      <c r="C83" s="20" t="s">
        <v>23</v>
      </c>
      <c r="D83" s="20">
        <f>COUNTIF(C2:C71,"&lt;0.599")-COUNTIF(C2:C71,"&lt;0.567")</f>
        <v>9</v>
      </c>
      <c r="E83" s="7">
        <v>9</v>
      </c>
      <c r="F83" s="7">
        <v>9</v>
      </c>
      <c r="G83" s="20"/>
    </row>
    <row r="84" spans="3:7">
      <c r="C84" s="7" t="s">
        <v>24</v>
      </c>
      <c r="D84" s="7">
        <f>COUNTIF(C2:C71,"&lt;0.631")-COUNTIF(C2:C71,"&lt;0.599")</f>
        <v>6</v>
      </c>
      <c r="E84" s="7">
        <v>7</v>
      </c>
      <c r="F84" s="7">
        <v>7</v>
      </c>
      <c r="G84" s="7"/>
    </row>
    <row r="85" s="5" customFormat="1" spans="3:7">
      <c r="C85" s="21" t="s">
        <v>25</v>
      </c>
      <c r="D85" s="21">
        <f>COUNTIF(C2:C71,"&lt;0.663")-COUNTIF(C2:C71,"&lt;0.631")</f>
        <v>3</v>
      </c>
      <c r="E85" s="21">
        <v>4</v>
      </c>
      <c r="F85" s="21">
        <v>4</v>
      </c>
      <c r="G85" s="21"/>
    </row>
    <row r="86" spans="3:7">
      <c r="C86" s="7" t="s">
        <v>26</v>
      </c>
      <c r="D86" s="7">
        <f>COUNTIF(C2:C71,"&lt;0.695")-COUNTIF(C2:C71,"&lt;0.663")</f>
        <v>0</v>
      </c>
      <c r="E86" s="7"/>
      <c r="F86" s="7"/>
      <c r="G86" s="7"/>
    </row>
    <row r="87" spans="3:7">
      <c r="C87" s="7" t="s">
        <v>27</v>
      </c>
      <c r="D87" s="7">
        <f>COUNTIF(C2:C71,"&lt;0.727")-COUNTIF(C2:C71,"&lt;0.695")</f>
        <v>0</v>
      </c>
      <c r="E87" s="7"/>
      <c r="F87" s="7"/>
      <c r="G87" s="7"/>
    </row>
    <row r="88" spans="3:7">
      <c r="C88" s="7" t="s">
        <v>28</v>
      </c>
      <c r="D88" s="7">
        <f>COUNTIF(C2:C71,"&lt;0.759")-COUNTIF(C2:C71,"&lt;0.727")</f>
        <v>0</v>
      </c>
      <c r="E88" s="7"/>
      <c r="F88" s="7"/>
      <c r="G88" s="7"/>
    </row>
    <row r="89" s="3" customFormat="1" spans="3:7">
      <c r="C89" s="20" t="s">
        <v>29</v>
      </c>
      <c r="D89" s="20">
        <f>COUNTIF(C2:C71,"&lt;0.791")-COUNTIF(C2:C71,"&lt;0.759")</f>
        <v>0</v>
      </c>
      <c r="E89" s="20"/>
      <c r="F89" s="20"/>
      <c r="G89" s="20"/>
    </row>
    <row r="90" spans="3:7">
      <c r="C90" s="7" t="s">
        <v>30</v>
      </c>
      <c r="D90" s="7">
        <f>COUNTIF(C2:C71,"&lt;0.823")-COUNTIF(C2:C71,"&lt;0.791")</f>
        <v>0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8">
      <c r="C95" s="7" t="s">
        <v>35</v>
      </c>
      <c r="D95" s="7">
        <f>COUNTIF(C2:C71,"&lt;0.983")-COUNTIF(C2:C71,"&lt;0.951")</f>
        <v>0</v>
      </c>
      <c r="E95" s="7"/>
      <c r="F95" s="7"/>
      <c r="G95">
        <v>0.53</v>
      </c>
      <c r="H95">
        <v>0.038</v>
      </c>
    </row>
    <row r="96" spans="3:8">
      <c r="C96" s="7" t="s">
        <v>36</v>
      </c>
      <c r="D96" s="7">
        <f>COUNTIF(C2:C71,"&lt;1.015")-COUNTIF(C2:C71,"&lt;0.983")</f>
        <v>0</v>
      </c>
      <c r="E96" s="7"/>
      <c r="F96" s="7"/>
      <c r="G96">
        <v>0.641</v>
      </c>
      <c r="H96">
        <v>0.073</v>
      </c>
    </row>
    <row r="97" spans="3:8">
      <c r="C97" s="7" t="s">
        <v>37</v>
      </c>
      <c r="D97" s="7">
        <f>COUNTIF(C2:C71,"&lt;1.047")-COUNTIF(C2:C71,"&lt;1.015")</f>
        <v>0</v>
      </c>
      <c r="E97" s="7"/>
      <c r="F97" s="7"/>
      <c r="G97">
        <v>0.734</v>
      </c>
      <c r="H97">
        <v>0.107</v>
      </c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70" workbookViewId="0">
      <selection activeCell="G93" sqref="G93:H95"/>
    </sheetView>
  </sheetViews>
  <sheetFormatPr defaultColWidth="8.89166666666667" defaultRowHeight="13.5"/>
  <cols>
    <col min="3" max="4" width="17.108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300</v>
      </c>
      <c r="B3" s="9">
        <v>300</v>
      </c>
      <c r="C3" s="9">
        <v>0.398736000061035</v>
      </c>
      <c r="D3" s="9">
        <v>0.0148582458496094</v>
      </c>
      <c r="E3" s="9">
        <v>10</v>
      </c>
      <c r="F3" s="9">
        <v>6</v>
      </c>
      <c r="G3" s="9">
        <v>0</v>
      </c>
      <c r="H3" s="9">
        <v>4</v>
      </c>
      <c r="I3" s="9">
        <v>1</v>
      </c>
      <c r="J3" s="9">
        <v>0.625</v>
      </c>
      <c r="K3" s="9">
        <v>0.769230769230769</v>
      </c>
      <c r="L3" s="9">
        <v>0.6</v>
      </c>
      <c r="M3" s="9">
        <v>0.4</v>
      </c>
      <c r="N3" s="9">
        <v>0.7</v>
      </c>
    </row>
    <row r="4" s="4" customFormat="1" spans="1:14">
      <c r="A4" s="16">
        <v>70</v>
      </c>
      <c r="B4" s="17">
        <v>70</v>
      </c>
      <c r="C4" s="17">
        <v>0.402514219284058</v>
      </c>
      <c r="D4" s="17">
        <v>0.0249971151351929</v>
      </c>
      <c r="E4" s="17">
        <v>9</v>
      </c>
      <c r="F4" s="17">
        <v>3</v>
      </c>
      <c r="G4" s="17">
        <v>1</v>
      </c>
      <c r="H4" s="17">
        <v>7</v>
      </c>
      <c r="I4" s="17">
        <v>0.9</v>
      </c>
      <c r="J4" s="17">
        <v>0.75</v>
      </c>
      <c r="K4" s="17">
        <v>0.818181818181818</v>
      </c>
      <c r="L4" s="17">
        <v>0.3</v>
      </c>
      <c r="M4" s="17">
        <v>0.6</v>
      </c>
      <c r="N4" s="17">
        <v>0.8</v>
      </c>
    </row>
    <row r="5" spans="1:14">
      <c r="A5" s="8">
        <v>39</v>
      </c>
      <c r="B5" s="9">
        <v>39</v>
      </c>
      <c r="C5" s="9">
        <v>0.432618618011475</v>
      </c>
      <c r="D5" s="9">
        <v>0.114086151123047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129</v>
      </c>
      <c r="B6" s="9">
        <v>129</v>
      </c>
      <c r="C6" s="9">
        <v>0.419413566589356</v>
      </c>
      <c r="D6" s="9">
        <v>0.000325918197631836</v>
      </c>
      <c r="E6" s="9">
        <v>9</v>
      </c>
      <c r="F6" s="9">
        <v>4</v>
      </c>
      <c r="G6" s="9">
        <v>1</v>
      </c>
      <c r="H6" s="9">
        <v>6</v>
      </c>
      <c r="I6" s="9">
        <v>0.9</v>
      </c>
      <c r="J6" s="9">
        <v>0.692307692307692</v>
      </c>
      <c r="K6" s="9">
        <v>0.782608695652174</v>
      </c>
      <c r="L6" s="9">
        <v>0.4</v>
      </c>
      <c r="M6" s="9">
        <v>0.5</v>
      </c>
      <c r="N6" s="9">
        <v>0.75</v>
      </c>
    </row>
    <row r="7" spans="1:14">
      <c r="A7" s="8">
        <v>285</v>
      </c>
      <c r="B7" s="9">
        <v>285</v>
      </c>
      <c r="C7" s="9">
        <v>0.428414344787598</v>
      </c>
      <c r="D7" s="9">
        <v>0.0122898817062378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124</v>
      </c>
      <c r="B8" s="9">
        <v>124</v>
      </c>
      <c r="C8" s="9">
        <v>0.430761814117432</v>
      </c>
      <c r="D8" s="9">
        <v>0.0127527713775635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382</v>
      </c>
      <c r="B9" s="9">
        <v>382</v>
      </c>
      <c r="C9" s="9">
        <v>0.432807445526123</v>
      </c>
      <c r="D9" s="9">
        <v>0.0136957168579102</v>
      </c>
      <c r="E9" s="9">
        <v>9</v>
      </c>
      <c r="F9" s="9">
        <v>10</v>
      </c>
      <c r="G9" s="9">
        <v>1</v>
      </c>
      <c r="H9" s="9">
        <v>0</v>
      </c>
      <c r="I9" s="9">
        <v>0.9</v>
      </c>
      <c r="J9" s="9">
        <v>0.473684210526316</v>
      </c>
      <c r="K9" s="9">
        <v>0.620689655172414</v>
      </c>
      <c r="L9" s="9">
        <v>1</v>
      </c>
      <c r="M9" s="9">
        <v>-0.1</v>
      </c>
      <c r="N9" s="9">
        <v>0.45</v>
      </c>
    </row>
    <row r="10" s="4" customFormat="1" spans="1:14">
      <c r="A10" s="16">
        <v>282</v>
      </c>
      <c r="B10" s="17">
        <v>282</v>
      </c>
      <c r="C10" s="17">
        <v>0.437617540359497</v>
      </c>
      <c r="D10" s="17">
        <v>0.101253747940064</v>
      </c>
      <c r="E10" s="17">
        <v>10</v>
      </c>
      <c r="F10" s="17">
        <v>6</v>
      </c>
      <c r="G10" s="17">
        <v>0</v>
      </c>
      <c r="H10" s="17">
        <v>4</v>
      </c>
      <c r="I10" s="17">
        <v>1</v>
      </c>
      <c r="J10" s="17">
        <v>0.625</v>
      </c>
      <c r="K10" s="17">
        <v>0.769230769230769</v>
      </c>
      <c r="L10" s="17">
        <v>0.6</v>
      </c>
      <c r="M10" s="17">
        <v>0.4</v>
      </c>
      <c r="N10" s="17">
        <v>0.7</v>
      </c>
    </row>
    <row r="11" spans="1:14">
      <c r="A11" s="8">
        <v>74</v>
      </c>
      <c r="B11" s="9">
        <v>74</v>
      </c>
      <c r="C11" s="9">
        <v>0.440886259078979</v>
      </c>
      <c r="D11" s="9">
        <v>0.00444221496582031</v>
      </c>
      <c r="E11" s="9">
        <v>8</v>
      </c>
      <c r="F11" s="9">
        <v>10</v>
      </c>
      <c r="G11" s="9">
        <v>2</v>
      </c>
      <c r="H11" s="9">
        <v>0</v>
      </c>
      <c r="I11" s="9">
        <v>0.8</v>
      </c>
      <c r="J11" s="9">
        <v>0.444444444444444</v>
      </c>
      <c r="K11" s="9">
        <v>0.571428571428572</v>
      </c>
      <c r="L11" s="9">
        <v>1</v>
      </c>
      <c r="M11" s="9">
        <v>-0.2</v>
      </c>
      <c r="N11" s="9">
        <v>0.4</v>
      </c>
    </row>
    <row r="12" spans="1:14">
      <c r="A12" s="8">
        <v>227</v>
      </c>
      <c r="B12" s="9">
        <v>227</v>
      </c>
      <c r="C12" s="9">
        <v>0.442574501037598</v>
      </c>
      <c r="D12" s="9">
        <v>0.035521388053894</v>
      </c>
      <c r="E12" s="9">
        <v>8</v>
      </c>
      <c r="F12" s="9">
        <v>9</v>
      </c>
      <c r="G12" s="9">
        <v>2</v>
      </c>
      <c r="H12" s="9">
        <v>1</v>
      </c>
      <c r="I12" s="9">
        <v>0.8</v>
      </c>
      <c r="J12" s="9">
        <v>0.470588235294118</v>
      </c>
      <c r="K12" s="9">
        <v>0.592592592592593</v>
      </c>
      <c r="L12" s="9">
        <v>0.9</v>
      </c>
      <c r="M12" s="9">
        <v>-0.1</v>
      </c>
      <c r="N12" s="9">
        <v>0.45</v>
      </c>
    </row>
    <row r="13" spans="1:14">
      <c r="A13" s="8">
        <v>122</v>
      </c>
      <c r="B13" s="9">
        <v>122</v>
      </c>
      <c r="C13" s="9">
        <v>0.468716621398926</v>
      </c>
      <c r="D13" s="9">
        <v>0.0710915327072144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315</v>
      </c>
      <c r="B14" s="9">
        <v>315</v>
      </c>
      <c r="C14" s="9">
        <v>0.452936172485352</v>
      </c>
      <c r="D14" s="9">
        <v>0.0606592893600464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customFormat="1" spans="1:14">
      <c r="A15" s="8">
        <v>67</v>
      </c>
      <c r="B15" s="9">
        <v>67</v>
      </c>
      <c r="C15" s="9">
        <v>0.452506303787231</v>
      </c>
      <c r="D15" s="9">
        <v>0.0691452026367187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246</v>
      </c>
      <c r="B16" s="9">
        <v>246</v>
      </c>
      <c r="C16" s="9">
        <v>0.455821514129639</v>
      </c>
      <c r="D16" s="9">
        <v>0.0272377729415894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234</v>
      </c>
      <c r="B17" s="9">
        <v>234</v>
      </c>
      <c r="C17" s="9">
        <v>0.462918043136597</v>
      </c>
      <c r="D17" s="9">
        <v>0.0611269474029541</v>
      </c>
      <c r="E17" s="9">
        <v>9</v>
      </c>
      <c r="F17" s="9">
        <v>9</v>
      </c>
      <c r="G17" s="9">
        <v>1</v>
      </c>
      <c r="H17" s="9">
        <v>1</v>
      </c>
      <c r="I17" s="9">
        <v>0.9</v>
      </c>
      <c r="J17" s="9">
        <v>0.5</v>
      </c>
      <c r="K17" s="9">
        <v>0.642857142857143</v>
      </c>
      <c r="L17" s="9">
        <v>0.9</v>
      </c>
      <c r="M17" s="9">
        <v>0</v>
      </c>
      <c r="N17" s="9">
        <v>0.5</v>
      </c>
    </row>
    <row r="18" spans="1:14">
      <c r="A18" s="8">
        <v>55</v>
      </c>
      <c r="B18" s="9">
        <v>55</v>
      </c>
      <c r="C18" s="9">
        <v>0.467564344406128</v>
      </c>
      <c r="D18" s="9">
        <v>0.00640463829040527</v>
      </c>
      <c r="E18" s="9">
        <v>8</v>
      </c>
      <c r="F18" s="9">
        <v>8</v>
      </c>
      <c r="G18" s="9">
        <v>2</v>
      </c>
      <c r="H18" s="9">
        <v>2</v>
      </c>
      <c r="I18" s="9">
        <v>0.8</v>
      </c>
      <c r="J18" s="9">
        <v>0.5</v>
      </c>
      <c r="K18" s="9">
        <v>0.615384615384615</v>
      </c>
      <c r="L18" s="9">
        <v>0.8</v>
      </c>
      <c r="M18" s="9">
        <v>0</v>
      </c>
      <c r="N18" s="9">
        <v>0.5</v>
      </c>
    </row>
    <row r="19" s="4" customFormat="1" spans="1:14">
      <c r="A19" s="16">
        <v>163</v>
      </c>
      <c r="B19" s="17">
        <v>163</v>
      </c>
      <c r="C19" s="17">
        <v>0.470137119293213</v>
      </c>
      <c r="D19" s="17">
        <v>0.00216317176818848</v>
      </c>
      <c r="E19" s="17">
        <v>10</v>
      </c>
      <c r="F19" s="17">
        <v>7</v>
      </c>
      <c r="G19" s="17">
        <v>0</v>
      </c>
      <c r="H19" s="17">
        <v>3</v>
      </c>
      <c r="I19" s="17">
        <v>1</v>
      </c>
      <c r="J19" s="17">
        <v>0.588235294117647</v>
      </c>
      <c r="K19" s="17">
        <v>0.740740740740741</v>
      </c>
      <c r="L19" s="17">
        <v>0.7</v>
      </c>
      <c r="M19" s="17">
        <v>0.3</v>
      </c>
      <c r="N19" s="17">
        <v>0.65</v>
      </c>
    </row>
    <row r="20" customFormat="1" spans="1:14">
      <c r="A20" s="8">
        <v>276</v>
      </c>
      <c r="B20" s="9">
        <v>276</v>
      </c>
      <c r="C20" s="9">
        <v>0.486104249954224</v>
      </c>
      <c r="D20" s="9">
        <v>0.0340396165847778</v>
      </c>
      <c r="E20" s="9">
        <v>7</v>
      </c>
      <c r="F20" s="9">
        <v>3</v>
      </c>
      <c r="G20" s="9">
        <v>3</v>
      </c>
      <c r="H20" s="9">
        <v>7</v>
      </c>
      <c r="I20" s="9">
        <v>0.7</v>
      </c>
      <c r="J20" s="9">
        <v>0.7</v>
      </c>
      <c r="K20" s="9">
        <v>0.7</v>
      </c>
      <c r="L20" s="9">
        <v>0.3</v>
      </c>
      <c r="M20" s="9">
        <v>0.4</v>
      </c>
      <c r="N20" s="9">
        <v>0.7</v>
      </c>
    </row>
    <row r="21" s="3" customFormat="1" spans="1:14">
      <c r="A21" s="14">
        <v>483</v>
      </c>
      <c r="B21" s="15">
        <v>483</v>
      </c>
      <c r="C21" s="15">
        <v>0.486316442489624</v>
      </c>
      <c r="D21" s="15">
        <v>0.0169035196304321</v>
      </c>
      <c r="E21" s="15">
        <v>9</v>
      </c>
      <c r="F21" s="15">
        <v>6</v>
      </c>
      <c r="G21" s="15">
        <v>1</v>
      </c>
      <c r="H21" s="15">
        <v>4</v>
      </c>
      <c r="I21" s="15">
        <v>0.9</v>
      </c>
      <c r="J21" s="15">
        <v>0.6</v>
      </c>
      <c r="K21" s="15">
        <v>0.72</v>
      </c>
      <c r="L21" s="15">
        <v>0.6</v>
      </c>
      <c r="M21" s="15">
        <v>0.3</v>
      </c>
      <c r="N21" s="15">
        <v>0.65</v>
      </c>
    </row>
    <row r="22" spans="1:14">
      <c r="A22" s="8">
        <v>270</v>
      </c>
      <c r="B22" s="9">
        <v>270</v>
      </c>
      <c r="C22" s="9">
        <v>0.488817095756531</v>
      </c>
      <c r="D22" s="9">
        <v>0.0486917495727539</v>
      </c>
      <c r="E22" s="9">
        <v>10</v>
      </c>
      <c r="F22" s="9">
        <v>8</v>
      </c>
      <c r="G22" s="9">
        <v>0</v>
      </c>
      <c r="H22" s="9">
        <v>2</v>
      </c>
      <c r="I22" s="9">
        <v>1</v>
      </c>
      <c r="J22" s="9">
        <v>0.555555555555556</v>
      </c>
      <c r="K22" s="9">
        <v>0.714285714285714</v>
      </c>
      <c r="L22" s="9">
        <v>0.8</v>
      </c>
      <c r="M22" s="9">
        <v>0.2</v>
      </c>
      <c r="N22" s="9">
        <v>0.6</v>
      </c>
    </row>
    <row r="23" customFormat="1" spans="1:14">
      <c r="A23" s="8">
        <v>412</v>
      </c>
      <c r="B23" s="9">
        <v>412</v>
      </c>
      <c r="C23" s="9">
        <v>0.493771910667419</v>
      </c>
      <c r="D23" s="9">
        <v>0.0107797384262085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407</v>
      </c>
      <c r="B24" s="9">
        <v>407</v>
      </c>
      <c r="C24" s="9">
        <v>0.496729969978333</v>
      </c>
      <c r="D24" s="9">
        <v>0.0540428161621094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368</v>
      </c>
      <c r="B25" s="9">
        <v>368</v>
      </c>
      <c r="C25" s="9">
        <v>0.497558355331421</v>
      </c>
      <c r="D25" s="9">
        <v>0.0354765653610229</v>
      </c>
      <c r="E25" s="9">
        <v>10</v>
      </c>
      <c r="F25" s="9">
        <v>6</v>
      </c>
      <c r="G25" s="9">
        <v>0</v>
      </c>
      <c r="H25" s="9">
        <v>4</v>
      </c>
      <c r="I25" s="9">
        <v>1</v>
      </c>
      <c r="J25" s="9">
        <v>0.625</v>
      </c>
      <c r="K25" s="9">
        <v>0.769230769230769</v>
      </c>
      <c r="L25" s="9">
        <v>0.6</v>
      </c>
      <c r="M25" s="9">
        <v>0.4</v>
      </c>
      <c r="N25" s="9">
        <v>0.7</v>
      </c>
    </row>
    <row r="26" spans="1:14">
      <c r="A26" s="8">
        <v>114</v>
      </c>
      <c r="B26" s="9">
        <v>114</v>
      </c>
      <c r="C26" s="9">
        <v>0.500288486480713</v>
      </c>
      <c r="D26" s="9">
        <v>0.00420570373535156</v>
      </c>
      <c r="E26" s="9">
        <v>10</v>
      </c>
      <c r="F26" s="9">
        <v>9</v>
      </c>
      <c r="G26" s="9">
        <v>0</v>
      </c>
      <c r="H26" s="9">
        <v>1</v>
      </c>
      <c r="I26" s="9">
        <v>1</v>
      </c>
      <c r="J26" s="9">
        <v>0.526315789473684</v>
      </c>
      <c r="K26" s="9">
        <v>0.689655172413793</v>
      </c>
      <c r="L26" s="9">
        <v>0.9</v>
      </c>
      <c r="M26" s="9">
        <v>0.1</v>
      </c>
      <c r="N26" s="9">
        <v>0.55</v>
      </c>
    </row>
    <row r="27" spans="1:14">
      <c r="A27" s="8">
        <v>222</v>
      </c>
      <c r="B27" s="9">
        <v>222</v>
      </c>
      <c r="C27" s="9">
        <v>0.500420570373535</v>
      </c>
      <c r="D27" s="9">
        <v>0.0695040225982666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customFormat="1" spans="1:14">
      <c r="A28" s="8">
        <v>495</v>
      </c>
      <c r="B28" s="9">
        <v>495</v>
      </c>
      <c r="C28" s="9">
        <v>0.500433444976807</v>
      </c>
      <c r="D28" s="9">
        <v>0.0572127103805542</v>
      </c>
      <c r="E28" s="9">
        <v>8</v>
      </c>
      <c r="F28" s="9">
        <v>7</v>
      </c>
      <c r="G28" s="9">
        <v>2</v>
      </c>
      <c r="H28" s="9">
        <v>3</v>
      </c>
      <c r="I28" s="9">
        <v>0.8</v>
      </c>
      <c r="J28" s="9">
        <v>0.533333333333333</v>
      </c>
      <c r="K28" s="9">
        <v>0.64</v>
      </c>
      <c r="L28" s="9">
        <v>0.7</v>
      </c>
      <c r="M28" s="9">
        <v>0.1</v>
      </c>
      <c r="N28" s="9">
        <v>0.55</v>
      </c>
    </row>
    <row r="29" s="4" customFormat="1" spans="1:14">
      <c r="A29" s="16">
        <v>324</v>
      </c>
      <c r="B29" s="17">
        <v>324</v>
      </c>
      <c r="C29" s="17">
        <v>0.500799059867859</v>
      </c>
      <c r="D29" s="17">
        <v>0.0488530397415161</v>
      </c>
      <c r="E29" s="17">
        <v>8</v>
      </c>
      <c r="F29" s="17">
        <v>7</v>
      </c>
      <c r="G29" s="17">
        <v>2</v>
      </c>
      <c r="H29" s="17">
        <v>3</v>
      </c>
      <c r="I29" s="17">
        <v>0.8</v>
      </c>
      <c r="J29" s="17">
        <v>0.533333333333333</v>
      </c>
      <c r="K29" s="17">
        <v>0.64</v>
      </c>
      <c r="L29" s="17">
        <v>0.7</v>
      </c>
      <c r="M29" s="17">
        <v>0.1</v>
      </c>
      <c r="N29" s="17">
        <v>0.55</v>
      </c>
    </row>
    <row r="30" spans="1:14">
      <c r="A30" s="8">
        <v>363</v>
      </c>
      <c r="B30" s="9">
        <v>363</v>
      </c>
      <c r="C30" s="9">
        <v>0.521186828613281</v>
      </c>
      <c r="D30" s="9">
        <v>0.0451854467391968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72</v>
      </c>
      <c r="B31" s="9">
        <v>72</v>
      </c>
      <c r="C31" s="9">
        <v>0.529927730560303</v>
      </c>
      <c r="D31" s="9">
        <v>0.11436116695404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customFormat="1" spans="1:14">
      <c r="A32" s="8">
        <v>200</v>
      </c>
      <c r="B32" s="9">
        <v>200</v>
      </c>
      <c r="C32" s="9">
        <v>0.520510196685791</v>
      </c>
      <c r="D32" s="9">
        <v>0.174683451652527</v>
      </c>
      <c r="E32" s="9">
        <v>7</v>
      </c>
      <c r="F32" s="9">
        <v>6</v>
      </c>
      <c r="G32" s="9">
        <v>3</v>
      </c>
      <c r="H32" s="9">
        <v>4</v>
      </c>
      <c r="I32" s="9">
        <v>0.7</v>
      </c>
      <c r="J32" s="9">
        <v>0.538461538461539</v>
      </c>
      <c r="K32" s="9">
        <v>0.608695652173913</v>
      </c>
      <c r="L32" s="9">
        <v>0.6</v>
      </c>
      <c r="M32" s="9">
        <v>0.1</v>
      </c>
      <c r="N32" s="9">
        <v>0.55</v>
      </c>
    </row>
    <row r="33" spans="1:14">
      <c r="A33" s="8">
        <v>50</v>
      </c>
      <c r="B33" s="9">
        <v>50</v>
      </c>
      <c r="C33" s="9">
        <v>0.527089238166809</v>
      </c>
      <c r="D33" s="9">
        <v>0.0420119762420654</v>
      </c>
      <c r="E33" s="9">
        <v>8</v>
      </c>
      <c r="F33" s="9">
        <v>6</v>
      </c>
      <c r="G33" s="9">
        <v>2</v>
      </c>
      <c r="H33" s="9">
        <v>4</v>
      </c>
      <c r="I33" s="9">
        <v>0.8</v>
      </c>
      <c r="J33" s="9">
        <v>0.571428571428572</v>
      </c>
      <c r="K33" s="9">
        <v>0.666666666666667</v>
      </c>
      <c r="L33" s="9">
        <v>0.6</v>
      </c>
      <c r="M33" s="9">
        <v>0.2</v>
      </c>
      <c r="N33" s="9">
        <v>0.6</v>
      </c>
    </row>
    <row r="34" spans="1:14">
      <c r="A34" s="8">
        <v>426</v>
      </c>
      <c r="B34" s="9">
        <v>426</v>
      </c>
      <c r="C34" s="9">
        <v>0.52754282951355</v>
      </c>
      <c r="D34" s="9">
        <v>0.0470945835113525</v>
      </c>
      <c r="E34" s="9">
        <v>8</v>
      </c>
      <c r="F34" s="9">
        <v>7</v>
      </c>
      <c r="G34" s="9">
        <v>2</v>
      </c>
      <c r="H34" s="9">
        <v>3</v>
      </c>
      <c r="I34" s="9">
        <v>0.8</v>
      </c>
      <c r="J34" s="9">
        <v>0.533333333333333</v>
      </c>
      <c r="K34" s="9">
        <v>0.64</v>
      </c>
      <c r="L34" s="9">
        <v>0.7</v>
      </c>
      <c r="M34" s="9">
        <v>0.1</v>
      </c>
      <c r="N34" s="9">
        <v>0.55</v>
      </c>
    </row>
    <row r="35" customFormat="1" spans="1:14">
      <c r="A35" s="8">
        <v>12</v>
      </c>
      <c r="B35" s="9">
        <v>12</v>
      </c>
      <c r="C35" s="9">
        <v>0.531450152397156</v>
      </c>
      <c r="D35" s="9">
        <v>0.0931936502456665</v>
      </c>
      <c r="E35" s="9">
        <v>7</v>
      </c>
      <c r="F35" s="9">
        <v>4</v>
      </c>
      <c r="G35" s="9">
        <v>3</v>
      </c>
      <c r="H35" s="9">
        <v>6</v>
      </c>
      <c r="I35" s="9">
        <v>0.7</v>
      </c>
      <c r="J35" s="9">
        <v>0.636363636363636</v>
      </c>
      <c r="K35" s="9">
        <v>0.666666666666667</v>
      </c>
      <c r="L35" s="9">
        <v>0.4</v>
      </c>
      <c r="M35" s="9">
        <v>0.3</v>
      </c>
      <c r="N35" s="9">
        <v>0.65</v>
      </c>
    </row>
    <row r="36" spans="1:14">
      <c r="A36" s="8">
        <v>164</v>
      </c>
      <c r="B36" s="9">
        <v>164</v>
      </c>
      <c r="C36" s="9">
        <v>0.526402473449707</v>
      </c>
      <c r="D36" s="9">
        <v>0.0452498197555542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434</v>
      </c>
      <c r="B37" s="9">
        <v>434</v>
      </c>
      <c r="C37" s="9">
        <v>0.529965877532959</v>
      </c>
      <c r="D37" s="9">
        <v>0.0462722778320313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302</v>
      </c>
      <c r="B38" s="9">
        <v>302</v>
      </c>
      <c r="C38" s="9">
        <v>0.532430410385132</v>
      </c>
      <c r="D38" s="9">
        <v>0.0958017110824585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pans="1:14">
      <c r="A39" s="8">
        <v>111</v>
      </c>
      <c r="B39" s="9">
        <v>111</v>
      </c>
      <c r="C39" s="9">
        <v>0.524930238723755</v>
      </c>
      <c r="D39" s="9">
        <v>0.134762167930603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143</v>
      </c>
      <c r="B40" s="9">
        <v>143</v>
      </c>
      <c r="C40" s="9">
        <v>0.534330725669861</v>
      </c>
      <c r="D40" s="9">
        <v>0.131121039390564</v>
      </c>
      <c r="E40" s="9">
        <v>7</v>
      </c>
      <c r="F40" s="9">
        <v>3</v>
      </c>
      <c r="G40" s="9">
        <v>3</v>
      </c>
      <c r="H40" s="9">
        <v>7</v>
      </c>
      <c r="I40" s="9">
        <v>0.7</v>
      </c>
      <c r="J40" s="9">
        <v>0.7</v>
      </c>
      <c r="K40" s="9">
        <v>0.7</v>
      </c>
      <c r="L40" s="9">
        <v>0.3</v>
      </c>
      <c r="M40" s="9">
        <v>0.4</v>
      </c>
      <c r="N40" s="9">
        <v>0.7</v>
      </c>
    </row>
    <row r="41" s="4" customFormat="1" spans="1:14">
      <c r="A41" s="16">
        <v>380</v>
      </c>
      <c r="B41" s="17">
        <v>380</v>
      </c>
      <c r="C41" s="17">
        <v>0.533769369125366</v>
      </c>
      <c r="D41" s="17">
        <v>0.0300166606903076</v>
      </c>
      <c r="E41" s="17">
        <v>7</v>
      </c>
      <c r="F41" s="17">
        <v>7</v>
      </c>
      <c r="G41" s="17">
        <v>3</v>
      </c>
      <c r="H41" s="17">
        <v>3</v>
      </c>
      <c r="I41" s="17">
        <v>0.7</v>
      </c>
      <c r="J41" s="17">
        <v>0.5</v>
      </c>
      <c r="K41" s="17">
        <v>0.583333333333333</v>
      </c>
      <c r="L41" s="17">
        <v>0.7</v>
      </c>
      <c r="M41" s="17">
        <v>0</v>
      </c>
      <c r="N41" s="17">
        <v>0.5</v>
      </c>
    </row>
    <row r="42" spans="1:14">
      <c r="A42" s="8">
        <v>147</v>
      </c>
      <c r="B42" s="9">
        <v>147</v>
      </c>
      <c r="C42" s="9">
        <v>0.56492280960083</v>
      </c>
      <c r="D42" s="9">
        <v>0.124079346656799</v>
      </c>
      <c r="E42" s="9">
        <v>7</v>
      </c>
      <c r="F42" s="9">
        <v>9</v>
      </c>
      <c r="G42" s="9">
        <v>3</v>
      </c>
      <c r="H42" s="9">
        <v>1</v>
      </c>
      <c r="I42" s="9">
        <v>0.7</v>
      </c>
      <c r="J42" s="9">
        <v>0.4375</v>
      </c>
      <c r="K42" s="9">
        <v>0.538461538461538</v>
      </c>
      <c r="L42" s="9">
        <v>0.9</v>
      </c>
      <c r="M42" s="9">
        <v>-0.2</v>
      </c>
      <c r="N42" s="9">
        <v>0.4</v>
      </c>
    </row>
    <row r="43" spans="1:14">
      <c r="A43" s="8">
        <v>381</v>
      </c>
      <c r="B43" s="9">
        <v>381</v>
      </c>
      <c r="C43" s="9">
        <v>0.552539467811584</v>
      </c>
      <c r="D43" s="9">
        <v>0.112726330757141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347</v>
      </c>
      <c r="B44" s="9">
        <v>347</v>
      </c>
      <c r="C44" s="9">
        <v>0.542703747749329</v>
      </c>
      <c r="D44" s="9">
        <v>0.167460083961487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customFormat="1" spans="1:14">
      <c r="A45" s="8">
        <v>369</v>
      </c>
      <c r="B45" s="9">
        <v>369</v>
      </c>
      <c r="C45" s="9">
        <v>0.558424592018127</v>
      </c>
      <c r="D45" s="9">
        <v>0.142747044563294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449</v>
      </c>
      <c r="B46" s="9">
        <v>449</v>
      </c>
      <c r="C46" s="9">
        <v>0.538536787033081</v>
      </c>
      <c r="D46" s="9">
        <v>0.123993277549744</v>
      </c>
      <c r="E46" s="9">
        <v>7</v>
      </c>
      <c r="F46" s="9">
        <v>7</v>
      </c>
      <c r="G46" s="9">
        <v>3</v>
      </c>
      <c r="H46" s="9">
        <v>3</v>
      </c>
      <c r="I46" s="9">
        <v>0.7</v>
      </c>
      <c r="J46" s="9">
        <v>0.5</v>
      </c>
      <c r="K46" s="9">
        <v>0.583333333333333</v>
      </c>
      <c r="L46" s="9">
        <v>0.7</v>
      </c>
      <c r="M46" s="9">
        <v>0</v>
      </c>
      <c r="N46" s="9">
        <v>0.5</v>
      </c>
    </row>
    <row r="47" spans="1:14">
      <c r="A47" s="8">
        <v>68</v>
      </c>
      <c r="B47" s="9">
        <v>68</v>
      </c>
      <c r="C47" s="9">
        <v>0.536260604858398</v>
      </c>
      <c r="D47" s="9">
        <v>0.117271304130554</v>
      </c>
      <c r="E47" s="9">
        <v>9</v>
      </c>
      <c r="F47" s="9">
        <v>9</v>
      </c>
      <c r="G47" s="9">
        <v>1</v>
      </c>
      <c r="H47" s="9">
        <v>1</v>
      </c>
      <c r="I47" s="9">
        <v>0.9</v>
      </c>
      <c r="J47" s="9">
        <v>0.5</v>
      </c>
      <c r="K47" s="9">
        <v>0.642857142857143</v>
      </c>
      <c r="L47" s="9">
        <v>0.9</v>
      </c>
      <c r="M47" s="9">
        <v>0</v>
      </c>
      <c r="N47" s="9">
        <v>0.5</v>
      </c>
    </row>
    <row r="48" spans="1:14">
      <c r="A48" s="8">
        <v>448</v>
      </c>
      <c r="B48" s="9">
        <v>448</v>
      </c>
      <c r="C48" s="9">
        <v>0.561047911643982</v>
      </c>
      <c r="D48" s="9">
        <v>0.0178077220916748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393</v>
      </c>
      <c r="B49" s="9">
        <v>393</v>
      </c>
      <c r="C49" s="9">
        <v>0.562142014503479</v>
      </c>
      <c r="D49" s="9">
        <v>0.0169335603713989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498</v>
      </c>
      <c r="B50" s="9">
        <v>498</v>
      </c>
      <c r="C50" s="9">
        <v>0.562498211860657</v>
      </c>
      <c r="D50" s="9">
        <v>0.018094539642334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="4" customFormat="1" spans="1:14">
      <c r="A51" s="16">
        <v>445</v>
      </c>
      <c r="B51" s="17">
        <v>445</v>
      </c>
      <c r="C51" s="17">
        <v>0.566210746765137</v>
      </c>
      <c r="D51" s="17">
        <v>0.00131916999816895</v>
      </c>
      <c r="E51" s="17">
        <v>9</v>
      </c>
      <c r="F51" s="17">
        <v>9</v>
      </c>
      <c r="G51" s="17">
        <v>1</v>
      </c>
      <c r="H51" s="17">
        <v>1</v>
      </c>
      <c r="I51" s="17">
        <v>0.9</v>
      </c>
      <c r="J51" s="17">
        <v>0.5</v>
      </c>
      <c r="K51" s="17">
        <v>0.642857142857143</v>
      </c>
      <c r="L51" s="17">
        <v>0.9</v>
      </c>
      <c r="M51" s="17">
        <v>0</v>
      </c>
      <c r="N51" s="17">
        <v>0.5</v>
      </c>
    </row>
    <row r="52" s="3" customFormat="1" spans="1:14">
      <c r="A52" s="14">
        <v>174</v>
      </c>
      <c r="B52" s="15">
        <v>174</v>
      </c>
      <c r="C52" s="15">
        <v>0.595145583152771</v>
      </c>
      <c r="D52" s="15">
        <v>0.0400304794311523</v>
      </c>
      <c r="E52" s="15">
        <v>10</v>
      </c>
      <c r="F52" s="15">
        <v>8</v>
      </c>
      <c r="G52" s="15">
        <v>0</v>
      </c>
      <c r="H52" s="15">
        <v>2</v>
      </c>
      <c r="I52" s="15">
        <v>1</v>
      </c>
      <c r="J52" s="15">
        <v>0.555555555555556</v>
      </c>
      <c r="K52" s="15">
        <v>0.714285714285714</v>
      </c>
      <c r="L52" s="15">
        <v>0.8</v>
      </c>
      <c r="M52" s="15">
        <v>0.2</v>
      </c>
      <c r="N52" s="15">
        <v>0.6</v>
      </c>
    </row>
    <row r="53" spans="1:14">
      <c r="A53" s="8">
        <v>133</v>
      </c>
      <c r="B53" s="9">
        <v>133</v>
      </c>
      <c r="C53" s="9">
        <v>0.597050428390503</v>
      </c>
      <c r="D53" s="9">
        <v>0.135079622268677</v>
      </c>
      <c r="E53" s="9">
        <v>9</v>
      </c>
      <c r="F53" s="9">
        <v>6</v>
      </c>
      <c r="G53" s="9">
        <v>1</v>
      </c>
      <c r="H53" s="9">
        <v>4</v>
      </c>
      <c r="I53" s="9">
        <v>0.9</v>
      </c>
      <c r="J53" s="9">
        <v>0.6</v>
      </c>
      <c r="K53" s="9">
        <v>0.72</v>
      </c>
      <c r="L53" s="9">
        <v>0.6</v>
      </c>
      <c r="M53" s="9">
        <v>0.3</v>
      </c>
      <c r="N53" s="9">
        <v>0.65</v>
      </c>
    </row>
    <row r="54" customFormat="1" spans="1:14">
      <c r="A54" s="8">
        <v>162</v>
      </c>
      <c r="B54" s="9">
        <v>162</v>
      </c>
      <c r="C54" s="9">
        <v>0.595521926879883</v>
      </c>
      <c r="D54" s="9">
        <v>0.114232540130615</v>
      </c>
      <c r="E54" s="9">
        <v>8</v>
      </c>
      <c r="F54" s="9">
        <v>7</v>
      </c>
      <c r="G54" s="9">
        <v>2</v>
      </c>
      <c r="H54" s="9">
        <v>3</v>
      </c>
      <c r="I54" s="9">
        <v>0.8</v>
      </c>
      <c r="J54" s="9">
        <v>0.533333333333333</v>
      </c>
      <c r="K54" s="9">
        <v>0.64</v>
      </c>
      <c r="L54" s="9">
        <v>0.7</v>
      </c>
      <c r="M54" s="9">
        <v>0.1</v>
      </c>
      <c r="N54" s="9">
        <v>0.55</v>
      </c>
    </row>
    <row r="55" spans="1:14">
      <c r="A55" s="8">
        <v>409</v>
      </c>
      <c r="B55" s="9">
        <v>409</v>
      </c>
      <c r="C55" s="9">
        <v>0.594613671302795</v>
      </c>
      <c r="D55" s="9">
        <v>0.0499047040939331</v>
      </c>
      <c r="E55" s="9">
        <v>8</v>
      </c>
      <c r="F55" s="9">
        <v>3</v>
      </c>
      <c r="G55" s="9">
        <v>2</v>
      </c>
      <c r="H55" s="9">
        <v>7</v>
      </c>
      <c r="I55" s="9">
        <v>0.8</v>
      </c>
      <c r="J55" s="9">
        <v>0.727272727272727</v>
      </c>
      <c r="K55" s="9">
        <v>0.761904761904762</v>
      </c>
      <c r="L55" s="9">
        <v>0.3</v>
      </c>
      <c r="M55" s="9">
        <v>0.5</v>
      </c>
      <c r="N55" s="9">
        <v>0.75</v>
      </c>
    </row>
    <row r="56" spans="1:14">
      <c r="A56" s="8">
        <v>33</v>
      </c>
      <c r="B56" s="9">
        <v>33</v>
      </c>
      <c r="C56" s="9">
        <v>0.59718656539917</v>
      </c>
      <c r="D56" s="9">
        <v>0.132335543632507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414</v>
      </c>
      <c r="B57" s="9">
        <v>414</v>
      </c>
      <c r="C57" s="9">
        <v>0.596198558807373</v>
      </c>
      <c r="D57" s="9">
        <v>0.0355410575866699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pans="1:14">
      <c r="A58" s="8">
        <v>444</v>
      </c>
      <c r="B58" s="9">
        <v>444</v>
      </c>
      <c r="C58" s="9">
        <v>0.595346450805664</v>
      </c>
      <c r="D58" s="9">
        <v>0.195836067199707</v>
      </c>
      <c r="E58" s="9">
        <v>7</v>
      </c>
      <c r="F58" s="9">
        <v>6</v>
      </c>
      <c r="G58" s="9">
        <v>3</v>
      </c>
      <c r="H58" s="9">
        <v>4</v>
      </c>
      <c r="I58" s="9">
        <v>0.7</v>
      </c>
      <c r="J58" s="9">
        <v>0.538461538461539</v>
      </c>
      <c r="K58" s="9">
        <v>0.608695652173913</v>
      </c>
      <c r="L58" s="9">
        <v>0.6</v>
      </c>
      <c r="M58" s="9">
        <v>0.1</v>
      </c>
      <c r="N58" s="9">
        <v>0.55</v>
      </c>
    </row>
    <row r="59" spans="1:14">
      <c r="A59" s="8">
        <v>152</v>
      </c>
      <c r="B59" s="9">
        <v>152</v>
      </c>
      <c r="C59" s="9">
        <v>0.597879528999329</v>
      </c>
      <c r="D59" s="9">
        <v>0.064584493637085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="4" customFormat="1" spans="1:14">
      <c r="A60" s="16">
        <v>418</v>
      </c>
      <c r="B60" s="17">
        <v>418</v>
      </c>
      <c r="C60" s="17">
        <v>0.593680143356323</v>
      </c>
      <c r="D60" s="17">
        <v>0.0580199956893921</v>
      </c>
      <c r="E60" s="17">
        <v>10</v>
      </c>
      <c r="F60" s="17">
        <v>8</v>
      </c>
      <c r="G60" s="17">
        <v>0</v>
      </c>
      <c r="H60" s="17">
        <v>2</v>
      </c>
      <c r="I60" s="17">
        <v>1</v>
      </c>
      <c r="J60" s="17">
        <v>0.555555555555556</v>
      </c>
      <c r="K60" s="17">
        <v>0.714285714285714</v>
      </c>
      <c r="L60" s="17">
        <v>0.8</v>
      </c>
      <c r="M60" s="17">
        <v>0.2</v>
      </c>
      <c r="N60" s="17">
        <v>0.6</v>
      </c>
    </row>
    <row r="61" customFormat="1" spans="1:14">
      <c r="A61" s="8">
        <v>264</v>
      </c>
      <c r="B61" s="9">
        <v>264</v>
      </c>
      <c r="C61" s="9">
        <v>0.624519824981689</v>
      </c>
      <c r="D61" s="9">
        <v>0.128039479255676</v>
      </c>
      <c r="E61" s="9">
        <v>7</v>
      </c>
      <c r="F61" s="9">
        <v>7</v>
      </c>
      <c r="G61" s="9">
        <v>3</v>
      </c>
      <c r="H61" s="9">
        <v>3</v>
      </c>
      <c r="I61" s="9">
        <v>0.7</v>
      </c>
      <c r="J61" s="9">
        <v>0.5</v>
      </c>
      <c r="K61" s="9">
        <v>0.583333333333333</v>
      </c>
      <c r="L61" s="9">
        <v>0.7</v>
      </c>
      <c r="M61" s="9">
        <v>0</v>
      </c>
      <c r="N61" s="9">
        <v>0.5</v>
      </c>
    </row>
    <row r="62" customFormat="1" spans="1:14">
      <c r="A62" s="8">
        <v>160</v>
      </c>
      <c r="B62" s="9">
        <v>160</v>
      </c>
      <c r="C62" s="9">
        <v>0.625976920127869</v>
      </c>
      <c r="D62" s="9">
        <v>0.133077383041382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396</v>
      </c>
      <c r="B63" s="9">
        <v>396</v>
      </c>
      <c r="C63" s="9">
        <v>0.630221962928772</v>
      </c>
      <c r="D63" s="9">
        <v>0.13497257232666</v>
      </c>
      <c r="E63" s="9">
        <v>7</v>
      </c>
      <c r="F63" s="9">
        <v>5</v>
      </c>
      <c r="G63" s="9">
        <v>3</v>
      </c>
      <c r="H63" s="9">
        <v>5</v>
      </c>
      <c r="I63" s="9">
        <v>0.7</v>
      </c>
      <c r="J63" s="9">
        <v>0.583333333333333</v>
      </c>
      <c r="K63" s="9">
        <v>0.636363636363636</v>
      </c>
      <c r="L63" s="9">
        <v>0.5</v>
      </c>
      <c r="M63" s="9">
        <v>0.2</v>
      </c>
      <c r="N63" s="9">
        <v>0.6</v>
      </c>
    </row>
    <row r="64" spans="1:14">
      <c r="A64" s="8">
        <v>88</v>
      </c>
      <c r="B64" s="9">
        <v>88</v>
      </c>
      <c r="C64" s="9">
        <v>0.63013482093811</v>
      </c>
      <c r="D64" s="9">
        <v>0.111610770225525</v>
      </c>
      <c r="E64" s="9">
        <v>8</v>
      </c>
      <c r="F64" s="9">
        <v>10</v>
      </c>
      <c r="G64" s="9">
        <v>2</v>
      </c>
      <c r="H64" s="9">
        <v>0</v>
      </c>
      <c r="I64" s="9">
        <v>0.8</v>
      </c>
      <c r="J64" s="9">
        <v>0.444444444444444</v>
      </c>
      <c r="K64" s="9">
        <v>0.571428571428572</v>
      </c>
      <c r="L64" s="9">
        <v>1</v>
      </c>
      <c r="M64" s="9">
        <v>-0.2</v>
      </c>
      <c r="N64" s="9">
        <v>0.4</v>
      </c>
    </row>
    <row r="65" s="3" customFormat="1" spans="1:14">
      <c r="A65" s="14">
        <v>215</v>
      </c>
      <c r="B65" s="15">
        <v>215</v>
      </c>
      <c r="C65" s="15">
        <v>0.627145886421204</v>
      </c>
      <c r="D65" s="15">
        <v>0.127987384796143</v>
      </c>
      <c r="E65" s="15">
        <v>10</v>
      </c>
      <c r="F65" s="15">
        <v>9</v>
      </c>
      <c r="G65" s="15">
        <v>0</v>
      </c>
      <c r="H65" s="15">
        <v>1</v>
      </c>
      <c r="I65" s="15">
        <v>1</v>
      </c>
      <c r="J65" s="15">
        <v>0.526315789473684</v>
      </c>
      <c r="K65" s="15">
        <v>0.689655172413793</v>
      </c>
      <c r="L65" s="15">
        <v>0.9</v>
      </c>
      <c r="M65" s="15">
        <v>0.1</v>
      </c>
      <c r="N65" s="15">
        <v>0.55</v>
      </c>
    </row>
    <row r="66" s="4" customFormat="1" spans="1:14">
      <c r="A66" s="16">
        <v>399</v>
      </c>
      <c r="B66" s="17">
        <v>399</v>
      </c>
      <c r="C66" s="17">
        <v>0.626033902168274</v>
      </c>
      <c r="D66" s="17">
        <v>0.150467753410339</v>
      </c>
      <c r="E66" s="17">
        <v>9</v>
      </c>
      <c r="F66" s="17">
        <v>5</v>
      </c>
      <c r="G66" s="17">
        <v>1</v>
      </c>
      <c r="H66" s="17">
        <v>5</v>
      </c>
      <c r="I66" s="17">
        <v>0.9</v>
      </c>
      <c r="J66" s="17">
        <v>0.642857142857143</v>
      </c>
      <c r="K66" s="17">
        <v>0.75</v>
      </c>
      <c r="L66" s="17">
        <v>0.5</v>
      </c>
      <c r="M66" s="17">
        <v>0.4</v>
      </c>
      <c r="N66" s="17">
        <v>0.7</v>
      </c>
    </row>
    <row r="67" customFormat="1" spans="1:14">
      <c r="A67" s="8">
        <v>361</v>
      </c>
      <c r="B67" s="9">
        <v>361</v>
      </c>
      <c r="C67" s="9">
        <v>0.659554600715637</v>
      </c>
      <c r="D67" s="9">
        <v>0.12120258808136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301</v>
      </c>
      <c r="B68" s="9">
        <v>301</v>
      </c>
      <c r="C68" s="9">
        <v>0.662102222442627</v>
      </c>
      <c r="D68" s="9">
        <v>0.124578595161438</v>
      </c>
      <c r="E68" s="9">
        <v>9</v>
      </c>
      <c r="F68" s="9">
        <v>7</v>
      </c>
      <c r="G68" s="9">
        <v>1</v>
      </c>
      <c r="H68" s="9">
        <v>3</v>
      </c>
      <c r="I68" s="9">
        <v>0.9</v>
      </c>
      <c r="J68" s="9">
        <v>0.5625</v>
      </c>
      <c r="K68" s="9">
        <v>0.692307692307692</v>
      </c>
      <c r="L68" s="9">
        <v>0.7</v>
      </c>
      <c r="M68" s="9">
        <v>0.2</v>
      </c>
      <c r="N68" s="9">
        <v>0.6</v>
      </c>
    </row>
    <row r="69" customFormat="1" spans="1:14">
      <c r="A69" s="8">
        <v>201</v>
      </c>
      <c r="B69" s="9">
        <v>201</v>
      </c>
      <c r="C69" s="9">
        <v>0.656274795532227</v>
      </c>
      <c r="D69" s="9">
        <v>0.173108339309692</v>
      </c>
      <c r="E69" s="9">
        <v>9</v>
      </c>
      <c r="F69" s="9">
        <v>5</v>
      </c>
      <c r="G69" s="9">
        <v>1</v>
      </c>
      <c r="H69" s="9">
        <v>5</v>
      </c>
      <c r="I69" s="9">
        <v>0.9</v>
      </c>
      <c r="J69" s="9">
        <v>0.642857142857143</v>
      </c>
      <c r="K69" s="9">
        <v>0.75</v>
      </c>
      <c r="L69" s="9">
        <v>0.5</v>
      </c>
      <c r="M69" s="9">
        <v>0.4</v>
      </c>
      <c r="N69" s="9">
        <v>0.7</v>
      </c>
    </row>
    <row r="70" spans="3:13">
      <c r="C70" s="7">
        <f>AVERAGE(C2:C69)</f>
        <v>0.526705200181288</v>
      </c>
      <c r="D70" s="7">
        <f>AVERAGE(D2:D69)</f>
        <v>0.0732647040311028</v>
      </c>
      <c r="L70" s="7">
        <f>AVERAGE(L2:L69)</f>
        <v>0.692647058823529</v>
      </c>
      <c r="M70" s="7">
        <f>AVERAGE(M2:M69)</f>
        <v>0.176470588235294</v>
      </c>
    </row>
    <row r="72" spans="3:8">
      <c r="C72" s="18" t="s">
        <v>13</v>
      </c>
      <c r="D72" s="7" t="s">
        <v>14</v>
      </c>
      <c r="E72" s="7"/>
      <c r="F72" s="7"/>
      <c r="G72" s="7" t="s">
        <v>39</v>
      </c>
      <c r="H72" s="7"/>
    </row>
    <row r="73" spans="3:11">
      <c r="C73" s="7" t="s">
        <v>15</v>
      </c>
      <c r="D73" s="7">
        <f>COUNTIF(C2:C69,"&lt;0.343")-COUNTIF(C2:C69,"&lt;0.311")</f>
        <v>0</v>
      </c>
      <c r="E73" s="7"/>
      <c r="F73" s="7"/>
      <c r="G73" s="19">
        <v>0.02</v>
      </c>
      <c r="H73" s="23">
        <v>31.2</v>
      </c>
      <c r="I73" s="23">
        <v>-40</v>
      </c>
      <c r="J73" s="24">
        <v>0.0256</v>
      </c>
      <c r="K73">
        <v>76</v>
      </c>
    </row>
    <row r="74" spans="3:11">
      <c r="C74" s="7" t="s">
        <v>16</v>
      </c>
      <c r="D74" s="7">
        <f>COUNTIF(C2:C69,"&lt;0.375")-COUNTIF(C2:C69,"&lt;0.343")</f>
        <v>0</v>
      </c>
      <c r="E74" s="7"/>
      <c r="F74" s="7"/>
      <c r="G74" s="19">
        <v>0.04</v>
      </c>
      <c r="H74" s="23">
        <v>62.4</v>
      </c>
      <c r="I74" s="23">
        <v>-60</v>
      </c>
      <c r="J74" s="24">
        <v>0.0385</v>
      </c>
      <c r="K74">
        <v>75</v>
      </c>
    </row>
    <row r="75" s="5" customFormat="1" spans="3:11">
      <c r="C75" s="21" t="s">
        <v>17</v>
      </c>
      <c r="D75" s="21">
        <f>COUNTIF(C2:C69,"&lt;0.407")-COUNTIF(C2:C69,"&lt;0.375")</f>
        <v>3</v>
      </c>
      <c r="E75" s="21">
        <v>4</v>
      </c>
      <c r="F75" s="21">
        <v>4</v>
      </c>
      <c r="G75" s="19">
        <v>0.1</v>
      </c>
      <c r="H75" s="23">
        <v>156</v>
      </c>
      <c r="I75" s="23">
        <v>-160</v>
      </c>
      <c r="J75" s="24">
        <v>0.1026</v>
      </c>
      <c r="K75">
        <v>70</v>
      </c>
    </row>
    <row r="76" spans="3:11">
      <c r="C76" s="7" t="s">
        <v>18</v>
      </c>
      <c r="D76" s="7">
        <f>COUNTIF(C2:C69,"&lt;0.439")-COUNTIF(C2:C69,"&lt;0.407")</f>
        <v>6</v>
      </c>
      <c r="E76" s="7">
        <v>7</v>
      </c>
      <c r="F76" s="7">
        <v>7</v>
      </c>
      <c r="G76" s="19">
        <v>0.12</v>
      </c>
      <c r="H76" s="23">
        <v>187.2</v>
      </c>
      <c r="I76" s="23">
        <v>-180</v>
      </c>
      <c r="J76" s="24">
        <v>0.1154</v>
      </c>
      <c r="K76">
        <v>69</v>
      </c>
    </row>
    <row r="77" s="3" customFormat="1" spans="3:11">
      <c r="C77" s="20" t="s">
        <v>19</v>
      </c>
      <c r="D77" s="20">
        <f>COUNTIF(C2:C69,"&lt;0.471")-COUNTIF(C2:C69,"&lt;0.439")</f>
        <v>9</v>
      </c>
      <c r="E77" s="20">
        <v>9</v>
      </c>
      <c r="F77" s="20">
        <v>9</v>
      </c>
      <c r="G77" s="20"/>
      <c r="H77" s="20"/>
      <c r="I77" s="3">
        <v>-200</v>
      </c>
      <c r="J77" s="25">
        <v>0.1282</v>
      </c>
      <c r="K77" s="3">
        <v>68</v>
      </c>
    </row>
    <row r="78" spans="3:7">
      <c r="C78" s="7" t="s">
        <v>20</v>
      </c>
      <c r="D78" s="7">
        <f>COUNTIF(C2:C69,"&lt;0.503")-COUNTIF(C2:C69,"&lt;0.471")</f>
        <v>10</v>
      </c>
      <c r="E78" s="7">
        <v>12</v>
      </c>
      <c r="F78" s="7">
        <v>12</v>
      </c>
      <c r="G78" s="7"/>
    </row>
    <row r="79" s="6" customFormat="1" spans="3:7">
      <c r="C79" s="22" t="s">
        <v>21</v>
      </c>
      <c r="D79" s="22">
        <f>COUNTIF(C2:C69,"&lt;0.535")-COUNTIF(C2:C69,"&lt;0.503")</f>
        <v>12</v>
      </c>
      <c r="E79" s="22">
        <v>14</v>
      </c>
      <c r="F79" s="22">
        <v>14</v>
      </c>
      <c r="G79" s="22"/>
    </row>
    <row r="80" spans="3:7">
      <c r="C80" s="7" t="s">
        <v>22</v>
      </c>
      <c r="D80" s="7">
        <f>COUNTIF(C2:C69,"&lt;0.567")-COUNTIF(C2:C69,"&lt;0.535")</f>
        <v>10</v>
      </c>
      <c r="E80" s="7">
        <v>12</v>
      </c>
      <c r="F80" s="7">
        <v>12</v>
      </c>
      <c r="G80" s="7"/>
    </row>
    <row r="81" s="3" customFormat="1" spans="3:7">
      <c r="C81" s="20" t="s">
        <v>23</v>
      </c>
      <c r="D81" s="20">
        <f>COUNTIF(C2:C69,"&lt;0.599")-COUNTIF(C2:C69,"&lt;0.567")</f>
        <v>9</v>
      </c>
      <c r="E81" s="7">
        <v>9</v>
      </c>
      <c r="F81" s="7">
        <v>9</v>
      </c>
      <c r="G81" s="20"/>
    </row>
    <row r="82" spans="3:7">
      <c r="C82" s="7" t="s">
        <v>24</v>
      </c>
      <c r="D82" s="7">
        <f>COUNTIF(C2:C69,"&lt;0.631")-COUNTIF(C2:C69,"&lt;0.599")</f>
        <v>6</v>
      </c>
      <c r="E82" s="7">
        <v>7</v>
      </c>
      <c r="F82" s="7">
        <v>7</v>
      </c>
      <c r="G82" s="7"/>
    </row>
    <row r="83" s="5" customFormat="1" spans="3:7">
      <c r="C83" s="21" t="s">
        <v>25</v>
      </c>
      <c r="D83" s="21">
        <f>COUNTIF(C2:C69,"&lt;0.663")-COUNTIF(C2:C69,"&lt;0.631")</f>
        <v>3</v>
      </c>
      <c r="E83" s="21">
        <v>4</v>
      </c>
      <c r="F83" s="21">
        <v>4</v>
      </c>
      <c r="G83" s="21"/>
    </row>
    <row r="84" spans="3:7">
      <c r="C84" s="7" t="s">
        <v>26</v>
      </c>
      <c r="D84" s="7">
        <f>COUNTIF(C2:C69,"&lt;0.695")-COUNTIF(C2:C69,"&lt;0.663")</f>
        <v>0</v>
      </c>
      <c r="E84" s="7"/>
      <c r="F84" s="7"/>
      <c r="G84" s="7"/>
    </row>
    <row r="85" spans="3:7">
      <c r="C85" s="7" t="s">
        <v>27</v>
      </c>
      <c r="D85" s="7">
        <f>COUNTIF(C2:C69,"&lt;0.727")-COUNTIF(C2:C69,"&lt;0.695")</f>
        <v>0</v>
      </c>
      <c r="E85" s="7"/>
      <c r="F85" s="7"/>
      <c r="G85" s="7"/>
    </row>
    <row r="86" spans="3:7">
      <c r="C86" s="7" t="s">
        <v>28</v>
      </c>
      <c r="D86" s="7">
        <f>COUNTIF(C2:C69,"&lt;0.759")-COUNTIF(C2:C69,"&lt;0.727")</f>
        <v>0</v>
      </c>
      <c r="E86" s="7"/>
      <c r="F86" s="7"/>
      <c r="G86" s="7"/>
    </row>
    <row r="87" s="3" customFormat="1" spans="3:7">
      <c r="C87" s="20" t="s">
        <v>29</v>
      </c>
      <c r="D87" s="20">
        <f>COUNTIF(C2:C69,"&lt;0.791")-COUNTIF(C2:C69,"&lt;0.759")</f>
        <v>0</v>
      </c>
      <c r="E87" s="20"/>
      <c r="F87" s="20"/>
      <c r="G87" s="20"/>
    </row>
    <row r="88" spans="3:7">
      <c r="C88" s="7" t="s">
        <v>30</v>
      </c>
      <c r="D88" s="7">
        <f>COUNTIF(C2:C69,"&lt;0.823")-COUNTIF(C2:C69,"&lt;0.791")</f>
        <v>0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8">
      <c r="C93" s="7" t="s">
        <v>35</v>
      </c>
      <c r="D93" s="7">
        <f>COUNTIF(C2:C69,"&lt;0.983")-COUNTIF(C2:C69,"&lt;0.951")</f>
        <v>0</v>
      </c>
      <c r="E93" s="7"/>
      <c r="F93" s="7"/>
      <c r="G93">
        <v>0.53</v>
      </c>
      <c r="H93">
        <v>0.038</v>
      </c>
    </row>
    <row r="94" spans="3:8">
      <c r="C94" s="7" t="s">
        <v>36</v>
      </c>
      <c r="D94" s="7">
        <f>COUNTIF(C2:C69,"&lt;1.015")-COUNTIF(C2:C69,"&lt;0.983")</f>
        <v>0</v>
      </c>
      <c r="E94" s="7"/>
      <c r="F94" s="7"/>
      <c r="G94">
        <v>0.641</v>
      </c>
      <c r="H94">
        <v>0.073</v>
      </c>
    </row>
    <row r="95" spans="3:8">
      <c r="C95" s="7" t="s">
        <v>37</v>
      </c>
      <c r="D95" s="7">
        <f>COUNTIF(C2:C69,"&lt;1.047")-COUNTIF(C2:C69,"&lt;1.015")</f>
        <v>0</v>
      </c>
      <c r="E95" s="7"/>
      <c r="F95" s="7"/>
      <c r="G95">
        <v>0.734</v>
      </c>
      <c r="H95">
        <v>0.107</v>
      </c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6"/>
  <sheetViews>
    <sheetView topLeftCell="A76" workbookViewId="0">
      <selection activeCell="A1" sqref="$A1:$XFD106"/>
    </sheetView>
  </sheetViews>
  <sheetFormatPr defaultColWidth="8.89166666666667" defaultRowHeight="13.5"/>
  <cols>
    <col min="3" max="4" width="18.441666666666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360</v>
      </c>
      <c r="B2" s="9">
        <v>360</v>
      </c>
      <c r="C2" s="9">
        <v>0.417488098144531</v>
      </c>
      <c r="D2" s="9">
        <v>0.0327906608581543</v>
      </c>
      <c r="E2" s="9">
        <v>9</v>
      </c>
      <c r="F2" s="9">
        <v>5</v>
      </c>
      <c r="G2" s="9">
        <v>1</v>
      </c>
      <c r="H2" s="9">
        <v>5</v>
      </c>
      <c r="I2" s="9">
        <v>0.9</v>
      </c>
      <c r="J2" s="9">
        <v>0.642857142857143</v>
      </c>
      <c r="K2" s="9">
        <v>0.75</v>
      </c>
      <c r="L2" s="9">
        <v>0.5</v>
      </c>
      <c r="M2" s="9">
        <v>0.4</v>
      </c>
      <c r="N2" s="9">
        <v>0.7</v>
      </c>
    </row>
    <row r="3" spans="1:14">
      <c r="A3" s="8">
        <v>39</v>
      </c>
      <c r="B3" s="9">
        <v>39</v>
      </c>
      <c r="C3" s="9">
        <v>0.432618618011475</v>
      </c>
      <c r="D3" s="9">
        <v>0.114086151123047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="4" customFormat="1" spans="1:14">
      <c r="A4" s="16">
        <v>282</v>
      </c>
      <c r="B4" s="17">
        <v>282</v>
      </c>
      <c r="C4" s="17">
        <v>0.437617540359497</v>
      </c>
      <c r="D4" s="17">
        <v>0.101253747940064</v>
      </c>
      <c r="E4" s="17">
        <v>10</v>
      </c>
      <c r="F4" s="17">
        <v>6</v>
      </c>
      <c r="G4" s="17">
        <v>0</v>
      </c>
      <c r="H4" s="17">
        <v>4</v>
      </c>
      <c r="I4" s="17">
        <v>1</v>
      </c>
      <c r="J4" s="17">
        <v>0.625</v>
      </c>
      <c r="K4" s="17">
        <v>0.769230769230769</v>
      </c>
      <c r="L4" s="17">
        <v>0.6</v>
      </c>
      <c r="M4" s="17">
        <v>0.4</v>
      </c>
      <c r="N4" s="17">
        <v>0.7</v>
      </c>
    </row>
    <row r="5" spans="1:14">
      <c r="A5" s="8">
        <v>227</v>
      </c>
      <c r="B5" s="9">
        <v>227</v>
      </c>
      <c r="C5" s="9">
        <v>0.442574501037598</v>
      </c>
      <c r="D5" s="9">
        <v>0.035521388053894</v>
      </c>
      <c r="E5" s="9">
        <v>8</v>
      </c>
      <c r="F5" s="9">
        <v>9</v>
      </c>
      <c r="G5" s="9">
        <v>2</v>
      </c>
      <c r="H5" s="9">
        <v>1</v>
      </c>
      <c r="I5" s="9">
        <v>0.8</v>
      </c>
      <c r="J5" s="9">
        <v>0.470588235294118</v>
      </c>
      <c r="K5" s="9">
        <v>0.592592592592593</v>
      </c>
      <c r="L5" s="9">
        <v>0.9</v>
      </c>
      <c r="M5" s="9">
        <v>-0.1</v>
      </c>
      <c r="N5" s="9">
        <v>0.45</v>
      </c>
    </row>
    <row r="6" spans="1:14">
      <c r="A6" s="8">
        <v>291</v>
      </c>
      <c r="B6" s="9">
        <v>291</v>
      </c>
      <c r="C6" s="9">
        <v>0.442946434020996</v>
      </c>
      <c r="D6" s="9">
        <v>0.0584065914154053</v>
      </c>
      <c r="E6" s="9">
        <v>10</v>
      </c>
      <c r="F6" s="9">
        <v>4</v>
      </c>
      <c r="G6" s="9">
        <v>0</v>
      </c>
      <c r="H6" s="9">
        <v>6</v>
      </c>
      <c r="I6" s="9">
        <v>1</v>
      </c>
      <c r="J6" s="9">
        <v>0.714285714285714</v>
      </c>
      <c r="K6" s="9">
        <v>0.833333333333333</v>
      </c>
      <c r="L6" s="9">
        <v>0.4</v>
      </c>
      <c r="M6" s="9">
        <v>0.6</v>
      </c>
      <c r="N6" s="9">
        <v>0.8</v>
      </c>
    </row>
    <row r="7" spans="1:14">
      <c r="A7" s="8">
        <v>497</v>
      </c>
      <c r="B7" s="9">
        <v>497</v>
      </c>
      <c r="C7" s="9">
        <v>0.443958520889282</v>
      </c>
      <c r="D7" s="9">
        <v>0.0644644498825073</v>
      </c>
      <c r="E7" s="9">
        <v>8</v>
      </c>
      <c r="F7" s="9">
        <v>5</v>
      </c>
      <c r="G7" s="9">
        <v>2</v>
      </c>
      <c r="H7" s="9">
        <v>5</v>
      </c>
      <c r="I7" s="9">
        <v>0.8</v>
      </c>
      <c r="J7" s="9">
        <v>0.615384615384615</v>
      </c>
      <c r="K7" s="9">
        <v>0.695652173913043</v>
      </c>
      <c r="L7" s="9">
        <v>0.5</v>
      </c>
      <c r="M7" s="9">
        <v>0.3</v>
      </c>
      <c r="N7" s="9">
        <v>0.65</v>
      </c>
    </row>
    <row r="8" s="3" customFormat="1" spans="1:14">
      <c r="A8" s="14">
        <v>141</v>
      </c>
      <c r="B8" s="15">
        <v>141</v>
      </c>
      <c r="C8" s="15">
        <v>0.445580959320068</v>
      </c>
      <c r="D8" s="15">
        <v>0.0417087078094482</v>
      </c>
      <c r="E8" s="15">
        <v>10</v>
      </c>
      <c r="F8" s="15">
        <v>8</v>
      </c>
      <c r="G8" s="15">
        <v>0</v>
      </c>
      <c r="H8" s="15">
        <v>2</v>
      </c>
      <c r="I8" s="15">
        <v>1</v>
      </c>
      <c r="J8" s="15">
        <v>0.555555555555556</v>
      </c>
      <c r="K8" s="15">
        <v>0.714285714285714</v>
      </c>
      <c r="L8" s="15">
        <v>0.8</v>
      </c>
      <c r="M8" s="15">
        <v>0.2</v>
      </c>
      <c r="N8" s="15">
        <v>0.6</v>
      </c>
    </row>
    <row r="9" spans="1:14">
      <c r="A9" s="8">
        <v>204</v>
      </c>
      <c r="B9" s="9">
        <v>204</v>
      </c>
      <c r="C9" s="9">
        <v>0.447287559509277</v>
      </c>
      <c r="D9" s="9">
        <v>0.0945310592651367</v>
      </c>
      <c r="E9" s="9">
        <v>7</v>
      </c>
      <c r="F9" s="9">
        <v>6</v>
      </c>
      <c r="G9" s="9">
        <v>3</v>
      </c>
      <c r="H9" s="9">
        <v>4</v>
      </c>
      <c r="I9" s="9">
        <v>0.7</v>
      </c>
      <c r="J9" s="9">
        <v>0.538461538461539</v>
      </c>
      <c r="K9" s="9">
        <v>0.608695652173913</v>
      </c>
      <c r="L9" s="9">
        <v>0.6</v>
      </c>
      <c r="M9" s="9">
        <v>0.1</v>
      </c>
      <c r="N9" s="9">
        <v>0.55</v>
      </c>
    </row>
    <row r="10" spans="1:14">
      <c r="A10" s="8">
        <v>67</v>
      </c>
      <c r="B10" s="9">
        <v>67</v>
      </c>
      <c r="C10" s="9">
        <v>0.452506303787231</v>
      </c>
      <c r="D10" s="9">
        <v>0.0691452026367187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315</v>
      </c>
      <c r="B11" s="9">
        <v>315</v>
      </c>
      <c r="C11" s="9">
        <v>0.452936172485352</v>
      </c>
      <c r="D11" s="9">
        <v>0.0606592893600464</v>
      </c>
      <c r="E11" s="9">
        <v>9</v>
      </c>
      <c r="F11" s="9">
        <v>8</v>
      </c>
      <c r="G11" s="9">
        <v>1</v>
      </c>
      <c r="H11" s="9">
        <v>2</v>
      </c>
      <c r="I11" s="9">
        <v>0.9</v>
      </c>
      <c r="J11" s="9">
        <v>0.529411764705882</v>
      </c>
      <c r="K11" s="9">
        <v>0.666666666666667</v>
      </c>
      <c r="L11" s="9">
        <v>0.8</v>
      </c>
      <c r="M11" s="9">
        <v>0.1</v>
      </c>
      <c r="N11" s="9">
        <v>0.55</v>
      </c>
    </row>
    <row r="12" spans="1:14">
      <c r="A12" s="8">
        <v>234</v>
      </c>
      <c r="B12" s="9">
        <v>234</v>
      </c>
      <c r="C12" s="9">
        <v>0.462918043136597</v>
      </c>
      <c r="D12" s="9">
        <v>0.0611269474029541</v>
      </c>
      <c r="E12" s="9">
        <v>9</v>
      </c>
      <c r="F12" s="9">
        <v>9</v>
      </c>
      <c r="G12" s="9">
        <v>1</v>
      </c>
      <c r="H12" s="9">
        <v>1</v>
      </c>
      <c r="I12" s="9">
        <v>0.9</v>
      </c>
      <c r="J12" s="9">
        <v>0.5</v>
      </c>
      <c r="K12" s="9">
        <v>0.642857142857143</v>
      </c>
      <c r="L12" s="9">
        <v>0.9</v>
      </c>
      <c r="M12" s="9">
        <v>0</v>
      </c>
      <c r="N12" s="9">
        <v>0.5</v>
      </c>
    </row>
    <row r="13" s="4" customFormat="1" spans="1:14">
      <c r="A13" s="16">
        <v>122</v>
      </c>
      <c r="B13" s="17">
        <v>122</v>
      </c>
      <c r="C13" s="17">
        <v>0.468716621398926</v>
      </c>
      <c r="D13" s="17">
        <v>0.0710915327072144</v>
      </c>
      <c r="E13" s="17">
        <v>9</v>
      </c>
      <c r="F13" s="17">
        <v>8</v>
      </c>
      <c r="G13" s="17">
        <v>1</v>
      </c>
      <c r="H13" s="17">
        <v>2</v>
      </c>
      <c r="I13" s="17">
        <v>0.9</v>
      </c>
      <c r="J13" s="17">
        <v>0.529411764705882</v>
      </c>
      <c r="K13" s="17">
        <v>0.666666666666667</v>
      </c>
      <c r="L13" s="17">
        <v>0.8</v>
      </c>
      <c r="M13" s="17">
        <v>0.1</v>
      </c>
      <c r="N13" s="17">
        <v>0.55</v>
      </c>
    </row>
    <row r="14" spans="1:14">
      <c r="A14" s="8">
        <v>248</v>
      </c>
      <c r="B14" s="9">
        <v>248</v>
      </c>
      <c r="C14" s="9">
        <v>0.480457067489624</v>
      </c>
      <c r="D14" s="9">
        <v>0.110321640968323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113</v>
      </c>
      <c r="B15" s="9">
        <v>113</v>
      </c>
      <c r="C15" s="9">
        <v>0.48065447807312</v>
      </c>
      <c r="D15" s="9">
        <v>0.154976487159729</v>
      </c>
      <c r="E15" s="9">
        <v>7</v>
      </c>
      <c r="F15" s="9">
        <v>9</v>
      </c>
      <c r="G15" s="9">
        <v>3</v>
      </c>
      <c r="H15" s="9">
        <v>1</v>
      </c>
      <c r="I15" s="9">
        <v>0.7</v>
      </c>
      <c r="J15" s="9">
        <v>0.4375</v>
      </c>
      <c r="K15" s="9">
        <v>0.538461538461538</v>
      </c>
      <c r="L15" s="9">
        <v>0.9</v>
      </c>
      <c r="M15" s="9">
        <v>-0.2</v>
      </c>
      <c r="N15" s="9">
        <v>0.4</v>
      </c>
    </row>
    <row r="16" spans="1:14">
      <c r="A16" s="8">
        <v>408</v>
      </c>
      <c r="B16" s="9">
        <v>408</v>
      </c>
      <c r="C16" s="9">
        <v>0.485915064811706</v>
      </c>
      <c r="D16" s="9">
        <v>0.0520378351211548</v>
      </c>
      <c r="E16" s="9">
        <v>7</v>
      </c>
      <c r="F16" s="9">
        <v>4</v>
      </c>
      <c r="G16" s="9">
        <v>3</v>
      </c>
      <c r="H16" s="9">
        <v>6</v>
      </c>
      <c r="I16" s="9">
        <v>0.7</v>
      </c>
      <c r="J16" s="9">
        <v>0.636363636363636</v>
      </c>
      <c r="K16" s="9">
        <v>0.666666666666667</v>
      </c>
      <c r="L16" s="9">
        <v>0.4</v>
      </c>
      <c r="M16" s="9">
        <v>0.3</v>
      </c>
      <c r="N16" s="9">
        <v>0.65</v>
      </c>
    </row>
    <row r="17" spans="1:14">
      <c r="A17" s="8">
        <v>276</v>
      </c>
      <c r="B17" s="9">
        <v>276</v>
      </c>
      <c r="C17" s="9">
        <v>0.486104249954224</v>
      </c>
      <c r="D17" s="9">
        <v>0.0340396165847778</v>
      </c>
      <c r="E17" s="9">
        <v>7</v>
      </c>
      <c r="F17" s="9">
        <v>3</v>
      </c>
      <c r="G17" s="9">
        <v>3</v>
      </c>
      <c r="H17" s="9">
        <v>7</v>
      </c>
      <c r="I17" s="9">
        <v>0.7</v>
      </c>
      <c r="J17" s="9">
        <v>0.7</v>
      </c>
      <c r="K17" s="9">
        <v>0.7</v>
      </c>
      <c r="L17" s="9">
        <v>0.3</v>
      </c>
      <c r="M17" s="9">
        <v>0.4</v>
      </c>
      <c r="N17" s="9">
        <v>0.7</v>
      </c>
    </row>
    <row r="18" spans="1:14">
      <c r="A18" s="8">
        <v>339</v>
      </c>
      <c r="B18" s="9">
        <v>339</v>
      </c>
      <c r="C18" s="9">
        <v>0.488686084747315</v>
      </c>
      <c r="D18" s="9">
        <v>0.0729025602340698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270</v>
      </c>
      <c r="B19" s="9">
        <v>270</v>
      </c>
      <c r="C19" s="9">
        <v>0.488817095756531</v>
      </c>
      <c r="D19" s="9">
        <v>0.0486917495727539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pans="1:14">
      <c r="A20" s="8">
        <v>342</v>
      </c>
      <c r="B20" s="9">
        <v>342</v>
      </c>
      <c r="C20" s="9">
        <v>0.489537000656128</v>
      </c>
      <c r="D20" s="9">
        <v>0.0721596479415894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407</v>
      </c>
      <c r="B21" s="9">
        <v>407</v>
      </c>
      <c r="C21" s="9">
        <v>0.496729969978333</v>
      </c>
      <c r="D21" s="9">
        <v>0.0540428161621094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368</v>
      </c>
      <c r="B22" s="9">
        <v>368</v>
      </c>
      <c r="C22" s="9">
        <v>0.497558355331421</v>
      </c>
      <c r="D22" s="9">
        <v>0.0354765653610229</v>
      </c>
      <c r="E22" s="9">
        <v>10</v>
      </c>
      <c r="F22" s="9">
        <v>6</v>
      </c>
      <c r="G22" s="9">
        <v>0</v>
      </c>
      <c r="H22" s="9">
        <v>4</v>
      </c>
      <c r="I22" s="9">
        <v>1</v>
      </c>
      <c r="J22" s="9">
        <v>0.625</v>
      </c>
      <c r="K22" s="9">
        <v>0.769230769230769</v>
      </c>
      <c r="L22" s="9">
        <v>0.6</v>
      </c>
      <c r="M22" s="9">
        <v>0.4</v>
      </c>
      <c r="N22" s="9">
        <v>0.7</v>
      </c>
    </row>
    <row r="23" spans="1:14">
      <c r="A23" s="8">
        <v>222</v>
      </c>
      <c r="B23" s="9">
        <v>222</v>
      </c>
      <c r="C23" s="9">
        <v>0.500420570373535</v>
      </c>
      <c r="D23" s="9">
        <v>0.0695040225982666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495</v>
      </c>
      <c r="B24" s="9">
        <v>495</v>
      </c>
      <c r="C24" s="9">
        <v>0.500433444976807</v>
      </c>
      <c r="D24" s="9">
        <v>0.0572127103805542</v>
      </c>
      <c r="E24" s="9">
        <v>8</v>
      </c>
      <c r="F24" s="9">
        <v>7</v>
      </c>
      <c r="G24" s="9">
        <v>2</v>
      </c>
      <c r="H24" s="9">
        <v>3</v>
      </c>
      <c r="I24" s="9">
        <v>0.8</v>
      </c>
      <c r="J24" s="9">
        <v>0.533333333333333</v>
      </c>
      <c r="K24" s="9">
        <v>0.64</v>
      </c>
      <c r="L24" s="9">
        <v>0.7</v>
      </c>
      <c r="M24" s="9">
        <v>0.1</v>
      </c>
      <c r="N24" s="9">
        <v>0.55</v>
      </c>
    </row>
    <row r="25" s="4" customFormat="1" spans="1:14">
      <c r="A25" s="16">
        <v>324</v>
      </c>
      <c r="B25" s="17">
        <v>324</v>
      </c>
      <c r="C25" s="17">
        <v>0.500799059867859</v>
      </c>
      <c r="D25" s="17">
        <v>0.0488530397415161</v>
      </c>
      <c r="E25" s="17">
        <v>8</v>
      </c>
      <c r="F25" s="17">
        <v>7</v>
      </c>
      <c r="G25" s="17">
        <v>2</v>
      </c>
      <c r="H25" s="17">
        <v>3</v>
      </c>
      <c r="I25" s="17">
        <v>0.8</v>
      </c>
      <c r="J25" s="17">
        <v>0.533333333333333</v>
      </c>
      <c r="K25" s="17">
        <v>0.64</v>
      </c>
      <c r="L25" s="17">
        <v>0.7</v>
      </c>
      <c r="M25" s="17">
        <v>0.1</v>
      </c>
      <c r="N25" s="17">
        <v>0.55</v>
      </c>
    </row>
    <row r="26" spans="1:14">
      <c r="A26" s="8">
        <v>471</v>
      </c>
      <c r="B26" s="9">
        <v>471</v>
      </c>
      <c r="C26" s="9">
        <v>0.503038883209229</v>
      </c>
      <c r="D26" s="9">
        <v>0.0972745418548584</v>
      </c>
      <c r="E26" s="9">
        <v>9</v>
      </c>
      <c r="F26" s="9">
        <v>6</v>
      </c>
      <c r="G26" s="9">
        <v>1</v>
      </c>
      <c r="H26" s="9">
        <v>4</v>
      </c>
      <c r="I26" s="9">
        <v>0.9</v>
      </c>
      <c r="J26" s="9">
        <v>0.6</v>
      </c>
      <c r="K26" s="9">
        <v>0.72</v>
      </c>
      <c r="L26" s="9">
        <v>0.6</v>
      </c>
      <c r="M26" s="9">
        <v>0.3</v>
      </c>
      <c r="N26" s="9">
        <v>0.65</v>
      </c>
    </row>
    <row r="27" spans="1:14">
      <c r="A27" s="8">
        <v>157</v>
      </c>
      <c r="B27" s="9">
        <v>157</v>
      </c>
      <c r="C27" s="9">
        <v>0.511327028274536</v>
      </c>
      <c r="D27" s="9">
        <v>0.097496509552002</v>
      </c>
      <c r="E27" s="9">
        <v>10</v>
      </c>
      <c r="F27" s="9">
        <v>4</v>
      </c>
      <c r="G27" s="9">
        <v>0</v>
      </c>
      <c r="H27" s="9">
        <v>6</v>
      </c>
      <c r="I27" s="9">
        <v>1</v>
      </c>
      <c r="J27" s="9">
        <v>0.714285714285714</v>
      </c>
      <c r="K27" s="9">
        <v>0.833333333333333</v>
      </c>
      <c r="L27" s="9">
        <v>0.4</v>
      </c>
      <c r="M27" s="9">
        <v>0.6</v>
      </c>
      <c r="N27" s="9">
        <v>0.8</v>
      </c>
    </row>
    <row r="28" spans="1:14">
      <c r="A28" s="8">
        <v>341</v>
      </c>
      <c r="B28" s="9">
        <v>341</v>
      </c>
      <c r="C28" s="9">
        <v>0.512217044830322</v>
      </c>
      <c r="D28" s="9">
        <v>0.0958206653594971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154</v>
      </c>
      <c r="B29" s="9">
        <v>154</v>
      </c>
      <c r="C29" s="9">
        <v>0.514118075370789</v>
      </c>
      <c r="D29" s="9">
        <v>0.0761491060256958</v>
      </c>
      <c r="E29" s="9">
        <v>10</v>
      </c>
      <c r="F29" s="9">
        <v>6</v>
      </c>
      <c r="G29" s="9">
        <v>0</v>
      </c>
      <c r="H29" s="9">
        <v>4</v>
      </c>
      <c r="I29" s="9">
        <v>1</v>
      </c>
      <c r="J29" s="9">
        <v>0.625</v>
      </c>
      <c r="K29" s="9">
        <v>0.769230769230769</v>
      </c>
      <c r="L29" s="9">
        <v>0.6</v>
      </c>
      <c r="M29" s="9">
        <v>0.4</v>
      </c>
      <c r="N29" s="9">
        <v>0.7</v>
      </c>
    </row>
    <row r="30" spans="1:14">
      <c r="A30" s="8">
        <v>170</v>
      </c>
      <c r="B30" s="9">
        <v>170</v>
      </c>
      <c r="C30" s="9">
        <v>0.517281055450439</v>
      </c>
      <c r="D30" s="9">
        <v>0.0913281440734863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117</v>
      </c>
      <c r="B31" s="9">
        <v>117</v>
      </c>
      <c r="C31" s="9">
        <v>0.507088422775269</v>
      </c>
      <c r="D31" s="9">
        <v>0.0587853193283081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200</v>
      </c>
      <c r="B32" s="9">
        <v>200</v>
      </c>
      <c r="C32" s="9">
        <v>0.520510196685791</v>
      </c>
      <c r="D32" s="9">
        <v>0.174683451652527</v>
      </c>
      <c r="E32" s="9">
        <v>7</v>
      </c>
      <c r="F32" s="9">
        <v>6</v>
      </c>
      <c r="G32" s="9">
        <v>3</v>
      </c>
      <c r="H32" s="9">
        <v>4</v>
      </c>
      <c r="I32" s="9">
        <v>0.7</v>
      </c>
      <c r="J32" s="9">
        <v>0.538461538461539</v>
      </c>
      <c r="K32" s="9">
        <v>0.608695652173913</v>
      </c>
      <c r="L32" s="9">
        <v>0.6</v>
      </c>
      <c r="M32" s="9">
        <v>0.1</v>
      </c>
      <c r="N32" s="9">
        <v>0.55</v>
      </c>
    </row>
    <row r="33" spans="1:14">
      <c r="A33" s="8">
        <v>111</v>
      </c>
      <c r="B33" s="9">
        <v>111</v>
      </c>
      <c r="C33" s="9">
        <v>0.524930238723755</v>
      </c>
      <c r="D33" s="9">
        <v>0.134762167930603</v>
      </c>
      <c r="E33" s="9">
        <v>9</v>
      </c>
      <c r="F33" s="9">
        <v>6</v>
      </c>
      <c r="G33" s="9">
        <v>1</v>
      </c>
      <c r="H33" s="9">
        <v>4</v>
      </c>
      <c r="I33" s="9">
        <v>0.9</v>
      </c>
      <c r="J33" s="9">
        <v>0.6</v>
      </c>
      <c r="K33" s="9">
        <v>0.72</v>
      </c>
      <c r="L33" s="9">
        <v>0.6</v>
      </c>
      <c r="M33" s="9">
        <v>0.3</v>
      </c>
      <c r="N33" s="9">
        <v>0.65</v>
      </c>
    </row>
    <row r="34" customFormat="1" spans="1:14">
      <c r="A34" s="8">
        <v>327</v>
      </c>
      <c r="B34" s="9">
        <v>327</v>
      </c>
      <c r="C34" s="9">
        <v>0.51726496219635</v>
      </c>
      <c r="D34" s="9">
        <v>0.0496070384979248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pans="1:14">
      <c r="A35" s="8">
        <v>132</v>
      </c>
      <c r="B35" s="9">
        <v>132</v>
      </c>
      <c r="C35" s="9">
        <v>0.518872261047363</v>
      </c>
      <c r="D35" s="9">
        <v>0.0788161754608154</v>
      </c>
      <c r="E35" s="9">
        <v>9</v>
      </c>
      <c r="F35" s="9">
        <v>8</v>
      </c>
      <c r="G35" s="9">
        <v>1</v>
      </c>
      <c r="H35" s="9">
        <v>2</v>
      </c>
      <c r="I35" s="9">
        <v>0.9</v>
      </c>
      <c r="J35" s="9">
        <v>0.529411764705882</v>
      </c>
      <c r="K35" s="9">
        <v>0.666666666666667</v>
      </c>
      <c r="L35" s="9">
        <v>0.8</v>
      </c>
      <c r="M35" s="9">
        <v>0.1</v>
      </c>
      <c r="N35" s="9">
        <v>0.55</v>
      </c>
    </row>
    <row r="36" spans="1:14">
      <c r="A36" s="8">
        <v>72</v>
      </c>
      <c r="B36" s="9">
        <v>72</v>
      </c>
      <c r="C36" s="9">
        <v>0.529927730560303</v>
      </c>
      <c r="D36" s="9">
        <v>0.11436116695404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12</v>
      </c>
      <c r="B37" s="9">
        <v>12</v>
      </c>
      <c r="C37" s="9">
        <v>0.531450152397156</v>
      </c>
      <c r="D37" s="9">
        <v>0.0931936502456665</v>
      </c>
      <c r="E37" s="9">
        <v>7</v>
      </c>
      <c r="F37" s="9">
        <v>4</v>
      </c>
      <c r="G37" s="9">
        <v>3</v>
      </c>
      <c r="H37" s="9">
        <v>6</v>
      </c>
      <c r="I37" s="9">
        <v>0.7</v>
      </c>
      <c r="J37" s="9">
        <v>0.636363636363636</v>
      </c>
      <c r="K37" s="9">
        <v>0.666666666666667</v>
      </c>
      <c r="L37" s="9">
        <v>0.4</v>
      </c>
      <c r="M37" s="9">
        <v>0.3</v>
      </c>
      <c r="N37" s="9">
        <v>0.65</v>
      </c>
    </row>
    <row r="38" spans="1:14">
      <c r="A38" s="8">
        <v>302</v>
      </c>
      <c r="B38" s="9">
        <v>302</v>
      </c>
      <c r="C38" s="9">
        <v>0.532430410385132</v>
      </c>
      <c r="D38" s="9">
        <v>0.0958017110824585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="4" customFormat="1" spans="1:14">
      <c r="A39" s="16">
        <v>143</v>
      </c>
      <c r="B39" s="17">
        <v>143</v>
      </c>
      <c r="C39" s="17">
        <v>0.534330725669861</v>
      </c>
      <c r="D39" s="17">
        <v>0.131121039390564</v>
      </c>
      <c r="E39" s="17">
        <v>7</v>
      </c>
      <c r="F39" s="17">
        <v>3</v>
      </c>
      <c r="G39" s="17">
        <v>3</v>
      </c>
      <c r="H39" s="17">
        <v>7</v>
      </c>
      <c r="I39" s="17">
        <v>0.7</v>
      </c>
      <c r="J39" s="17">
        <v>0.7</v>
      </c>
      <c r="K39" s="17">
        <v>0.7</v>
      </c>
      <c r="L39" s="17">
        <v>0.3</v>
      </c>
      <c r="M39" s="17">
        <v>0.4</v>
      </c>
      <c r="N39" s="17">
        <v>0.7</v>
      </c>
    </row>
    <row r="40" spans="1:14">
      <c r="A40" s="8">
        <v>245</v>
      </c>
      <c r="B40" s="9">
        <v>245</v>
      </c>
      <c r="C40" s="9">
        <v>0.535016775131226</v>
      </c>
      <c r="D40" s="9">
        <v>0.0704317092895508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68</v>
      </c>
      <c r="B41" s="9">
        <v>68</v>
      </c>
      <c r="C41" s="9">
        <v>0.536260604858398</v>
      </c>
      <c r="D41" s="9">
        <v>0.117271304130554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449</v>
      </c>
      <c r="B42" s="9">
        <v>449</v>
      </c>
      <c r="C42" s="9">
        <v>0.538536787033081</v>
      </c>
      <c r="D42" s="9">
        <v>0.123993277549744</v>
      </c>
      <c r="E42" s="9">
        <v>7</v>
      </c>
      <c r="F42" s="9">
        <v>7</v>
      </c>
      <c r="G42" s="9">
        <v>3</v>
      </c>
      <c r="H42" s="9">
        <v>3</v>
      </c>
      <c r="I42" s="9">
        <v>0.7</v>
      </c>
      <c r="J42" s="9">
        <v>0.5</v>
      </c>
      <c r="K42" s="9">
        <v>0.583333333333333</v>
      </c>
      <c r="L42" s="9">
        <v>0.7</v>
      </c>
      <c r="M42" s="9">
        <v>0</v>
      </c>
      <c r="N42" s="9">
        <v>0.5</v>
      </c>
    </row>
    <row r="43" spans="1:14">
      <c r="A43" s="8">
        <v>185</v>
      </c>
      <c r="B43" s="9">
        <v>185</v>
      </c>
      <c r="C43" s="9">
        <v>0.54090142250061</v>
      </c>
      <c r="D43" s="9">
        <v>0.0594098567962646</v>
      </c>
      <c r="E43" s="9">
        <v>9</v>
      </c>
      <c r="F43" s="9">
        <v>8</v>
      </c>
      <c r="G43" s="9">
        <v>1</v>
      </c>
      <c r="H43" s="9">
        <v>2</v>
      </c>
      <c r="I43" s="9">
        <v>0.9</v>
      </c>
      <c r="J43" s="9">
        <v>0.529411764705882</v>
      </c>
      <c r="K43" s="9">
        <v>0.666666666666667</v>
      </c>
      <c r="L43" s="9">
        <v>0.8</v>
      </c>
      <c r="M43" s="9">
        <v>0.1</v>
      </c>
      <c r="N43" s="9">
        <v>0.55</v>
      </c>
    </row>
    <row r="44" spans="1:14">
      <c r="A44" s="8">
        <v>69</v>
      </c>
      <c r="B44" s="9">
        <v>69</v>
      </c>
      <c r="C44" s="9">
        <v>0.542114853858948</v>
      </c>
      <c r="D44" s="9">
        <v>0.0620517730712891</v>
      </c>
      <c r="E44" s="9">
        <v>10</v>
      </c>
      <c r="F44" s="9">
        <v>9</v>
      </c>
      <c r="G44" s="9">
        <v>0</v>
      </c>
      <c r="H44" s="9">
        <v>1</v>
      </c>
      <c r="I44" s="9">
        <v>1</v>
      </c>
      <c r="J44" s="9">
        <v>0.526315789473684</v>
      </c>
      <c r="K44" s="9">
        <v>0.689655172413793</v>
      </c>
      <c r="L44" s="9">
        <v>0.9</v>
      </c>
      <c r="M44" s="9">
        <v>0.1</v>
      </c>
      <c r="N44" s="9">
        <v>0.55</v>
      </c>
    </row>
    <row r="45" spans="1:14">
      <c r="A45" s="8">
        <v>347</v>
      </c>
      <c r="B45" s="9">
        <v>347</v>
      </c>
      <c r="C45" s="9">
        <v>0.542703747749329</v>
      </c>
      <c r="D45" s="9">
        <v>0.167460083961487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pans="1:14">
      <c r="A46" s="8">
        <v>438</v>
      </c>
      <c r="B46" s="9">
        <v>438</v>
      </c>
      <c r="C46" s="9">
        <v>0.547446489334106</v>
      </c>
      <c r="D46" s="9">
        <v>0.0625665187835693</v>
      </c>
      <c r="E46" s="9">
        <v>8</v>
      </c>
      <c r="F46" s="9">
        <v>7</v>
      </c>
      <c r="G46" s="9">
        <v>2</v>
      </c>
      <c r="H46" s="9">
        <v>3</v>
      </c>
      <c r="I46" s="9">
        <v>0.8</v>
      </c>
      <c r="J46" s="9">
        <v>0.533333333333333</v>
      </c>
      <c r="K46" s="9">
        <v>0.64</v>
      </c>
      <c r="L46" s="9">
        <v>0.7</v>
      </c>
      <c r="M46" s="9">
        <v>0.1</v>
      </c>
      <c r="N46" s="9">
        <v>0.55</v>
      </c>
    </row>
    <row r="47" spans="1:14">
      <c r="A47" s="8">
        <v>381</v>
      </c>
      <c r="B47" s="9">
        <v>381</v>
      </c>
      <c r="C47" s="9">
        <v>0.552539467811584</v>
      </c>
      <c r="D47" s="9">
        <v>0.112726330757141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149</v>
      </c>
      <c r="B48" s="9">
        <v>149</v>
      </c>
      <c r="C48" s="9">
        <v>0.554972887039185</v>
      </c>
      <c r="D48" s="9">
        <v>0.103257656097412</v>
      </c>
      <c r="E48" s="9">
        <v>9</v>
      </c>
      <c r="F48" s="9">
        <v>6</v>
      </c>
      <c r="G48" s="9">
        <v>1</v>
      </c>
      <c r="H48" s="9">
        <v>4</v>
      </c>
      <c r="I48" s="9">
        <v>0.9</v>
      </c>
      <c r="J48" s="9">
        <v>0.6</v>
      </c>
      <c r="K48" s="9">
        <v>0.72</v>
      </c>
      <c r="L48" s="9">
        <v>0.6</v>
      </c>
      <c r="M48" s="9">
        <v>0.3</v>
      </c>
      <c r="N48" s="9">
        <v>0.65</v>
      </c>
    </row>
    <row r="49" spans="1:14">
      <c r="A49" s="8">
        <v>104</v>
      </c>
      <c r="B49" s="9">
        <v>104</v>
      </c>
      <c r="C49" s="9">
        <v>0.557562589645386</v>
      </c>
      <c r="D49" s="9">
        <v>0.0708160400390625</v>
      </c>
      <c r="E49" s="9">
        <v>9</v>
      </c>
      <c r="F49" s="9">
        <v>9</v>
      </c>
      <c r="G49" s="9">
        <v>1</v>
      </c>
      <c r="H49" s="9">
        <v>1</v>
      </c>
      <c r="I49" s="9">
        <v>0.9</v>
      </c>
      <c r="J49" s="9">
        <v>0.5</v>
      </c>
      <c r="K49" s="9">
        <v>0.642857142857143</v>
      </c>
      <c r="L49" s="9">
        <v>0.9</v>
      </c>
      <c r="M49" s="9">
        <v>0</v>
      </c>
      <c r="N49" s="9">
        <v>0.5</v>
      </c>
    </row>
    <row r="50" spans="1:14">
      <c r="A50" s="8">
        <v>369</v>
      </c>
      <c r="B50" s="9">
        <v>369</v>
      </c>
      <c r="C50" s="9">
        <v>0.558424592018127</v>
      </c>
      <c r="D50" s="9">
        <v>0.142747044563294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199</v>
      </c>
      <c r="B51" s="9">
        <v>199</v>
      </c>
      <c r="C51" s="9">
        <v>0.561971664428711</v>
      </c>
      <c r="D51" s="9">
        <v>0.0753124952316284</v>
      </c>
      <c r="E51" s="9">
        <v>8</v>
      </c>
      <c r="F51" s="9">
        <v>9</v>
      </c>
      <c r="G51" s="9">
        <v>2</v>
      </c>
      <c r="H51" s="9">
        <v>1</v>
      </c>
      <c r="I51" s="9">
        <v>0.8</v>
      </c>
      <c r="J51" s="9">
        <v>0.470588235294118</v>
      </c>
      <c r="K51" s="9">
        <v>0.592592592592593</v>
      </c>
      <c r="L51" s="9">
        <v>0.9</v>
      </c>
      <c r="M51" s="9">
        <v>-0.1</v>
      </c>
      <c r="N51" s="9">
        <v>0.45</v>
      </c>
    </row>
    <row r="52" spans="1:14">
      <c r="A52" s="8">
        <v>272</v>
      </c>
      <c r="B52" s="9">
        <v>272</v>
      </c>
      <c r="C52" s="9">
        <v>0.538297295570374</v>
      </c>
      <c r="D52" s="9">
        <v>0.0419726371765137</v>
      </c>
      <c r="E52" s="9">
        <v>9</v>
      </c>
      <c r="F52" s="9">
        <v>3</v>
      </c>
      <c r="G52" s="9">
        <v>1</v>
      </c>
      <c r="H52" s="9">
        <v>7</v>
      </c>
      <c r="I52" s="9">
        <v>0.9</v>
      </c>
      <c r="J52" s="9">
        <v>0.75</v>
      </c>
      <c r="K52" s="9">
        <v>0.818181818181818</v>
      </c>
      <c r="L52" s="9">
        <v>0.3</v>
      </c>
      <c r="M52" s="9">
        <v>0.6</v>
      </c>
      <c r="N52" s="9">
        <v>0.8</v>
      </c>
    </row>
    <row r="53" s="4" customFormat="1" spans="1:14">
      <c r="A53" s="16">
        <v>147</v>
      </c>
      <c r="B53" s="17">
        <v>147</v>
      </c>
      <c r="C53" s="17">
        <v>0.56492280960083</v>
      </c>
      <c r="D53" s="17">
        <v>0.124079346656799</v>
      </c>
      <c r="E53" s="17">
        <v>7</v>
      </c>
      <c r="F53" s="17">
        <v>9</v>
      </c>
      <c r="G53" s="17">
        <v>3</v>
      </c>
      <c r="H53" s="17">
        <v>1</v>
      </c>
      <c r="I53" s="17">
        <v>0.7</v>
      </c>
      <c r="J53" s="17">
        <v>0.4375</v>
      </c>
      <c r="K53" s="17">
        <v>0.538461538461538</v>
      </c>
      <c r="L53" s="17">
        <v>0.9</v>
      </c>
      <c r="M53" s="17">
        <v>-0.2</v>
      </c>
      <c r="N53" s="17">
        <v>0.4</v>
      </c>
    </row>
    <row r="54" spans="1:14">
      <c r="A54" s="8">
        <v>51</v>
      </c>
      <c r="B54" s="9">
        <v>51</v>
      </c>
      <c r="C54" s="9">
        <v>0.567926406860352</v>
      </c>
      <c r="D54" s="9">
        <v>0.115323781967163</v>
      </c>
      <c r="E54" s="9">
        <v>8</v>
      </c>
      <c r="F54" s="9">
        <v>8</v>
      </c>
      <c r="G54" s="9">
        <v>2</v>
      </c>
      <c r="H54" s="9">
        <v>2</v>
      </c>
      <c r="I54" s="9">
        <v>0.8</v>
      </c>
      <c r="J54" s="9">
        <v>0.5</v>
      </c>
      <c r="K54" s="9">
        <v>0.615384615384615</v>
      </c>
      <c r="L54" s="9">
        <v>0.8</v>
      </c>
      <c r="M54" s="9">
        <v>0</v>
      </c>
      <c r="N54" s="9">
        <v>0.5</v>
      </c>
    </row>
    <row r="55" spans="1:14">
      <c r="A55" s="8">
        <v>308</v>
      </c>
      <c r="B55" s="9">
        <v>308</v>
      </c>
      <c r="C55" s="9">
        <v>0.568925857543945</v>
      </c>
      <c r="D55" s="9">
        <v>0.154922485351562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224</v>
      </c>
      <c r="B56" s="9">
        <v>224</v>
      </c>
      <c r="C56" s="9">
        <v>0.56917941570282</v>
      </c>
      <c r="D56" s="9">
        <v>0.183644413948059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43</v>
      </c>
      <c r="B57" s="9">
        <v>43</v>
      </c>
      <c r="C57" s="9">
        <v>0.571359634399414</v>
      </c>
      <c r="D57" s="9">
        <v>0.128782153129578</v>
      </c>
      <c r="E57" s="9">
        <v>8</v>
      </c>
      <c r="F57" s="9">
        <v>7</v>
      </c>
      <c r="G57" s="9">
        <v>2</v>
      </c>
      <c r="H57" s="9">
        <v>3</v>
      </c>
      <c r="I57" s="9">
        <v>0.8</v>
      </c>
      <c r="J57" s="9">
        <v>0.533333333333333</v>
      </c>
      <c r="K57" s="9">
        <v>0.64</v>
      </c>
      <c r="L57" s="9">
        <v>0.7</v>
      </c>
      <c r="M57" s="9">
        <v>0.1</v>
      </c>
      <c r="N57" s="9">
        <v>0.55</v>
      </c>
    </row>
    <row r="58" spans="1:14">
      <c r="A58" s="8">
        <v>466</v>
      </c>
      <c r="B58" s="9">
        <v>466</v>
      </c>
      <c r="C58" s="9">
        <v>0.572870135307312</v>
      </c>
      <c r="D58" s="9">
        <v>0.10811972618103</v>
      </c>
      <c r="E58" s="9">
        <v>10</v>
      </c>
      <c r="F58" s="9">
        <v>5</v>
      </c>
      <c r="G58" s="9">
        <v>0</v>
      </c>
      <c r="H58" s="9">
        <v>5</v>
      </c>
      <c r="I58" s="9">
        <v>1</v>
      </c>
      <c r="J58" s="9">
        <v>0.666666666666667</v>
      </c>
      <c r="K58" s="9">
        <v>0.8</v>
      </c>
      <c r="L58" s="9">
        <v>0.5</v>
      </c>
      <c r="M58" s="9">
        <v>0.5</v>
      </c>
      <c r="N58" s="9">
        <v>0.75</v>
      </c>
    </row>
    <row r="59" spans="1:14">
      <c r="A59" s="8">
        <v>328</v>
      </c>
      <c r="B59" s="9">
        <v>328</v>
      </c>
      <c r="C59" s="9">
        <v>0.573578357696533</v>
      </c>
      <c r="D59" s="9">
        <v>0.105150818824768</v>
      </c>
      <c r="E59" s="9">
        <v>8</v>
      </c>
      <c r="F59" s="9">
        <v>6</v>
      </c>
      <c r="G59" s="9">
        <v>2</v>
      </c>
      <c r="H59" s="9">
        <v>4</v>
      </c>
      <c r="I59" s="9">
        <v>0.8</v>
      </c>
      <c r="J59" s="9">
        <v>0.571428571428572</v>
      </c>
      <c r="K59" s="9">
        <v>0.666666666666667</v>
      </c>
      <c r="L59" s="9">
        <v>0.6</v>
      </c>
      <c r="M59" s="9">
        <v>0.2</v>
      </c>
      <c r="N59" s="9">
        <v>0.6</v>
      </c>
    </row>
    <row r="60" spans="1:14">
      <c r="A60" s="8">
        <v>36</v>
      </c>
      <c r="B60" s="9">
        <v>36</v>
      </c>
      <c r="C60" s="9">
        <v>0.588944435119629</v>
      </c>
      <c r="D60" s="9">
        <v>0.175347805023193</v>
      </c>
      <c r="E60" s="9">
        <v>7</v>
      </c>
      <c r="F60" s="9">
        <v>8</v>
      </c>
      <c r="G60" s="9">
        <v>3</v>
      </c>
      <c r="H60" s="9">
        <v>2</v>
      </c>
      <c r="I60" s="9">
        <v>0.7</v>
      </c>
      <c r="J60" s="9">
        <v>0.466666666666667</v>
      </c>
      <c r="K60" s="9">
        <v>0.56</v>
      </c>
      <c r="L60" s="9">
        <v>0.8</v>
      </c>
      <c r="M60" s="9">
        <v>-0.1</v>
      </c>
      <c r="N60" s="9">
        <v>0.45</v>
      </c>
    </row>
    <row r="61" s="1" customFormat="1" spans="1:14">
      <c r="A61" s="10">
        <v>192</v>
      </c>
      <c r="B61" s="11">
        <v>192</v>
      </c>
      <c r="C61" s="11">
        <v>0.592427253723145</v>
      </c>
      <c r="D61" s="11">
        <v>0.27315354347229</v>
      </c>
      <c r="E61" s="11">
        <v>9</v>
      </c>
      <c r="F61" s="11">
        <v>7</v>
      </c>
      <c r="G61" s="11">
        <v>1</v>
      </c>
      <c r="H61" s="11">
        <v>3</v>
      </c>
      <c r="I61" s="11">
        <v>0.9</v>
      </c>
      <c r="J61" s="11">
        <v>0.5625</v>
      </c>
      <c r="K61" s="11">
        <v>0.692307692307692</v>
      </c>
      <c r="L61" s="11">
        <v>0.7</v>
      </c>
      <c r="M61" s="11">
        <v>0.2</v>
      </c>
      <c r="N61" s="11">
        <v>0.6</v>
      </c>
    </row>
    <row r="62" spans="1:14">
      <c r="A62" s="8">
        <v>444</v>
      </c>
      <c r="B62" s="9">
        <v>444</v>
      </c>
      <c r="C62" s="9">
        <v>0.595346450805664</v>
      </c>
      <c r="D62" s="9">
        <v>0.195836067199707</v>
      </c>
      <c r="E62" s="9">
        <v>7</v>
      </c>
      <c r="F62" s="9">
        <v>6</v>
      </c>
      <c r="G62" s="9">
        <v>3</v>
      </c>
      <c r="H62" s="9">
        <v>4</v>
      </c>
      <c r="I62" s="9">
        <v>0.7</v>
      </c>
      <c r="J62" s="9">
        <v>0.538461538461539</v>
      </c>
      <c r="K62" s="9">
        <v>0.608695652173913</v>
      </c>
      <c r="L62" s="9">
        <v>0.6</v>
      </c>
      <c r="M62" s="9">
        <v>0.1</v>
      </c>
      <c r="N62" s="9">
        <v>0.55</v>
      </c>
    </row>
    <row r="63" spans="1:14">
      <c r="A63" s="8">
        <v>175</v>
      </c>
      <c r="B63" s="9">
        <v>175</v>
      </c>
      <c r="C63" s="9">
        <v>0.580980181694031</v>
      </c>
      <c r="D63" s="9">
        <v>0.101220607757568</v>
      </c>
      <c r="E63" s="9">
        <v>9</v>
      </c>
      <c r="F63" s="9">
        <v>2</v>
      </c>
      <c r="G63" s="9">
        <v>1</v>
      </c>
      <c r="H63" s="9">
        <v>8</v>
      </c>
      <c r="I63" s="9">
        <v>0.9</v>
      </c>
      <c r="J63" s="9">
        <v>0.818181818181818</v>
      </c>
      <c r="K63" s="9">
        <v>0.857142857142857</v>
      </c>
      <c r="L63" s="9">
        <v>0.2</v>
      </c>
      <c r="M63" s="9">
        <v>0.7</v>
      </c>
      <c r="N63" s="9">
        <v>0.85</v>
      </c>
    </row>
    <row r="64" spans="1:14">
      <c r="A64" s="8">
        <v>133</v>
      </c>
      <c r="B64" s="9">
        <v>133</v>
      </c>
      <c r="C64" s="9">
        <v>0.597050428390503</v>
      </c>
      <c r="D64" s="9">
        <v>0.135079622268677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="4" customFormat="1" spans="1:14">
      <c r="A65" s="16">
        <v>33</v>
      </c>
      <c r="B65" s="17">
        <v>33</v>
      </c>
      <c r="C65" s="17">
        <v>0.59718656539917</v>
      </c>
      <c r="D65" s="17">
        <v>0.132335543632507</v>
      </c>
      <c r="E65" s="17">
        <v>9</v>
      </c>
      <c r="F65" s="17">
        <v>8</v>
      </c>
      <c r="G65" s="17">
        <v>1</v>
      </c>
      <c r="H65" s="17">
        <v>2</v>
      </c>
      <c r="I65" s="17">
        <v>0.9</v>
      </c>
      <c r="J65" s="17">
        <v>0.529411764705882</v>
      </c>
      <c r="K65" s="17">
        <v>0.666666666666667</v>
      </c>
      <c r="L65" s="17">
        <v>0.8</v>
      </c>
      <c r="M65" s="17">
        <v>0.1</v>
      </c>
      <c r="N65" s="17">
        <v>0.55</v>
      </c>
    </row>
    <row r="66" spans="1:14">
      <c r="A66" s="8">
        <v>462</v>
      </c>
      <c r="B66" s="9">
        <v>462</v>
      </c>
      <c r="C66" s="9">
        <v>0.601978421211243</v>
      </c>
      <c r="D66" s="9">
        <v>0.126847267150879</v>
      </c>
      <c r="E66" s="9">
        <v>9</v>
      </c>
      <c r="F66" s="9">
        <v>6</v>
      </c>
      <c r="G66" s="9">
        <v>1</v>
      </c>
      <c r="H66" s="9">
        <v>4</v>
      </c>
      <c r="I66" s="9">
        <v>0.9</v>
      </c>
      <c r="J66" s="9">
        <v>0.6</v>
      </c>
      <c r="K66" s="9">
        <v>0.72</v>
      </c>
      <c r="L66" s="9">
        <v>0.6</v>
      </c>
      <c r="M66" s="9">
        <v>0.3</v>
      </c>
      <c r="N66" s="9">
        <v>0.65</v>
      </c>
    </row>
    <row r="67" spans="1:14">
      <c r="A67" s="8">
        <v>432</v>
      </c>
      <c r="B67" s="9">
        <v>432</v>
      </c>
      <c r="C67" s="9">
        <v>0.605595111846924</v>
      </c>
      <c r="D67" s="9">
        <v>0.208909034729004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225</v>
      </c>
      <c r="B68" s="9">
        <v>225</v>
      </c>
      <c r="C68" s="9">
        <v>0.605853915214539</v>
      </c>
      <c r="D68" s="9">
        <v>0.149552583694458</v>
      </c>
      <c r="E68" s="9">
        <v>7</v>
      </c>
      <c r="F68" s="9">
        <v>8</v>
      </c>
      <c r="G68" s="9">
        <v>3</v>
      </c>
      <c r="H68" s="9">
        <v>2</v>
      </c>
      <c r="I68" s="9">
        <v>0.7</v>
      </c>
      <c r="J68" s="9">
        <v>0.466666666666667</v>
      </c>
      <c r="K68" s="9">
        <v>0.56</v>
      </c>
      <c r="L68" s="9">
        <v>0.8</v>
      </c>
      <c r="M68" s="9">
        <v>-0.1</v>
      </c>
      <c r="N68" s="9">
        <v>0.45</v>
      </c>
    </row>
    <row r="69" spans="1:14">
      <c r="A69" s="8">
        <v>472</v>
      </c>
      <c r="B69" s="9">
        <v>472</v>
      </c>
      <c r="C69" s="9">
        <v>0.620526671409607</v>
      </c>
      <c r="D69" s="9">
        <v>0.139442920684815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311</v>
      </c>
      <c r="B70" s="9">
        <v>311</v>
      </c>
      <c r="C70" s="9">
        <v>0.615211844444275</v>
      </c>
      <c r="D70" s="9">
        <v>0.113019585609436</v>
      </c>
      <c r="E70" s="9">
        <v>8</v>
      </c>
      <c r="F70" s="9">
        <v>7</v>
      </c>
      <c r="G70" s="9">
        <v>2</v>
      </c>
      <c r="H70" s="9">
        <v>3</v>
      </c>
      <c r="I70" s="9">
        <v>0.8</v>
      </c>
      <c r="J70" s="9">
        <v>0.533333333333333</v>
      </c>
      <c r="K70" s="9">
        <v>0.64</v>
      </c>
      <c r="L70" s="9">
        <v>0.7</v>
      </c>
      <c r="M70" s="9">
        <v>0.1</v>
      </c>
      <c r="N70" s="9">
        <v>0.55</v>
      </c>
    </row>
    <row r="71" spans="1:14">
      <c r="A71" s="8">
        <v>160</v>
      </c>
      <c r="B71" s="9">
        <v>160</v>
      </c>
      <c r="C71" s="9">
        <v>0.625976920127869</v>
      </c>
      <c r="D71" s="9">
        <v>0.133077383041382</v>
      </c>
      <c r="E71" s="9">
        <v>9</v>
      </c>
      <c r="F71" s="9">
        <v>7</v>
      </c>
      <c r="G71" s="9">
        <v>1</v>
      </c>
      <c r="H71" s="9">
        <v>3</v>
      </c>
      <c r="I71" s="9">
        <v>0.9</v>
      </c>
      <c r="J71" s="9">
        <v>0.5625</v>
      </c>
      <c r="K71" s="9">
        <v>0.692307692307692</v>
      </c>
      <c r="L71" s="9">
        <v>0.7</v>
      </c>
      <c r="M71" s="9">
        <v>0.2</v>
      </c>
      <c r="N71" s="9">
        <v>0.6</v>
      </c>
    </row>
    <row r="72" spans="1:14">
      <c r="A72" s="8">
        <v>399</v>
      </c>
      <c r="B72" s="9">
        <v>399</v>
      </c>
      <c r="C72" s="9">
        <v>0.626033902168274</v>
      </c>
      <c r="D72" s="9">
        <v>0.150467753410339</v>
      </c>
      <c r="E72" s="9">
        <v>9</v>
      </c>
      <c r="F72" s="9">
        <v>5</v>
      </c>
      <c r="G72" s="9">
        <v>1</v>
      </c>
      <c r="H72" s="9">
        <v>5</v>
      </c>
      <c r="I72" s="9">
        <v>0.9</v>
      </c>
      <c r="J72" s="9">
        <v>0.642857142857143</v>
      </c>
      <c r="K72" s="9">
        <v>0.75</v>
      </c>
      <c r="L72" s="9">
        <v>0.5</v>
      </c>
      <c r="M72" s="9">
        <v>0.4</v>
      </c>
      <c r="N72" s="9">
        <v>0.7</v>
      </c>
    </row>
    <row r="73" customFormat="1" spans="1:14">
      <c r="A73" s="8">
        <v>499</v>
      </c>
      <c r="B73" s="9">
        <v>499</v>
      </c>
      <c r="C73" s="9">
        <v>0.608421206474304</v>
      </c>
      <c r="D73" s="9">
        <v>0.103592753410339</v>
      </c>
      <c r="E73" s="9">
        <v>9</v>
      </c>
      <c r="F73" s="9">
        <v>5</v>
      </c>
      <c r="G73" s="9">
        <v>1</v>
      </c>
      <c r="H73" s="9">
        <v>5</v>
      </c>
      <c r="I73" s="9">
        <v>0.9</v>
      </c>
      <c r="J73" s="9">
        <v>0.642857142857143</v>
      </c>
      <c r="K73" s="9">
        <v>0.75</v>
      </c>
      <c r="L73" s="9">
        <v>0.5</v>
      </c>
      <c r="M73" s="9">
        <v>0.4</v>
      </c>
      <c r="N73" s="9">
        <v>0.7</v>
      </c>
    </row>
    <row r="74" s="4" customFormat="1" spans="1:14">
      <c r="A74" s="16">
        <v>396</v>
      </c>
      <c r="B74" s="17">
        <v>396</v>
      </c>
      <c r="C74" s="17">
        <v>0.630221962928772</v>
      </c>
      <c r="D74" s="17">
        <v>0.13497257232666</v>
      </c>
      <c r="E74" s="17">
        <v>7</v>
      </c>
      <c r="F74" s="17">
        <v>5</v>
      </c>
      <c r="G74" s="17">
        <v>3</v>
      </c>
      <c r="H74" s="17">
        <v>5</v>
      </c>
      <c r="I74" s="17">
        <v>0.7</v>
      </c>
      <c r="J74" s="17">
        <v>0.583333333333333</v>
      </c>
      <c r="K74" s="17">
        <v>0.636363636363636</v>
      </c>
      <c r="L74" s="17">
        <v>0.5</v>
      </c>
      <c r="M74" s="17">
        <v>0.2</v>
      </c>
      <c r="N74" s="17">
        <v>0.6</v>
      </c>
    </row>
    <row r="75" spans="1:14">
      <c r="A75" s="8">
        <v>313</v>
      </c>
      <c r="B75" s="9">
        <v>313</v>
      </c>
      <c r="C75" s="9">
        <v>0.650550127029419</v>
      </c>
      <c r="D75" s="9">
        <v>0.200407981872559</v>
      </c>
      <c r="E75" s="9">
        <v>8</v>
      </c>
      <c r="F75" s="9">
        <v>5</v>
      </c>
      <c r="G75" s="9">
        <v>2</v>
      </c>
      <c r="H75" s="9">
        <v>5</v>
      </c>
      <c r="I75" s="9">
        <v>0.8</v>
      </c>
      <c r="J75" s="9">
        <v>0.615384615384615</v>
      </c>
      <c r="K75" s="9">
        <v>0.695652173913043</v>
      </c>
      <c r="L75" s="9">
        <v>0.5</v>
      </c>
      <c r="M75" s="9">
        <v>0.3</v>
      </c>
      <c r="N75" s="9">
        <v>0.65</v>
      </c>
    </row>
    <row r="76" spans="1:14">
      <c r="A76" s="8">
        <v>274</v>
      </c>
      <c r="B76" s="9">
        <v>274</v>
      </c>
      <c r="C76" s="9">
        <v>0.644375324249268</v>
      </c>
      <c r="D76" s="9">
        <v>0.134663581848145</v>
      </c>
      <c r="E76" s="9">
        <v>9</v>
      </c>
      <c r="F76" s="9">
        <v>6</v>
      </c>
      <c r="G76" s="9">
        <v>1</v>
      </c>
      <c r="H76" s="9">
        <v>4</v>
      </c>
      <c r="I76" s="9">
        <v>0.9</v>
      </c>
      <c r="J76" s="9">
        <v>0.6</v>
      </c>
      <c r="K76" s="9">
        <v>0.72</v>
      </c>
      <c r="L76" s="9">
        <v>0.6</v>
      </c>
      <c r="M76" s="9">
        <v>0.3</v>
      </c>
      <c r="N76" s="9">
        <v>0.65</v>
      </c>
    </row>
    <row r="77" spans="1:14">
      <c r="A77" s="8">
        <v>201</v>
      </c>
      <c r="B77" s="9">
        <v>201</v>
      </c>
      <c r="C77" s="9">
        <v>0.656274795532227</v>
      </c>
      <c r="D77" s="9">
        <v>0.173108339309692</v>
      </c>
      <c r="E77" s="9">
        <v>9</v>
      </c>
      <c r="F77" s="9">
        <v>5</v>
      </c>
      <c r="G77" s="9">
        <v>1</v>
      </c>
      <c r="H77" s="9">
        <v>5</v>
      </c>
      <c r="I77" s="9">
        <v>0.9</v>
      </c>
      <c r="J77" s="9">
        <v>0.642857142857143</v>
      </c>
      <c r="K77" s="9">
        <v>0.75</v>
      </c>
      <c r="L77" s="9">
        <v>0.5</v>
      </c>
      <c r="M77" s="9">
        <v>0.4</v>
      </c>
      <c r="N77" s="9">
        <v>0.7</v>
      </c>
    </row>
    <row r="78" spans="3:13">
      <c r="C78" s="7">
        <f>AVERAGE(C2:C77)</f>
        <v>0.534954162020432</v>
      </c>
      <c r="D78" s="7">
        <f>AVERAGE(D2:D77)</f>
        <v>0.104148414574171</v>
      </c>
      <c r="L78" s="7">
        <f>AVERAGE(L2:L77)</f>
        <v>0.661842105263158</v>
      </c>
      <c r="M78" s="7">
        <f>AVERAGE(M2:M77)</f>
        <v>0.201315789473684</v>
      </c>
    </row>
    <row r="80" spans="3:7">
      <c r="C80" s="18" t="s">
        <v>13</v>
      </c>
      <c r="D80" s="7" t="s">
        <v>14</v>
      </c>
      <c r="E80" s="7"/>
      <c r="F80" s="7" t="s">
        <v>39</v>
      </c>
      <c r="G80" s="7"/>
    </row>
    <row r="81" spans="3:10">
      <c r="C81" s="7" t="s">
        <v>15</v>
      </c>
      <c r="D81" s="7">
        <f>COUNTIF(C2:C77,"&lt;0.343")-COUNTIF(C2:C77,"&lt;0.311")</f>
        <v>0</v>
      </c>
      <c r="E81" s="7"/>
      <c r="F81" s="19">
        <v>0.02</v>
      </c>
      <c r="G81" s="23">
        <v>31.2</v>
      </c>
      <c r="H81" s="23">
        <v>-40</v>
      </c>
      <c r="I81" s="24">
        <v>0.0256</v>
      </c>
      <c r="J81">
        <v>76</v>
      </c>
    </row>
    <row r="82" spans="3:10">
      <c r="C82" s="7" t="s">
        <v>16</v>
      </c>
      <c r="D82" s="7">
        <f>COUNTIF(C2:C77,"&lt;0.375")-COUNTIF(C2:C77,"&lt;0.343")</f>
        <v>0</v>
      </c>
      <c r="E82" s="7"/>
      <c r="F82" s="19">
        <v>0.04</v>
      </c>
      <c r="G82" s="23">
        <v>62.4</v>
      </c>
      <c r="H82" s="23">
        <v>-60</v>
      </c>
      <c r="I82" s="24">
        <v>0.0385</v>
      </c>
      <c r="J82">
        <v>75</v>
      </c>
    </row>
    <row r="83" spans="3:10">
      <c r="C83" s="7" t="s">
        <v>17</v>
      </c>
      <c r="D83" s="7">
        <f>COUNTIF(C2:C77,"&lt;0.407")-COUNTIF(C2:C77,"&lt;0.375")</f>
        <v>0</v>
      </c>
      <c r="E83" s="7"/>
      <c r="F83" s="19">
        <v>0.1</v>
      </c>
      <c r="G83" s="23">
        <v>156</v>
      </c>
      <c r="H83" s="23">
        <v>-160</v>
      </c>
      <c r="I83" s="24">
        <v>0.1026</v>
      </c>
      <c r="J83">
        <v>70</v>
      </c>
    </row>
    <row r="84" spans="3:10">
      <c r="C84" s="7" t="s">
        <v>18</v>
      </c>
      <c r="D84" s="7">
        <f>COUNTIF(C2:C77,"&lt;0.439")-COUNTIF(C2:C77,"&lt;0.407")</f>
        <v>3</v>
      </c>
      <c r="E84" s="7">
        <v>4</v>
      </c>
      <c r="F84" s="19">
        <v>0.12</v>
      </c>
      <c r="G84" s="23">
        <v>187.2</v>
      </c>
      <c r="H84" s="23">
        <v>-180</v>
      </c>
      <c r="I84" s="24">
        <v>0.1154</v>
      </c>
      <c r="J84">
        <v>69</v>
      </c>
    </row>
    <row r="85" s="3" customFormat="1" spans="3:10">
      <c r="C85" s="20" t="s">
        <v>19</v>
      </c>
      <c r="D85" s="20">
        <f>COUNTIF(C2:C77,"&lt;0.471")-COUNTIF(C2:C77,"&lt;0.439")</f>
        <v>9</v>
      </c>
      <c r="E85" s="7">
        <v>9</v>
      </c>
      <c r="F85" s="20"/>
      <c r="G85" s="20"/>
      <c r="H85" s="3">
        <v>-200</v>
      </c>
      <c r="I85" s="25">
        <v>0.1282</v>
      </c>
      <c r="J85" s="3">
        <v>68</v>
      </c>
    </row>
    <row r="86" spans="3:7">
      <c r="C86" s="7" t="s">
        <v>20</v>
      </c>
      <c r="D86" s="7">
        <f>COUNTIF(C2:C77,"&lt;0.503")-COUNTIF(C2:C77,"&lt;0.471")</f>
        <v>12</v>
      </c>
      <c r="E86" s="20">
        <v>12</v>
      </c>
      <c r="F86" s="7"/>
      <c r="G86" s="7"/>
    </row>
    <row r="87" s="5" customFormat="1" spans="3:7">
      <c r="C87" s="21" t="s">
        <v>21</v>
      </c>
      <c r="D87" s="21">
        <f>COUNTIF(C2:C77,"&lt;0.535")-COUNTIF(C2:C77,"&lt;0.503")</f>
        <v>14</v>
      </c>
      <c r="E87" s="7">
        <v>14</v>
      </c>
      <c r="F87" s="21"/>
      <c r="G87" s="21"/>
    </row>
    <row r="88" spans="3:7">
      <c r="C88" s="7" t="s">
        <v>22</v>
      </c>
      <c r="D88" s="7">
        <f>COUNTIF(C2:C77,"&lt;0.567")-COUNTIF(C2:C77,"&lt;0.535")</f>
        <v>14</v>
      </c>
      <c r="E88" s="20">
        <v>14</v>
      </c>
      <c r="F88" s="7"/>
      <c r="G88" s="7"/>
    </row>
    <row r="89" s="3" customFormat="1" spans="3:7">
      <c r="C89" s="20" t="s">
        <v>23</v>
      </c>
      <c r="D89" s="20">
        <f>COUNTIF(C2:C77,"&lt;0.599")-COUNTIF(C2:C77,"&lt;0.567")</f>
        <v>12</v>
      </c>
      <c r="E89" s="7">
        <v>12</v>
      </c>
      <c r="F89" s="20"/>
      <c r="G89" s="20"/>
    </row>
    <row r="90" spans="3:7">
      <c r="C90" s="7" t="s">
        <v>24</v>
      </c>
      <c r="D90" s="7">
        <f>COUNTIF(C2:C77,"&lt;0.631")-COUNTIF(C2:C77,"&lt;0.599")</f>
        <v>9</v>
      </c>
      <c r="E90" s="20">
        <v>9</v>
      </c>
      <c r="F90" s="7"/>
      <c r="G90" s="7"/>
    </row>
    <row r="91" s="6" customFormat="1" spans="3:7">
      <c r="C91" s="22" t="s">
        <v>25</v>
      </c>
      <c r="D91" s="22">
        <f>COUNTIF(C2:C77,"&lt;0.663")-COUNTIF(C2:C77,"&lt;0.631")</f>
        <v>3</v>
      </c>
      <c r="E91" s="7">
        <v>4</v>
      </c>
      <c r="F91" s="22"/>
      <c r="G91" s="22"/>
    </row>
    <row r="92" spans="3:7">
      <c r="C92" s="7" t="s">
        <v>26</v>
      </c>
      <c r="D92" s="7">
        <f>COUNTIF(C2:C77,"&lt;0.695")-COUNTIF(C2:C77,"&lt;0.663")</f>
        <v>0</v>
      </c>
      <c r="E92" s="7"/>
      <c r="F92" s="7"/>
      <c r="G92" s="7"/>
    </row>
    <row r="93" spans="3:7">
      <c r="C93" s="7" t="s">
        <v>27</v>
      </c>
      <c r="D93" s="7">
        <f>COUNTIF(C2:C77,"&lt;0.727")-COUNTIF(C2:C77,"&lt;0.695")</f>
        <v>0</v>
      </c>
      <c r="E93" s="7"/>
      <c r="F93" s="7"/>
      <c r="G93" s="7"/>
    </row>
    <row r="94" spans="3:7">
      <c r="C94" s="7" t="s">
        <v>28</v>
      </c>
      <c r="D94" s="7">
        <f>COUNTIF(C2:C77,"&lt;0.759")-COUNTIF(C2:C77,"&lt;0.727")</f>
        <v>0</v>
      </c>
      <c r="E94" s="7"/>
      <c r="F94" s="7"/>
      <c r="G94" s="7"/>
    </row>
    <row r="95" s="5" customFormat="1" spans="3:7">
      <c r="C95" s="21" t="s">
        <v>29</v>
      </c>
      <c r="D95" s="21">
        <f>COUNTIF(C2:C77,"&lt;0.791")-COUNTIF(C2:C77,"&lt;0.759")</f>
        <v>0</v>
      </c>
      <c r="E95" s="21"/>
      <c r="F95" s="21"/>
      <c r="G95" s="21"/>
    </row>
    <row r="96" spans="3:7">
      <c r="C96" s="7" t="s">
        <v>30</v>
      </c>
      <c r="D96" s="7">
        <f>COUNTIF(C2:C77,"&lt;0.823")-COUNTIF(C2:C77,"&lt;0.791")</f>
        <v>0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8">
      <c r="C104" s="7" t="s">
        <v>38</v>
      </c>
      <c r="D104" s="7">
        <f>COUNTIF(C2:C77,"&lt;1.079")-COUNTIF(C2:C77,"&lt;1.047")</f>
        <v>0</v>
      </c>
      <c r="E104" s="7"/>
      <c r="F104" s="7"/>
      <c r="G104">
        <v>0.53</v>
      </c>
      <c r="H104">
        <v>0.038</v>
      </c>
    </row>
    <row r="105" spans="7:8">
      <c r="G105">
        <v>0.641</v>
      </c>
      <c r="H105">
        <v>0.073</v>
      </c>
    </row>
    <row r="106" spans="7:8">
      <c r="G106">
        <v>0.734</v>
      </c>
      <c r="H106">
        <v>0.107</v>
      </c>
    </row>
  </sheetData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61" workbookViewId="0">
      <selection activeCell="A45" sqref="$A45:$XFD45"/>
    </sheetView>
  </sheetViews>
  <sheetFormatPr defaultColWidth="9" defaultRowHeight="13.5"/>
  <cols>
    <col min="3" max="4" width="17.3833333333333" customWidth="1"/>
    <col min="9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360</v>
      </c>
      <c r="B2" s="9">
        <v>360</v>
      </c>
      <c r="C2" s="9">
        <v>0.417488098144531</v>
      </c>
      <c r="D2" s="9">
        <v>0.0327906608581543</v>
      </c>
      <c r="E2" s="9">
        <v>9</v>
      </c>
      <c r="F2" s="9">
        <v>5</v>
      </c>
      <c r="G2" s="9">
        <v>1</v>
      </c>
      <c r="H2" s="9">
        <v>5</v>
      </c>
      <c r="I2" s="9">
        <v>0.9</v>
      </c>
      <c r="J2" s="9">
        <v>0.642857142857143</v>
      </c>
      <c r="K2" s="9">
        <v>0.75</v>
      </c>
      <c r="L2" s="9">
        <v>0.5</v>
      </c>
      <c r="M2" s="9">
        <v>0.4</v>
      </c>
      <c r="N2" s="9">
        <v>0.7</v>
      </c>
    </row>
    <row r="3" spans="1:14">
      <c r="A3" s="8">
        <v>137</v>
      </c>
      <c r="B3" s="9">
        <v>137</v>
      </c>
      <c r="C3" s="9">
        <v>0.42886209487915</v>
      </c>
      <c r="D3" s="9">
        <v>0.0321927070617676</v>
      </c>
      <c r="E3" s="9">
        <v>8</v>
      </c>
      <c r="F3" s="9">
        <v>8</v>
      </c>
      <c r="G3" s="9">
        <v>2</v>
      </c>
      <c r="H3" s="9">
        <v>2</v>
      </c>
      <c r="I3" s="9">
        <v>0.8</v>
      </c>
      <c r="J3" s="9">
        <v>0.5</v>
      </c>
      <c r="K3" s="9">
        <v>0.615384615384615</v>
      </c>
      <c r="L3" s="9">
        <v>0.8</v>
      </c>
      <c r="M3" s="9">
        <v>0</v>
      </c>
      <c r="N3" s="9">
        <v>0.5</v>
      </c>
    </row>
    <row r="4" s="4" customFormat="1" spans="1:14">
      <c r="A4" s="16">
        <v>39</v>
      </c>
      <c r="B4" s="17">
        <v>39</v>
      </c>
      <c r="C4" s="17">
        <v>0.432618618011475</v>
      </c>
      <c r="D4" s="17">
        <v>0.114086151123047</v>
      </c>
      <c r="E4" s="17">
        <v>9</v>
      </c>
      <c r="F4" s="17">
        <v>7</v>
      </c>
      <c r="G4" s="17">
        <v>1</v>
      </c>
      <c r="H4" s="17">
        <v>3</v>
      </c>
      <c r="I4" s="17">
        <v>0.9</v>
      </c>
      <c r="J4" s="17">
        <v>0.5625</v>
      </c>
      <c r="K4" s="17">
        <v>0.692307692307692</v>
      </c>
      <c r="L4" s="17">
        <v>0.7</v>
      </c>
      <c r="M4" s="17">
        <v>0.2</v>
      </c>
      <c r="N4" s="17">
        <v>0.6</v>
      </c>
    </row>
    <row r="5" spans="1:14">
      <c r="A5" s="8">
        <v>282</v>
      </c>
      <c r="B5" s="9">
        <v>282</v>
      </c>
      <c r="C5" s="9">
        <v>0.437617540359497</v>
      </c>
      <c r="D5" s="9">
        <v>0.101253747940064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291</v>
      </c>
      <c r="B6" s="9">
        <v>291</v>
      </c>
      <c r="C6" s="9">
        <v>0.442946434020996</v>
      </c>
      <c r="D6" s="9">
        <v>0.0584065914154053</v>
      </c>
      <c r="E6" s="9">
        <v>10</v>
      </c>
      <c r="F6" s="9">
        <v>4</v>
      </c>
      <c r="G6" s="9">
        <v>0</v>
      </c>
      <c r="H6" s="9">
        <v>6</v>
      </c>
      <c r="I6" s="9">
        <v>1</v>
      </c>
      <c r="J6" s="9">
        <v>0.714285714285714</v>
      </c>
      <c r="K6" s="9">
        <v>0.833333333333333</v>
      </c>
      <c r="L6" s="9">
        <v>0.4</v>
      </c>
      <c r="M6" s="9">
        <v>0.6</v>
      </c>
      <c r="N6" s="9">
        <v>0.8</v>
      </c>
    </row>
    <row r="7" spans="1:14">
      <c r="A7" s="8">
        <v>497</v>
      </c>
      <c r="B7" s="9">
        <v>497</v>
      </c>
      <c r="C7" s="9">
        <v>0.443958520889282</v>
      </c>
      <c r="D7" s="9">
        <v>0.0644644498825073</v>
      </c>
      <c r="E7" s="9">
        <v>8</v>
      </c>
      <c r="F7" s="9">
        <v>5</v>
      </c>
      <c r="G7" s="9">
        <v>2</v>
      </c>
      <c r="H7" s="9">
        <v>5</v>
      </c>
      <c r="I7" s="9">
        <v>0.8</v>
      </c>
      <c r="J7" s="9">
        <v>0.615384615384615</v>
      </c>
      <c r="K7" s="9">
        <v>0.695652173913043</v>
      </c>
      <c r="L7" s="9">
        <v>0.5</v>
      </c>
      <c r="M7" s="9">
        <v>0.3</v>
      </c>
      <c r="N7" s="9">
        <v>0.65</v>
      </c>
    </row>
    <row r="8" spans="1:14">
      <c r="A8" s="8">
        <v>204</v>
      </c>
      <c r="B8" s="9">
        <v>204</v>
      </c>
      <c r="C8" s="9">
        <v>0.447287559509277</v>
      </c>
      <c r="D8" s="9">
        <v>0.0945310592651367</v>
      </c>
      <c r="E8" s="9">
        <v>7</v>
      </c>
      <c r="F8" s="9">
        <v>6</v>
      </c>
      <c r="G8" s="9">
        <v>3</v>
      </c>
      <c r="H8" s="9">
        <v>4</v>
      </c>
      <c r="I8" s="9">
        <v>0.7</v>
      </c>
      <c r="J8" s="9">
        <v>0.538461538461539</v>
      </c>
      <c r="K8" s="9">
        <v>0.608695652173913</v>
      </c>
      <c r="L8" s="9">
        <v>0.6</v>
      </c>
      <c r="M8" s="9">
        <v>0.1</v>
      </c>
      <c r="N8" s="9">
        <v>0.55</v>
      </c>
    </row>
    <row r="9" spans="1:14">
      <c r="A9" s="8">
        <v>67</v>
      </c>
      <c r="B9" s="9">
        <v>67</v>
      </c>
      <c r="C9" s="9">
        <v>0.452506303787231</v>
      </c>
      <c r="D9" s="9">
        <v>0.0691452026367187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pans="1:14">
      <c r="A10" s="8">
        <v>315</v>
      </c>
      <c r="B10" s="9">
        <v>315</v>
      </c>
      <c r="C10" s="9">
        <v>0.452936172485352</v>
      </c>
      <c r="D10" s="9">
        <v>0.0606592893600464</v>
      </c>
      <c r="E10" s="9">
        <v>9</v>
      </c>
      <c r="F10" s="9">
        <v>8</v>
      </c>
      <c r="G10" s="9">
        <v>1</v>
      </c>
      <c r="H10" s="9">
        <v>2</v>
      </c>
      <c r="I10" s="9">
        <v>0.9</v>
      </c>
      <c r="J10" s="9">
        <v>0.529411764705882</v>
      </c>
      <c r="K10" s="9">
        <v>0.666666666666667</v>
      </c>
      <c r="L10" s="9">
        <v>0.8</v>
      </c>
      <c r="M10" s="9">
        <v>0.1</v>
      </c>
      <c r="N10" s="9">
        <v>0.55</v>
      </c>
    </row>
    <row r="11" s="4" customFormat="1" spans="1:14">
      <c r="A11" s="16">
        <v>234</v>
      </c>
      <c r="B11" s="17">
        <v>234</v>
      </c>
      <c r="C11" s="17">
        <v>0.462918043136597</v>
      </c>
      <c r="D11" s="17">
        <v>0.0611269474029541</v>
      </c>
      <c r="E11" s="17">
        <v>9</v>
      </c>
      <c r="F11" s="17">
        <v>9</v>
      </c>
      <c r="G11" s="17">
        <v>1</v>
      </c>
      <c r="H11" s="17">
        <v>1</v>
      </c>
      <c r="I11" s="17">
        <v>0.9</v>
      </c>
      <c r="J11" s="17">
        <v>0.5</v>
      </c>
      <c r="K11" s="17">
        <v>0.642857142857143</v>
      </c>
      <c r="L11" s="17">
        <v>0.9</v>
      </c>
      <c r="M11" s="17">
        <v>0</v>
      </c>
      <c r="N11" s="17">
        <v>0.5</v>
      </c>
    </row>
    <row r="12" spans="1:14">
      <c r="A12" s="8">
        <v>122</v>
      </c>
      <c r="B12" s="9">
        <v>122</v>
      </c>
      <c r="C12" s="9">
        <v>0.468716621398926</v>
      </c>
      <c r="D12" s="9">
        <v>0.0710915327072144</v>
      </c>
      <c r="E12" s="9">
        <v>9</v>
      </c>
      <c r="F12" s="9">
        <v>8</v>
      </c>
      <c r="G12" s="9">
        <v>1</v>
      </c>
      <c r="H12" s="9">
        <v>2</v>
      </c>
      <c r="I12" s="9">
        <v>0.9</v>
      </c>
      <c r="J12" s="9">
        <v>0.529411764705882</v>
      </c>
      <c r="K12" s="9">
        <v>0.666666666666667</v>
      </c>
      <c r="L12" s="9">
        <v>0.8</v>
      </c>
      <c r="M12" s="9">
        <v>0.1</v>
      </c>
      <c r="N12" s="9">
        <v>0.55</v>
      </c>
    </row>
    <row r="13" spans="1:14">
      <c r="A13" s="8">
        <v>248</v>
      </c>
      <c r="B13" s="9">
        <v>248</v>
      </c>
      <c r="C13" s="9">
        <v>0.480457067489624</v>
      </c>
      <c r="D13" s="9">
        <v>0.110321640968323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113</v>
      </c>
      <c r="B14" s="9">
        <v>113</v>
      </c>
      <c r="C14" s="9">
        <v>0.48065447807312</v>
      </c>
      <c r="D14" s="9">
        <v>0.154976487159729</v>
      </c>
      <c r="E14" s="9">
        <v>7</v>
      </c>
      <c r="F14" s="9">
        <v>9</v>
      </c>
      <c r="G14" s="9">
        <v>3</v>
      </c>
      <c r="H14" s="9">
        <v>1</v>
      </c>
      <c r="I14" s="9">
        <v>0.7</v>
      </c>
      <c r="J14" s="9">
        <v>0.4375</v>
      </c>
      <c r="K14" s="9">
        <v>0.538461538461538</v>
      </c>
      <c r="L14" s="9">
        <v>0.9</v>
      </c>
      <c r="M14" s="9">
        <v>-0.2</v>
      </c>
      <c r="N14" s="9">
        <v>0.4</v>
      </c>
    </row>
    <row r="15" spans="1:14">
      <c r="A15" s="8">
        <v>66</v>
      </c>
      <c r="B15" s="9">
        <v>66</v>
      </c>
      <c r="C15" s="9">
        <v>0.483274459838867</v>
      </c>
      <c r="D15" s="9">
        <v>0.0397875308990479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spans="1:14">
      <c r="A16" s="8">
        <v>408</v>
      </c>
      <c r="B16" s="9">
        <v>408</v>
      </c>
      <c r="C16" s="9">
        <v>0.485915064811706</v>
      </c>
      <c r="D16" s="9">
        <v>0.0520378351211548</v>
      </c>
      <c r="E16" s="9">
        <v>7</v>
      </c>
      <c r="F16" s="9">
        <v>4</v>
      </c>
      <c r="G16" s="9">
        <v>3</v>
      </c>
      <c r="H16" s="9">
        <v>6</v>
      </c>
      <c r="I16" s="9">
        <v>0.7</v>
      </c>
      <c r="J16" s="9">
        <v>0.636363636363636</v>
      </c>
      <c r="K16" s="9">
        <v>0.666666666666667</v>
      </c>
      <c r="L16" s="9">
        <v>0.4</v>
      </c>
      <c r="M16" s="9">
        <v>0.3</v>
      </c>
      <c r="N16" s="9">
        <v>0.65</v>
      </c>
    </row>
    <row r="17" spans="1:14">
      <c r="A17" s="8">
        <v>276</v>
      </c>
      <c r="B17" s="9">
        <v>276</v>
      </c>
      <c r="C17" s="9">
        <v>0.486104249954224</v>
      </c>
      <c r="D17" s="9">
        <v>0.0340396165847778</v>
      </c>
      <c r="E17" s="9">
        <v>7</v>
      </c>
      <c r="F17" s="9">
        <v>3</v>
      </c>
      <c r="G17" s="9">
        <v>3</v>
      </c>
      <c r="H17" s="9">
        <v>7</v>
      </c>
      <c r="I17" s="9">
        <v>0.7</v>
      </c>
      <c r="J17" s="9">
        <v>0.7</v>
      </c>
      <c r="K17" s="9">
        <v>0.7</v>
      </c>
      <c r="L17" s="9">
        <v>0.3</v>
      </c>
      <c r="M17" s="9">
        <v>0.4</v>
      </c>
      <c r="N17" s="9">
        <v>0.7</v>
      </c>
    </row>
    <row r="18" spans="1:14">
      <c r="A18" s="8">
        <v>339</v>
      </c>
      <c r="B18" s="9">
        <v>339</v>
      </c>
      <c r="C18" s="9">
        <v>0.488686084747315</v>
      </c>
      <c r="D18" s="9">
        <v>0.0729025602340698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270</v>
      </c>
      <c r="B19" s="9">
        <v>270</v>
      </c>
      <c r="C19" s="9">
        <v>0.488817095756531</v>
      </c>
      <c r="D19" s="9">
        <v>0.0486917495727539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="4" customFormat="1" spans="1:14">
      <c r="A20" s="16">
        <v>342</v>
      </c>
      <c r="B20" s="17">
        <v>342</v>
      </c>
      <c r="C20" s="17">
        <v>0.489537000656128</v>
      </c>
      <c r="D20" s="17">
        <v>0.0721596479415894</v>
      </c>
      <c r="E20" s="17">
        <v>9</v>
      </c>
      <c r="F20" s="17">
        <v>7</v>
      </c>
      <c r="G20" s="17">
        <v>1</v>
      </c>
      <c r="H20" s="17">
        <v>3</v>
      </c>
      <c r="I20" s="17">
        <v>0.9</v>
      </c>
      <c r="J20" s="17">
        <v>0.5625</v>
      </c>
      <c r="K20" s="17">
        <v>0.692307692307692</v>
      </c>
      <c r="L20" s="17">
        <v>0.7</v>
      </c>
      <c r="M20" s="17">
        <v>0.2</v>
      </c>
      <c r="N20" s="17">
        <v>0.6</v>
      </c>
    </row>
    <row r="21" spans="1:14">
      <c r="A21" s="8">
        <v>407</v>
      </c>
      <c r="B21" s="9">
        <v>407</v>
      </c>
      <c r="C21" s="9">
        <v>0.496729969978333</v>
      </c>
      <c r="D21" s="9">
        <v>0.0540428161621094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222</v>
      </c>
      <c r="B22" s="9">
        <v>222</v>
      </c>
      <c r="C22" s="9">
        <v>0.500420570373535</v>
      </c>
      <c r="D22" s="9">
        <v>0.0695040225982666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495</v>
      </c>
      <c r="B23" s="9">
        <v>495</v>
      </c>
      <c r="C23" s="9">
        <v>0.500433444976807</v>
      </c>
      <c r="D23" s="9">
        <v>0.0572127103805542</v>
      </c>
      <c r="E23" s="9">
        <v>8</v>
      </c>
      <c r="F23" s="9">
        <v>7</v>
      </c>
      <c r="G23" s="9">
        <v>2</v>
      </c>
      <c r="H23" s="9">
        <v>3</v>
      </c>
      <c r="I23" s="9">
        <v>0.8</v>
      </c>
      <c r="J23" s="9">
        <v>0.533333333333333</v>
      </c>
      <c r="K23" s="9">
        <v>0.64</v>
      </c>
      <c r="L23" s="9">
        <v>0.7</v>
      </c>
      <c r="M23" s="9">
        <v>0.1</v>
      </c>
      <c r="N23" s="9">
        <v>0.55</v>
      </c>
    </row>
    <row r="24" spans="1:14">
      <c r="A24" s="8">
        <v>471</v>
      </c>
      <c r="B24" s="9">
        <v>471</v>
      </c>
      <c r="C24" s="9">
        <v>0.503038883209229</v>
      </c>
      <c r="D24" s="9">
        <v>0.0972745418548584</v>
      </c>
      <c r="E24" s="9">
        <v>9</v>
      </c>
      <c r="F24" s="9">
        <v>6</v>
      </c>
      <c r="G24" s="9">
        <v>1</v>
      </c>
      <c r="H24" s="9">
        <v>4</v>
      </c>
      <c r="I24" s="9">
        <v>0.9</v>
      </c>
      <c r="J24" s="9">
        <v>0.6</v>
      </c>
      <c r="K24" s="9">
        <v>0.72</v>
      </c>
      <c r="L24" s="9">
        <v>0.6</v>
      </c>
      <c r="M24" s="9">
        <v>0.3</v>
      </c>
      <c r="N24" s="9">
        <v>0.65</v>
      </c>
    </row>
    <row r="25" spans="1:14">
      <c r="A25" s="8">
        <v>117</v>
      </c>
      <c r="B25" s="9">
        <v>117</v>
      </c>
      <c r="C25" s="9">
        <v>0.507088422775269</v>
      </c>
      <c r="D25" s="9">
        <v>0.0587853193283081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157</v>
      </c>
      <c r="B26" s="9">
        <v>157</v>
      </c>
      <c r="C26" s="9">
        <v>0.511327028274536</v>
      </c>
      <c r="D26" s="9">
        <v>0.097496509552002</v>
      </c>
      <c r="E26" s="9">
        <v>10</v>
      </c>
      <c r="F26" s="9">
        <v>4</v>
      </c>
      <c r="G26" s="9">
        <v>0</v>
      </c>
      <c r="H26" s="9">
        <v>6</v>
      </c>
      <c r="I26" s="9">
        <v>1</v>
      </c>
      <c r="J26" s="9">
        <v>0.714285714285714</v>
      </c>
      <c r="K26" s="9">
        <v>0.833333333333333</v>
      </c>
      <c r="L26" s="9">
        <v>0.4</v>
      </c>
      <c r="M26" s="9">
        <v>0.6</v>
      </c>
      <c r="N26" s="9">
        <v>0.8</v>
      </c>
    </row>
    <row r="27" spans="1:14">
      <c r="A27" s="8">
        <v>341</v>
      </c>
      <c r="B27" s="9">
        <v>341</v>
      </c>
      <c r="C27" s="9">
        <v>0.512217044830322</v>
      </c>
      <c r="D27" s="9">
        <v>0.0958206653594971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154</v>
      </c>
      <c r="B28" s="9">
        <v>154</v>
      </c>
      <c r="C28" s="9">
        <v>0.514118075370789</v>
      </c>
      <c r="D28" s="9">
        <v>0.0761491060256958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327</v>
      </c>
      <c r="B29" s="9">
        <v>327</v>
      </c>
      <c r="C29" s="9">
        <v>0.51726496219635</v>
      </c>
      <c r="D29" s="9">
        <v>0.0496070384979248</v>
      </c>
      <c r="E29" s="9">
        <v>10</v>
      </c>
      <c r="F29" s="9">
        <v>7</v>
      </c>
      <c r="G29" s="9">
        <v>0</v>
      </c>
      <c r="H29" s="9">
        <v>3</v>
      </c>
      <c r="I29" s="9">
        <v>1</v>
      </c>
      <c r="J29" s="9">
        <v>0.588235294117647</v>
      </c>
      <c r="K29" s="9">
        <v>0.740740740740741</v>
      </c>
      <c r="L29" s="9">
        <v>0.7</v>
      </c>
      <c r="M29" s="9">
        <v>0.3</v>
      </c>
      <c r="N29" s="9">
        <v>0.65</v>
      </c>
    </row>
    <row r="30" spans="1:14">
      <c r="A30" s="8">
        <v>170</v>
      </c>
      <c r="B30" s="9">
        <v>170</v>
      </c>
      <c r="C30" s="9">
        <v>0.517281055450439</v>
      </c>
      <c r="D30" s="9">
        <v>0.0913281440734863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253</v>
      </c>
      <c r="B31" s="9">
        <v>253</v>
      </c>
      <c r="C31" s="9">
        <v>0.517570614814758</v>
      </c>
      <c r="D31" s="9">
        <v>0.0457253456115723</v>
      </c>
      <c r="E31" s="9">
        <v>10</v>
      </c>
      <c r="F31" s="9">
        <v>5</v>
      </c>
      <c r="G31" s="9">
        <v>0</v>
      </c>
      <c r="H31" s="9">
        <v>5</v>
      </c>
      <c r="I31" s="9">
        <v>1</v>
      </c>
      <c r="J31" s="9">
        <v>0.666666666666667</v>
      </c>
      <c r="K31" s="9">
        <v>0.8</v>
      </c>
      <c r="L31" s="9">
        <v>0.5</v>
      </c>
      <c r="M31" s="9">
        <v>0.5</v>
      </c>
      <c r="N31" s="9">
        <v>0.75</v>
      </c>
    </row>
    <row r="32" s="4" customFormat="1" spans="1:14">
      <c r="A32" s="16">
        <v>132</v>
      </c>
      <c r="B32" s="17">
        <v>132</v>
      </c>
      <c r="C32" s="17">
        <v>0.518872261047363</v>
      </c>
      <c r="D32" s="17">
        <v>0.0788161754608154</v>
      </c>
      <c r="E32" s="17">
        <v>9</v>
      </c>
      <c r="F32" s="17">
        <v>8</v>
      </c>
      <c r="G32" s="17">
        <v>1</v>
      </c>
      <c r="H32" s="17">
        <v>2</v>
      </c>
      <c r="I32" s="17">
        <v>0.9</v>
      </c>
      <c r="J32" s="17">
        <v>0.529411764705882</v>
      </c>
      <c r="K32" s="17">
        <v>0.666666666666667</v>
      </c>
      <c r="L32" s="17">
        <v>0.8</v>
      </c>
      <c r="M32" s="17">
        <v>0.1</v>
      </c>
      <c r="N32" s="17">
        <v>0.55</v>
      </c>
    </row>
    <row r="33" spans="1:14">
      <c r="A33" s="8">
        <v>200</v>
      </c>
      <c r="B33" s="9">
        <v>200</v>
      </c>
      <c r="C33" s="9">
        <v>0.520510196685791</v>
      </c>
      <c r="D33" s="9">
        <v>0.174683451652527</v>
      </c>
      <c r="E33" s="9">
        <v>7</v>
      </c>
      <c r="F33" s="9">
        <v>6</v>
      </c>
      <c r="G33" s="9">
        <v>3</v>
      </c>
      <c r="H33" s="9">
        <v>4</v>
      </c>
      <c r="I33" s="9">
        <v>0.7</v>
      </c>
      <c r="J33" s="9">
        <v>0.538461538461539</v>
      </c>
      <c r="K33" s="9">
        <v>0.608695652173913</v>
      </c>
      <c r="L33" s="9">
        <v>0.6</v>
      </c>
      <c r="M33" s="9">
        <v>0.1</v>
      </c>
      <c r="N33" s="9">
        <v>0.55</v>
      </c>
    </row>
    <row r="34" spans="1:14">
      <c r="A34" s="8">
        <v>231</v>
      </c>
      <c r="B34" s="9">
        <v>231</v>
      </c>
      <c r="C34" s="9">
        <v>0.52093243598938</v>
      </c>
      <c r="D34" s="9">
        <v>0.0623812675476074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spans="1:14">
      <c r="A35" s="8">
        <v>111</v>
      </c>
      <c r="B35" s="9">
        <v>111</v>
      </c>
      <c r="C35" s="9">
        <v>0.524930238723755</v>
      </c>
      <c r="D35" s="9">
        <v>0.134762167930603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78</v>
      </c>
      <c r="B36" s="9">
        <v>78</v>
      </c>
      <c r="C36" s="9">
        <v>0.525001525878906</v>
      </c>
      <c r="D36" s="9">
        <v>0.0815575122833252</v>
      </c>
      <c r="E36" s="9">
        <v>9</v>
      </c>
      <c r="F36" s="9">
        <v>5</v>
      </c>
      <c r="G36" s="9">
        <v>1</v>
      </c>
      <c r="H36" s="9">
        <v>5</v>
      </c>
      <c r="I36" s="9">
        <v>0.9</v>
      </c>
      <c r="J36" s="9">
        <v>0.642857142857143</v>
      </c>
      <c r="K36" s="9">
        <v>0.75</v>
      </c>
      <c r="L36" s="9">
        <v>0.5</v>
      </c>
      <c r="M36" s="9">
        <v>0.4</v>
      </c>
      <c r="N36" s="9">
        <v>0.7</v>
      </c>
    </row>
    <row r="37" spans="1:14">
      <c r="A37" s="8">
        <v>17</v>
      </c>
      <c r="B37" s="9">
        <v>17</v>
      </c>
      <c r="C37" s="9">
        <v>0.528415083885193</v>
      </c>
      <c r="D37" s="9">
        <v>0.0964980125427246</v>
      </c>
      <c r="E37" s="9">
        <v>10</v>
      </c>
      <c r="F37" s="9">
        <v>6</v>
      </c>
      <c r="G37" s="9">
        <v>0</v>
      </c>
      <c r="H37" s="9">
        <v>4</v>
      </c>
      <c r="I37" s="9">
        <v>1</v>
      </c>
      <c r="J37" s="9">
        <v>0.625</v>
      </c>
      <c r="K37" s="9">
        <v>0.769230769230769</v>
      </c>
      <c r="L37" s="9">
        <v>0.6</v>
      </c>
      <c r="M37" s="9">
        <v>0.4</v>
      </c>
      <c r="N37" s="9">
        <v>0.7</v>
      </c>
    </row>
    <row r="38" spans="1:14">
      <c r="A38" s="8">
        <v>72</v>
      </c>
      <c r="B38" s="9">
        <v>72</v>
      </c>
      <c r="C38" s="9">
        <v>0.529927730560303</v>
      </c>
      <c r="D38" s="9">
        <v>0.11436116695404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12</v>
      </c>
      <c r="B39" s="9">
        <v>12</v>
      </c>
      <c r="C39" s="9">
        <v>0.531450152397156</v>
      </c>
      <c r="D39" s="9">
        <v>0.0931936502456665</v>
      </c>
      <c r="E39" s="9">
        <v>7</v>
      </c>
      <c r="F39" s="9">
        <v>4</v>
      </c>
      <c r="G39" s="9">
        <v>3</v>
      </c>
      <c r="H39" s="9">
        <v>6</v>
      </c>
      <c r="I39" s="9">
        <v>0.7</v>
      </c>
      <c r="J39" s="9">
        <v>0.636363636363636</v>
      </c>
      <c r="K39" s="9">
        <v>0.666666666666667</v>
      </c>
      <c r="L39" s="9">
        <v>0.4</v>
      </c>
      <c r="M39" s="9">
        <v>0.3</v>
      </c>
      <c r="N39" s="9">
        <v>0.65</v>
      </c>
    </row>
    <row r="40" spans="1:14">
      <c r="A40" s="8">
        <v>302</v>
      </c>
      <c r="B40" s="9">
        <v>302</v>
      </c>
      <c r="C40" s="9">
        <v>0.532430410385132</v>
      </c>
      <c r="D40" s="9">
        <v>0.0958017110824585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143</v>
      </c>
      <c r="B41" s="9">
        <v>143</v>
      </c>
      <c r="C41" s="9">
        <v>0.534330725669861</v>
      </c>
      <c r="D41" s="9">
        <v>0.131121039390564</v>
      </c>
      <c r="E41" s="9">
        <v>7</v>
      </c>
      <c r="F41" s="9">
        <v>3</v>
      </c>
      <c r="G41" s="9">
        <v>3</v>
      </c>
      <c r="H41" s="9">
        <v>7</v>
      </c>
      <c r="I41" s="9">
        <v>0.7</v>
      </c>
      <c r="J41" s="9">
        <v>0.7</v>
      </c>
      <c r="K41" s="9">
        <v>0.7</v>
      </c>
      <c r="L41" s="9">
        <v>0.3</v>
      </c>
      <c r="M41" s="9">
        <v>0.4</v>
      </c>
      <c r="N41" s="9">
        <v>0.7</v>
      </c>
    </row>
    <row r="42" spans="1:14">
      <c r="A42" s="8">
        <v>245</v>
      </c>
      <c r="B42" s="9">
        <v>245</v>
      </c>
      <c r="C42" s="9">
        <v>0.535016775131226</v>
      </c>
      <c r="D42" s="9">
        <v>0.0704317092895508</v>
      </c>
      <c r="E42" s="9">
        <v>9</v>
      </c>
      <c r="F42" s="9">
        <v>8</v>
      </c>
      <c r="G42" s="9">
        <v>1</v>
      </c>
      <c r="H42" s="9">
        <v>2</v>
      </c>
      <c r="I42" s="9">
        <v>0.9</v>
      </c>
      <c r="J42" s="9">
        <v>0.529411764705882</v>
      </c>
      <c r="K42" s="9">
        <v>0.666666666666667</v>
      </c>
      <c r="L42" s="9">
        <v>0.8</v>
      </c>
      <c r="M42" s="9">
        <v>0.1</v>
      </c>
      <c r="N42" s="9">
        <v>0.55</v>
      </c>
    </row>
    <row r="43" spans="1:14">
      <c r="A43" s="8">
        <v>68</v>
      </c>
      <c r="B43" s="9">
        <v>68</v>
      </c>
      <c r="C43" s="9">
        <v>0.536260604858398</v>
      </c>
      <c r="D43" s="9">
        <v>0.117271304130554</v>
      </c>
      <c r="E43" s="9">
        <v>9</v>
      </c>
      <c r="F43" s="9">
        <v>9</v>
      </c>
      <c r="G43" s="9">
        <v>1</v>
      </c>
      <c r="H43" s="9">
        <v>1</v>
      </c>
      <c r="I43" s="9">
        <v>0.9</v>
      </c>
      <c r="J43" s="9">
        <v>0.5</v>
      </c>
      <c r="K43" s="9">
        <v>0.642857142857143</v>
      </c>
      <c r="L43" s="9">
        <v>0.9</v>
      </c>
      <c r="M43" s="9">
        <v>0</v>
      </c>
      <c r="N43" s="9">
        <v>0.5</v>
      </c>
    </row>
    <row r="44" spans="1:14">
      <c r="A44" s="8">
        <v>449</v>
      </c>
      <c r="B44" s="9">
        <v>449</v>
      </c>
      <c r="C44" s="9">
        <v>0.538536787033081</v>
      </c>
      <c r="D44" s="9">
        <v>0.123993277549744</v>
      </c>
      <c r="E44" s="9">
        <v>7</v>
      </c>
      <c r="F44" s="9">
        <v>7</v>
      </c>
      <c r="G44" s="9">
        <v>3</v>
      </c>
      <c r="H44" s="9">
        <v>3</v>
      </c>
      <c r="I44" s="9">
        <v>0.7</v>
      </c>
      <c r="J44" s="9">
        <v>0.5</v>
      </c>
      <c r="K44" s="9">
        <v>0.583333333333333</v>
      </c>
      <c r="L44" s="9">
        <v>0.7</v>
      </c>
      <c r="M44" s="9">
        <v>0</v>
      </c>
      <c r="N44" s="9">
        <v>0.5</v>
      </c>
    </row>
    <row r="45" s="29" customFormat="1" spans="1:14">
      <c r="A45" s="34">
        <v>347</v>
      </c>
      <c r="B45" s="35">
        <v>347</v>
      </c>
      <c r="C45" s="35">
        <v>0.542703747749329</v>
      </c>
      <c r="D45" s="35">
        <v>0.167460083961487</v>
      </c>
      <c r="E45" s="35">
        <v>9</v>
      </c>
      <c r="F45" s="35">
        <v>6</v>
      </c>
      <c r="G45" s="35">
        <v>1</v>
      </c>
      <c r="H45" s="35">
        <v>4</v>
      </c>
      <c r="I45" s="35">
        <v>0.9</v>
      </c>
      <c r="J45" s="35">
        <v>0.6</v>
      </c>
      <c r="K45" s="35">
        <v>0.72</v>
      </c>
      <c r="L45" s="35">
        <v>0.6</v>
      </c>
      <c r="M45" s="35">
        <v>0.3</v>
      </c>
      <c r="N45" s="35">
        <v>0.65</v>
      </c>
    </row>
    <row r="46" spans="1:14">
      <c r="A46" s="8">
        <v>381</v>
      </c>
      <c r="B46" s="9">
        <v>381</v>
      </c>
      <c r="C46" s="9">
        <v>0.552539467811584</v>
      </c>
      <c r="D46" s="9">
        <v>0.112726330757141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149</v>
      </c>
      <c r="B47" s="9">
        <v>149</v>
      </c>
      <c r="C47" s="9">
        <v>0.554972887039185</v>
      </c>
      <c r="D47" s="9">
        <v>0.103257656097412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369</v>
      </c>
      <c r="B48" s="9">
        <v>369</v>
      </c>
      <c r="C48" s="9">
        <v>0.558424592018127</v>
      </c>
      <c r="D48" s="9">
        <v>0.142747044563294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346</v>
      </c>
      <c r="B49" s="9">
        <v>346</v>
      </c>
      <c r="C49" s="9">
        <v>0.562122702598572</v>
      </c>
      <c r="D49" s="9">
        <v>0.0787234306335449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pans="1:14">
      <c r="A50" s="8">
        <v>147</v>
      </c>
      <c r="B50" s="9">
        <v>147</v>
      </c>
      <c r="C50" s="9">
        <v>0.56492280960083</v>
      </c>
      <c r="D50" s="9">
        <v>0.124079346656799</v>
      </c>
      <c r="E50" s="9">
        <v>7</v>
      </c>
      <c r="F50" s="9">
        <v>9</v>
      </c>
      <c r="G50" s="9">
        <v>3</v>
      </c>
      <c r="H50" s="9">
        <v>1</v>
      </c>
      <c r="I50" s="9">
        <v>0.7</v>
      </c>
      <c r="J50" s="9">
        <v>0.4375</v>
      </c>
      <c r="K50" s="9">
        <v>0.538461538461538</v>
      </c>
      <c r="L50" s="9">
        <v>0.9</v>
      </c>
      <c r="M50" s="9">
        <v>-0.2</v>
      </c>
      <c r="N50" s="9">
        <v>0.4</v>
      </c>
    </row>
    <row r="51" spans="1:14">
      <c r="A51" s="8">
        <v>51</v>
      </c>
      <c r="B51" s="9">
        <v>51</v>
      </c>
      <c r="C51" s="9">
        <v>0.567926406860352</v>
      </c>
      <c r="D51" s="9">
        <v>0.115323781967163</v>
      </c>
      <c r="E51" s="9">
        <v>8</v>
      </c>
      <c r="F51" s="9">
        <v>8</v>
      </c>
      <c r="G51" s="9">
        <v>2</v>
      </c>
      <c r="H51" s="9">
        <v>2</v>
      </c>
      <c r="I51" s="9">
        <v>0.8</v>
      </c>
      <c r="J51" s="9">
        <v>0.5</v>
      </c>
      <c r="K51" s="9">
        <v>0.615384615384615</v>
      </c>
      <c r="L51" s="9">
        <v>0.8</v>
      </c>
      <c r="M51" s="9">
        <v>0</v>
      </c>
      <c r="N51" s="9">
        <v>0.5</v>
      </c>
    </row>
    <row r="52" spans="1:14">
      <c r="A52" s="8">
        <v>308</v>
      </c>
      <c r="B52" s="9">
        <v>308</v>
      </c>
      <c r="C52" s="9">
        <v>0.568925857543945</v>
      </c>
      <c r="D52" s="9">
        <v>0.154922485351562</v>
      </c>
      <c r="E52" s="9">
        <v>10</v>
      </c>
      <c r="F52" s="9">
        <v>8</v>
      </c>
      <c r="G52" s="9">
        <v>0</v>
      </c>
      <c r="H52" s="9">
        <v>2</v>
      </c>
      <c r="I52" s="9">
        <v>1</v>
      </c>
      <c r="J52" s="9">
        <v>0.555555555555556</v>
      </c>
      <c r="K52" s="9">
        <v>0.714285714285714</v>
      </c>
      <c r="L52" s="9">
        <v>0.8</v>
      </c>
      <c r="M52" s="9">
        <v>0.2</v>
      </c>
      <c r="N52" s="9">
        <v>0.6</v>
      </c>
    </row>
    <row r="53" spans="1:14">
      <c r="A53" s="8">
        <v>224</v>
      </c>
      <c r="B53" s="9">
        <v>224</v>
      </c>
      <c r="C53" s="9">
        <v>0.56917941570282</v>
      </c>
      <c r="D53" s="9">
        <v>0.183644413948059</v>
      </c>
      <c r="E53" s="9">
        <v>9</v>
      </c>
      <c r="F53" s="9">
        <v>8</v>
      </c>
      <c r="G53" s="9">
        <v>1</v>
      </c>
      <c r="H53" s="9">
        <v>2</v>
      </c>
      <c r="I53" s="9">
        <v>0.9</v>
      </c>
      <c r="J53" s="9">
        <v>0.529411764705882</v>
      </c>
      <c r="K53" s="9">
        <v>0.666666666666667</v>
      </c>
      <c r="L53" s="9">
        <v>0.8</v>
      </c>
      <c r="M53" s="9">
        <v>0.1</v>
      </c>
      <c r="N53" s="9">
        <v>0.55</v>
      </c>
    </row>
    <row r="54" spans="1:14">
      <c r="A54" s="8">
        <v>43</v>
      </c>
      <c r="B54" s="9">
        <v>43</v>
      </c>
      <c r="C54" s="9">
        <v>0.571359634399414</v>
      </c>
      <c r="D54" s="9">
        <v>0.128782153129578</v>
      </c>
      <c r="E54" s="9">
        <v>8</v>
      </c>
      <c r="F54" s="9">
        <v>7</v>
      </c>
      <c r="G54" s="9">
        <v>2</v>
      </c>
      <c r="H54" s="9">
        <v>3</v>
      </c>
      <c r="I54" s="9">
        <v>0.8</v>
      </c>
      <c r="J54" s="9">
        <v>0.533333333333333</v>
      </c>
      <c r="K54" s="9">
        <v>0.64</v>
      </c>
      <c r="L54" s="9">
        <v>0.7</v>
      </c>
      <c r="M54" s="9">
        <v>0.1</v>
      </c>
      <c r="N54" s="9">
        <v>0.55</v>
      </c>
    </row>
    <row r="55" spans="1:14">
      <c r="A55" s="8">
        <v>466</v>
      </c>
      <c r="B55" s="9">
        <v>466</v>
      </c>
      <c r="C55" s="9">
        <v>0.572870135307312</v>
      </c>
      <c r="D55" s="9">
        <v>0.10811972618103</v>
      </c>
      <c r="E55" s="9">
        <v>10</v>
      </c>
      <c r="F55" s="9">
        <v>5</v>
      </c>
      <c r="G55" s="9">
        <v>0</v>
      </c>
      <c r="H55" s="9">
        <v>5</v>
      </c>
      <c r="I55" s="9">
        <v>1</v>
      </c>
      <c r="J55" s="9">
        <v>0.666666666666667</v>
      </c>
      <c r="K55" s="9">
        <v>0.8</v>
      </c>
      <c r="L55" s="9">
        <v>0.5</v>
      </c>
      <c r="M55" s="9">
        <v>0.5</v>
      </c>
      <c r="N55" s="9">
        <v>0.75</v>
      </c>
    </row>
    <row r="56" spans="1:14">
      <c r="A56" s="8">
        <v>328</v>
      </c>
      <c r="B56" s="9">
        <v>328</v>
      </c>
      <c r="C56" s="9">
        <v>0.573578357696533</v>
      </c>
      <c r="D56" s="9">
        <v>0.105150818824768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="4" customFormat="1" spans="1:14">
      <c r="A57" s="16">
        <v>20</v>
      </c>
      <c r="B57" s="17">
        <v>20</v>
      </c>
      <c r="C57" s="17">
        <v>0.574290752410889</v>
      </c>
      <c r="D57" s="17">
        <v>0.0846385955810547</v>
      </c>
      <c r="E57" s="17">
        <v>10</v>
      </c>
      <c r="F57" s="17">
        <v>6</v>
      </c>
      <c r="G57" s="17">
        <v>0</v>
      </c>
      <c r="H57" s="17">
        <v>4</v>
      </c>
      <c r="I57" s="17">
        <v>1</v>
      </c>
      <c r="J57" s="17">
        <v>0.625</v>
      </c>
      <c r="K57" s="17">
        <v>0.769230769230769</v>
      </c>
      <c r="L57" s="17">
        <v>0.6</v>
      </c>
      <c r="M57" s="17">
        <v>0.4</v>
      </c>
      <c r="N57" s="17">
        <v>0.7</v>
      </c>
    </row>
    <row r="58" spans="1:14">
      <c r="A58" s="8">
        <v>175</v>
      </c>
      <c r="B58" s="9">
        <v>175</v>
      </c>
      <c r="C58" s="9">
        <v>0.580980181694031</v>
      </c>
      <c r="D58" s="9">
        <v>0.101220607757568</v>
      </c>
      <c r="E58" s="9">
        <v>9</v>
      </c>
      <c r="F58" s="9">
        <v>2</v>
      </c>
      <c r="G58" s="9">
        <v>1</v>
      </c>
      <c r="H58" s="9">
        <v>8</v>
      </c>
      <c r="I58" s="9">
        <v>0.9</v>
      </c>
      <c r="J58" s="9">
        <v>0.818181818181818</v>
      </c>
      <c r="K58" s="9">
        <v>0.857142857142857</v>
      </c>
      <c r="L58" s="9">
        <v>0.2</v>
      </c>
      <c r="M58" s="9">
        <v>0.7</v>
      </c>
      <c r="N58" s="9">
        <v>0.85</v>
      </c>
    </row>
    <row r="59" spans="1:14">
      <c r="A59" s="8">
        <v>36</v>
      </c>
      <c r="B59" s="9">
        <v>36</v>
      </c>
      <c r="C59" s="9">
        <v>0.588944435119629</v>
      </c>
      <c r="D59" s="9">
        <v>0.175347805023193</v>
      </c>
      <c r="E59" s="9">
        <v>7</v>
      </c>
      <c r="F59" s="9">
        <v>8</v>
      </c>
      <c r="G59" s="9">
        <v>3</v>
      </c>
      <c r="H59" s="9">
        <v>2</v>
      </c>
      <c r="I59" s="9">
        <v>0.7</v>
      </c>
      <c r="J59" s="9">
        <v>0.466666666666667</v>
      </c>
      <c r="K59" s="9">
        <v>0.56</v>
      </c>
      <c r="L59" s="9">
        <v>0.8</v>
      </c>
      <c r="M59" s="9">
        <v>-0.1</v>
      </c>
      <c r="N59" s="9">
        <v>0.45</v>
      </c>
    </row>
    <row r="60" spans="1:14">
      <c r="A60" s="8">
        <v>192</v>
      </c>
      <c r="B60" s="9">
        <v>192</v>
      </c>
      <c r="C60" s="9">
        <v>0.592427253723145</v>
      </c>
      <c r="D60" s="9">
        <v>0.27315354347229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8">
        <v>444</v>
      </c>
      <c r="B61" s="9">
        <v>444</v>
      </c>
      <c r="C61" s="9">
        <v>0.595346450805664</v>
      </c>
      <c r="D61" s="9">
        <v>0.195836067199707</v>
      </c>
      <c r="E61" s="9">
        <v>7</v>
      </c>
      <c r="F61" s="9">
        <v>6</v>
      </c>
      <c r="G61" s="9">
        <v>3</v>
      </c>
      <c r="H61" s="9">
        <v>4</v>
      </c>
      <c r="I61" s="9">
        <v>0.7</v>
      </c>
      <c r="J61" s="9">
        <v>0.538461538461539</v>
      </c>
      <c r="K61" s="9">
        <v>0.608695652173913</v>
      </c>
      <c r="L61" s="9">
        <v>0.6</v>
      </c>
      <c r="M61" s="9">
        <v>0.1</v>
      </c>
      <c r="N61" s="9">
        <v>0.55</v>
      </c>
    </row>
    <row r="62" spans="1:14">
      <c r="A62" s="8">
        <v>162</v>
      </c>
      <c r="B62" s="9">
        <v>162</v>
      </c>
      <c r="C62" s="9">
        <v>0.595521926879883</v>
      </c>
      <c r="D62" s="9">
        <v>0.114232540130615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133</v>
      </c>
      <c r="B63" s="9">
        <v>133</v>
      </c>
      <c r="C63" s="9">
        <v>0.597050428390503</v>
      </c>
      <c r="D63" s="9">
        <v>0.135079622268677</v>
      </c>
      <c r="E63" s="9">
        <v>9</v>
      </c>
      <c r="F63" s="9">
        <v>6</v>
      </c>
      <c r="G63" s="9">
        <v>1</v>
      </c>
      <c r="H63" s="9">
        <v>4</v>
      </c>
      <c r="I63" s="9">
        <v>0.9</v>
      </c>
      <c r="J63" s="9">
        <v>0.6</v>
      </c>
      <c r="K63" s="9">
        <v>0.72</v>
      </c>
      <c r="L63" s="9">
        <v>0.6</v>
      </c>
      <c r="M63" s="9">
        <v>0.3</v>
      </c>
      <c r="N63" s="9">
        <v>0.65</v>
      </c>
    </row>
    <row r="64" spans="1:14">
      <c r="A64" s="8">
        <v>33</v>
      </c>
      <c r="B64" s="9">
        <v>33</v>
      </c>
      <c r="C64" s="9">
        <v>0.59718656539917</v>
      </c>
      <c r="D64" s="9">
        <v>0.132335543632507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462</v>
      </c>
      <c r="B65" s="9">
        <v>462</v>
      </c>
      <c r="C65" s="9">
        <v>0.601978421211243</v>
      </c>
      <c r="D65" s="9">
        <v>0.126847267150879</v>
      </c>
      <c r="E65" s="9">
        <v>9</v>
      </c>
      <c r="F65" s="9">
        <v>6</v>
      </c>
      <c r="G65" s="9">
        <v>1</v>
      </c>
      <c r="H65" s="9">
        <v>4</v>
      </c>
      <c r="I65" s="9">
        <v>0.9</v>
      </c>
      <c r="J65" s="9">
        <v>0.6</v>
      </c>
      <c r="K65" s="9">
        <v>0.72</v>
      </c>
      <c r="L65" s="9">
        <v>0.6</v>
      </c>
      <c r="M65" s="9">
        <v>0.3</v>
      </c>
      <c r="N65" s="9">
        <v>0.65</v>
      </c>
    </row>
    <row r="66" s="29" customFormat="1" spans="1:14">
      <c r="A66" s="34">
        <v>226</v>
      </c>
      <c r="B66" s="35">
        <v>226</v>
      </c>
      <c r="C66" s="35">
        <v>0.602149486541748</v>
      </c>
      <c r="D66" s="35">
        <v>0.100008964538574</v>
      </c>
      <c r="E66" s="35">
        <v>9</v>
      </c>
      <c r="F66" s="35">
        <v>6</v>
      </c>
      <c r="G66" s="35">
        <v>1</v>
      </c>
      <c r="H66" s="35">
        <v>4</v>
      </c>
      <c r="I66" s="35">
        <v>0.9</v>
      </c>
      <c r="J66" s="35">
        <v>0.6</v>
      </c>
      <c r="K66" s="35">
        <v>0.72</v>
      </c>
      <c r="L66" s="35">
        <v>0.6</v>
      </c>
      <c r="M66" s="35">
        <v>0.3</v>
      </c>
      <c r="N66" s="35">
        <v>0.65</v>
      </c>
    </row>
    <row r="67" spans="1:14">
      <c r="A67" s="8">
        <v>432</v>
      </c>
      <c r="B67" s="9">
        <v>432</v>
      </c>
      <c r="C67" s="9">
        <v>0.605595111846924</v>
      </c>
      <c r="D67" s="9">
        <v>0.208909034729004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225</v>
      </c>
      <c r="B68" s="9">
        <v>225</v>
      </c>
      <c r="C68" s="9">
        <v>0.605853915214539</v>
      </c>
      <c r="D68" s="9">
        <v>0.149552583694458</v>
      </c>
      <c r="E68" s="9">
        <v>7</v>
      </c>
      <c r="F68" s="9">
        <v>8</v>
      </c>
      <c r="G68" s="9">
        <v>3</v>
      </c>
      <c r="H68" s="9">
        <v>2</v>
      </c>
      <c r="I68" s="9">
        <v>0.7</v>
      </c>
      <c r="J68" s="9">
        <v>0.466666666666667</v>
      </c>
      <c r="K68" s="9">
        <v>0.56</v>
      </c>
      <c r="L68" s="9">
        <v>0.8</v>
      </c>
      <c r="M68" s="9">
        <v>-0.1</v>
      </c>
      <c r="N68" s="9">
        <v>0.45</v>
      </c>
    </row>
    <row r="69" spans="1:14">
      <c r="A69" s="8">
        <v>472</v>
      </c>
      <c r="B69" s="9">
        <v>472</v>
      </c>
      <c r="C69" s="9">
        <v>0.620526671409607</v>
      </c>
      <c r="D69" s="9">
        <v>0.139442920684815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264</v>
      </c>
      <c r="B70" s="9">
        <v>264</v>
      </c>
      <c r="C70" s="9">
        <v>0.624519824981689</v>
      </c>
      <c r="D70" s="9">
        <v>0.128039479255676</v>
      </c>
      <c r="E70" s="9">
        <v>7</v>
      </c>
      <c r="F70" s="9">
        <v>7</v>
      </c>
      <c r="G70" s="9">
        <v>3</v>
      </c>
      <c r="H70" s="9">
        <v>3</v>
      </c>
      <c r="I70" s="9">
        <v>0.7</v>
      </c>
      <c r="J70" s="9">
        <v>0.5</v>
      </c>
      <c r="K70" s="9">
        <v>0.583333333333333</v>
      </c>
      <c r="L70" s="9">
        <v>0.7</v>
      </c>
      <c r="M70" s="9">
        <v>0</v>
      </c>
      <c r="N70" s="9">
        <v>0.5</v>
      </c>
    </row>
    <row r="71" spans="1:14">
      <c r="A71" s="8">
        <v>160</v>
      </c>
      <c r="B71" s="9">
        <v>160</v>
      </c>
      <c r="C71" s="9">
        <v>0.625976920127869</v>
      </c>
      <c r="D71" s="9">
        <v>0.133077383041382</v>
      </c>
      <c r="E71" s="9">
        <v>9</v>
      </c>
      <c r="F71" s="9">
        <v>7</v>
      </c>
      <c r="G71" s="9">
        <v>1</v>
      </c>
      <c r="H71" s="9">
        <v>3</v>
      </c>
      <c r="I71" s="9">
        <v>0.9</v>
      </c>
      <c r="J71" s="9">
        <v>0.5625</v>
      </c>
      <c r="K71" s="9">
        <v>0.692307692307692</v>
      </c>
      <c r="L71" s="9">
        <v>0.7</v>
      </c>
      <c r="M71" s="9">
        <v>0.2</v>
      </c>
      <c r="N71" s="9">
        <v>0.6</v>
      </c>
    </row>
    <row r="72" spans="1:14">
      <c r="A72" s="8">
        <v>399</v>
      </c>
      <c r="B72" s="9">
        <v>399</v>
      </c>
      <c r="C72" s="9">
        <v>0.626033902168274</v>
      </c>
      <c r="D72" s="9">
        <v>0.150467753410339</v>
      </c>
      <c r="E72" s="9">
        <v>9</v>
      </c>
      <c r="F72" s="9">
        <v>5</v>
      </c>
      <c r="G72" s="9">
        <v>1</v>
      </c>
      <c r="H72" s="9">
        <v>5</v>
      </c>
      <c r="I72" s="9">
        <v>0.9</v>
      </c>
      <c r="J72" s="9">
        <v>0.642857142857143</v>
      </c>
      <c r="K72" s="9">
        <v>0.75</v>
      </c>
      <c r="L72" s="9">
        <v>0.5</v>
      </c>
      <c r="M72" s="9">
        <v>0.4</v>
      </c>
      <c r="N72" s="9">
        <v>0.7</v>
      </c>
    </row>
    <row r="73" s="29" customFormat="1" spans="1:14">
      <c r="A73" s="34">
        <v>396</v>
      </c>
      <c r="B73" s="35">
        <v>396</v>
      </c>
      <c r="C73" s="35">
        <v>0.630221962928772</v>
      </c>
      <c r="D73" s="35">
        <v>0.13497257232666</v>
      </c>
      <c r="E73" s="35">
        <v>7</v>
      </c>
      <c r="F73" s="35">
        <v>5</v>
      </c>
      <c r="G73" s="35">
        <v>3</v>
      </c>
      <c r="H73" s="35">
        <v>5</v>
      </c>
      <c r="I73" s="35">
        <v>0.7</v>
      </c>
      <c r="J73" s="35">
        <v>0.583333333333333</v>
      </c>
      <c r="K73" s="35">
        <v>0.636363636363636</v>
      </c>
      <c r="L73" s="35">
        <v>0.5</v>
      </c>
      <c r="M73" s="35">
        <v>0.2</v>
      </c>
      <c r="N73" s="35">
        <v>0.6</v>
      </c>
    </row>
    <row r="74" spans="1:14">
      <c r="A74" s="8">
        <v>313</v>
      </c>
      <c r="B74" s="9">
        <v>313</v>
      </c>
      <c r="C74" s="9">
        <v>0.650550127029419</v>
      </c>
      <c r="D74" s="9">
        <v>0.200407981872559</v>
      </c>
      <c r="E74" s="9">
        <v>8</v>
      </c>
      <c r="F74" s="9">
        <v>5</v>
      </c>
      <c r="G74" s="9">
        <v>2</v>
      </c>
      <c r="H74" s="9">
        <v>5</v>
      </c>
      <c r="I74" s="9">
        <v>0.8</v>
      </c>
      <c r="J74" s="9">
        <v>0.615384615384615</v>
      </c>
      <c r="K74" s="9">
        <v>0.695652173913043</v>
      </c>
      <c r="L74" s="9">
        <v>0.5</v>
      </c>
      <c r="M74" s="9">
        <v>0.3</v>
      </c>
      <c r="N74" s="9">
        <v>0.65</v>
      </c>
    </row>
    <row r="75" spans="1:14">
      <c r="A75" s="8">
        <v>105</v>
      </c>
      <c r="B75" s="9">
        <v>105</v>
      </c>
      <c r="C75" s="9">
        <v>0.654307246208191</v>
      </c>
      <c r="D75" s="9">
        <v>0.148639559745789</v>
      </c>
      <c r="E75" s="9">
        <v>9</v>
      </c>
      <c r="F75" s="9">
        <v>8</v>
      </c>
      <c r="G75" s="9">
        <v>1</v>
      </c>
      <c r="H75" s="9">
        <v>2</v>
      </c>
      <c r="I75" s="9">
        <v>0.9</v>
      </c>
      <c r="J75" s="9">
        <v>0.529411764705882</v>
      </c>
      <c r="K75" s="9">
        <v>0.666666666666667</v>
      </c>
      <c r="L75" s="9">
        <v>0.8</v>
      </c>
      <c r="M75" s="9">
        <v>0.1</v>
      </c>
      <c r="N75" s="9">
        <v>0.55</v>
      </c>
    </row>
    <row r="76" spans="1:14">
      <c r="A76" s="8">
        <v>201</v>
      </c>
      <c r="B76" s="9">
        <v>201</v>
      </c>
      <c r="C76" s="9">
        <v>0.656274795532227</v>
      </c>
      <c r="D76" s="9">
        <v>0.173108339309692</v>
      </c>
      <c r="E76" s="9">
        <v>9</v>
      </c>
      <c r="F76" s="9">
        <v>5</v>
      </c>
      <c r="G76" s="9">
        <v>1</v>
      </c>
      <c r="H76" s="9">
        <v>5</v>
      </c>
      <c r="I76" s="9">
        <v>0.9</v>
      </c>
      <c r="J76" s="9">
        <v>0.642857142857143</v>
      </c>
      <c r="K76" s="9">
        <v>0.75</v>
      </c>
      <c r="L76" s="9">
        <v>0.5</v>
      </c>
      <c r="M76" s="9">
        <v>0.4</v>
      </c>
      <c r="N76" s="9">
        <v>0.7</v>
      </c>
    </row>
    <row r="77" s="7" customFormat="1" spans="3:14">
      <c r="C77" s="7">
        <f>AVERAGE(C2:C76)</f>
        <v>0.536408918698629</v>
      </c>
      <c r="D77" s="7">
        <f>AVERAGE(D2:D76)</f>
        <v>0.107236526807149</v>
      </c>
      <c r="I77" s="7">
        <f t="shared" ref="I77:N77" si="0">AVERAGE(I2:I76)</f>
        <v>0.865333333333333</v>
      </c>
      <c r="J77" s="7">
        <f t="shared" si="0"/>
        <v>0.57461322011322</v>
      </c>
      <c r="K77" s="7">
        <f t="shared" si="0"/>
        <v>0.687817804310558</v>
      </c>
      <c r="L77" s="7">
        <f t="shared" si="0"/>
        <v>0.652</v>
      </c>
      <c r="M77" s="7">
        <f t="shared" si="0"/>
        <v>0.213333333333333</v>
      </c>
      <c r="N77" s="7">
        <f t="shared" si="0"/>
        <v>0.606666666666667</v>
      </c>
    </row>
    <row r="79" spans="3:7">
      <c r="C79" s="18" t="s">
        <v>13</v>
      </c>
      <c r="D79" s="7" t="s">
        <v>14</v>
      </c>
      <c r="F79" s="7" t="s">
        <v>39</v>
      </c>
      <c r="G79" s="7"/>
    </row>
    <row r="80" spans="3:10">
      <c r="C80" s="7" t="s">
        <v>15</v>
      </c>
      <c r="D80" s="7">
        <f>COUNTIF(C2:C76,"&lt;0.343")-COUNTIF(C2:C76,"&lt;0.311")</f>
        <v>0</v>
      </c>
      <c r="F80" s="19">
        <v>0.02</v>
      </c>
      <c r="G80" s="23">
        <v>31.2</v>
      </c>
      <c r="H80" s="23">
        <v>-40</v>
      </c>
      <c r="I80" s="24">
        <v>0.0256</v>
      </c>
      <c r="J80">
        <v>76</v>
      </c>
    </row>
    <row r="81" spans="3:10">
      <c r="C81" s="7" t="s">
        <v>16</v>
      </c>
      <c r="D81" s="7">
        <f>COUNTIF(C2:C76,"&lt;0.375")-COUNTIF(C2:C76,"&lt;0.343")</f>
        <v>0</v>
      </c>
      <c r="F81" s="19">
        <v>0.04</v>
      </c>
      <c r="G81" s="23">
        <v>62.4</v>
      </c>
      <c r="H81" s="23">
        <v>-60</v>
      </c>
      <c r="I81" s="24">
        <v>0.0385</v>
      </c>
      <c r="J81">
        <v>75</v>
      </c>
    </row>
    <row r="82" spans="3:10">
      <c r="C82" s="7" t="s">
        <v>17</v>
      </c>
      <c r="D82" s="7">
        <f>COUNTIF(C2:C76,"&lt;0.407")-COUNTIF(C2:C76,"&lt;0.375")</f>
        <v>0</v>
      </c>
      <c r="F82" s="19">
        <v>0.1</v>
      </c>
      <c r="G82" s="23">
        <v>156</v>
      </c>
      <c r="H82" s="23">
        <v>-160</v>
      </c>
      <c r="I82" s="24">
        <v>0.1026</v>
      </c>
      <c r="J82">
        <v>70</v>
      </c>
    </row>
    <row r="83" s="40" customFormat="1" spans="3:10">
      <c r="C83" s="41" t="s">
        <v>44</v>
      </c>
      <c r="D83" s="41">
        <f>COUNTIF(C2:C76,"&lt;0.435")-COUNTIF(C2:C76,"&lt;0.407")</f>
        <v>3</v>
      </c>
      <c r="E83" s="41">
        <v>3</v>
      </c>
      <c r="F83" s="42">
        <v>0.12</v>
      </c>
      <c r="G83" s="43">
        <v>187.2</v>
      </c>
      <c r="H83" s="43">
        <v>-180</v>
      </c>
      <c r="I83" s="44">
        <v>0.1154</v>
      </c>
      <c r="J83" s="40">
        <v>69</v>
      </c>
    </row>
    <row r="84" s="3" customFormat="1" spans="3:10">
      <c r="C84" s="20" t="s">
        <v>45</v>
      </c>
      <c r="D84" s="20">
        <f>COUNTIF(C2:C76,"&lt;0.463")-COUNTIF(C2:C76,"&lt;0.435")</f>
        <v>7</v>
      </c>
      <c r="E84" s="20">
        <v>7</v>
      </c>
      <c r="F84" s="20"/>
      <c r="G84" s="20"/>
      <c r="H84" s="3">
        <v>-200</v>
      </c>
      <c r="I84" s="25">
        <v>0.1282</v>
      </c>
      <c r="J84" s="3">
        <v>68</v>
      </c>
    </row>
    <row r="85" s="3" customFormat="1" spans="3:5">
      <c r="C85" s="20" t="s">
        <v>46</v>
      </c>
      <c r="D85" s="20">
        <f>COUNTIF(C2:C76,"&lt;0.491")-COUNTIF(C2:C76,"&lt;0.463")</f>
        <v>9</v>
      </c>
      <c r="E85" s="20">
        <v>9</v>
      </c>
    </row>
    <row r="86" s="3" customFormat="1" spans="3:5">
      <c r="C86" s="20" t="s">
        <v>47</v>
      </c>
      <c r="D86" s="20">
        <f>COUNTIF(C2:C76,"&lt;0.519")-COUNTIF(C2:C76,"&lt;0.491")</f>
        <v>12</v>
      </c>
      <c r="E86" s="20">
        <v>12</v>
      </c>
    </row>
    <row r="87" s="6" customFormat="1" spans="3:5">
      <c r="C87" s="22" t="s">
        <v>48</v>
      </c>
      <c r="D87" s="22">
        <f>COUNTIF(C2:C76,"&lt;0.547")-COUNTIF(C2:C76,"&lt;0.519")</f>
        <v>13</v>
      </c>
      <c r="E87" s="22">
        <v>13</v>
      </c>
    </row>
    <row r="88" s="3" customFormat="1" spans="3:5">
      <c r="C88" s="20" t="s">
        <v>49</v>
      </c>
      <c r="D88" s="20">
        <f>COUNTIF(C2:C76,"&lt;0.575")-COUNTIF(C2:C76,"&lt;0.547")</f>
        <v>12</v>
      </c>
      <c r="E88" s="20">
        <v>12</v>
      </c>
    </row>
    <row r="89" spans="3:5">
      <c r="C89" s="7" t="s">
        <v>50</v>
      </c>
      <c r="D89" s="7">
        <f>COUNTIF(C2:C76,"&lt;0.603")-COUNTIF(C2:C76,"&lt;0.575")</f>
        <v>9</v>
      </c>
      <c r="E89" s="7">
        <v>9</v>
      </c>
    </row>
    <row r="90" spans="3:5">
      <c r="C90" s="7" t="s">
        <v>51</v>
      </c>
      <c r="D90" s="7">
        <f>COUNTIF(C2:C76,"&lt;0.631")-COUNTIF(C2:C76,"&lt;0.603")</f>
        <v>7</v>
      </c>
      <c r="E90" s="7">
        <v>7</v>
      </c>
    </row>
    <row r="91" s="40" customFormat="1" spans="3:5">
      <c r="C91" s="41" t="s">
        <v>52</v>
      </c>
      <c r="D91" s="41">
        <f>COUNTIF(C2:C76,"&lt;0.659")-COUNTIF(C2:C76,"&lt;0.631")</f>
        <v>3</v>
      </c>
      <c r="E91" s="41">
        <v>3</v>
      </c>
    </row>
    <row r="92" spans="3:4">
      <c r="C92" s="7" t="s">
        <v>27</v>
      </c>
      <c r="D92" s="7">
        <f>COUNTIF(C2:C76,"&lt;0.727")-COUNTIF(C2:C76,"&lt;0.695")</f>
        <v>0</v>
      </c>
    </row>
    <row r="93" spans="3:4">
      <c r="C93" s="7" t="s">
        <v>28</v>
      </c>
      <c r="D93" s="7">
        <f>COUNTIF(C2:C76,"&lt;0.759")-COUNTIF(C2:C76,"&lt;0.727")</f>
        <v>0</v>
      </c>
    </row>
    <row r="94" spans="3:4">
      <c r="C94" s="7" t="s">
        <v>29</v>
      </c>
      <c r="D94" s="7">
        <f>COUNTIF(C2:C76,"&lt;0.791")-COUNTIF(C2:C76,"&lt;0.759")</f>
        <v>0</v>
      </c>
    </row>
    <row r="95" spans="3:4">
      <c r="C95" s="7" t="s">
        <v>30</v>
      </c>
      <c r="D95" s="7">
        <f>COUNTIF(C2:C76,"&lt;0.823")-COUNTIF(C2:C76,"&lt;0.791")</f>
        <v>0</v>
      </c>
    </row>
    <row r="96" spans="3:4">
      <c r="C96" s="7" t="s">
        <v>31</v>
      </c>
      <c r="D96" s="7">
        <f>COUNTIF(C2:C76,"&lt;0.855")-COUNTIF(C2:C76,"&lt;0.823")</f>
        <v>0</v>
      </c>
    </row>
    <row r="97" spans="3:4">
      <c r="C97" s="7" t="s">
        <v>32</v>
      </c>
      <c r="D97" s="7">
        <f>COUNTIF(C2:C76,"&lt;0.887")-COUNTIF(C2:C76,"&lt;0.855")</f>
        <v>0</v>
      </c>
    </row>
    <row r="98" spans="3:4">
      <c r="C98" s="7" t="s">
        <v>33</v>
      </c>
      <c r="D98" s="7">
        <f>COUNTIF(C2:C76,"&lt;0.919")-COUNTIF(C2:C76,"&lt;0.887")</f>
        <v>0</v>
      </c>
    </row>
    <row r="99" spans="3:4">
      <c r="C99" s="7" t="s">
        <v>34</v>
      </c>
      <c r="D99" s="7">
        <f>COUNTIF(C2:C76,"&lt;0.951")-COUNTIF(C2:C76,"&lt;0.919")</f>
        <v>0</v>
      </c>
    </row>
    <row r="100" spans="3:4">
      <c r="C100" s="7" t="s">
        <v>35</v>
      </c>
      <c r="D100" s="7">
        <f>COUNTIF(C2:C76,"&lt;0.983")-COUNTIF(C2:C76,"&lt;0.951")</f>
        <v>0</v>
      </c>
    </row>
    <row r="101" spans="3:7">
      <c r="C101" s="7" t="s">
        <v>36</v>
      </c>
      <c r="D101" s="7">
        <f>COUNTIF(C2:C76,"&lt;1.015")-COUNTIF(C2:C76,"&lt;0.983")</f>
        <v>0</v>
      </c>
      <c r="F101">
        <v>0.53</v>
      </c>
      <c r="G101">
        <v>0.038</v>
      </c>
    </row>
    <row r="102" spans="3:7">
      <c r="C102" s="7" t="s">
        <v>37</v>
      </c>
      <c r="D102" s="7">
        <f>COUNTIF(C2:C76,"&lt;1.047")-COUNTIF(C2:C76,"&lt;1.015")</f>
        <v>0</v>
      </c>
      <c r="F102">
        <v>0.641</v>
      </c>
      <c r="G102">
        <v>0.073</v>
      </c>
    </row>
    <row r="103" spans="3:7">
      <c r="C103" s="7" t="s">
        <v>38</v>
      </c>
      <c r="D103" s="7">
        <f>COUNTIF(C2:C76,"&lt;1.079")-COUNTIF(C2:C76,"&lt;1.047")</f>
        <v>0</v>
      </c>
      <c r="F103">
        <v>0.734</v>
      </c>
      <c r="G103">
        <v>0.107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"/>
  <sheetViews>
    <sheetView topLeftCell="A71" workbookViewId="0">
      <selection activeCell="A1" sqref="$A1:$XFD100"/>
    </sheetView>
  </sheetViews>
  <sheetFormatPr defaultColWidth="8.89166666666667" defaultRowHeight="13.5"/>
  <cols>
    <col min="3" max="4" width="16.77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360</v>
      </c>
      <c r="B2" s="9">
        <v>360</v>
      </c>
      <c r="C2" s="9">
        <v>0.417488098144531</v>
      </c>
      <c r="D2" s="9">
        <v>0.0327906608581543</v>
      </c>
      <c r="E2" s="9">
        <v>9</v>
      </c>
      <c r="F2" s="9">
        <v>5</v>
      </c>
      <c r="G2" s="9">
        <v>1</v>
      </c>
      <c r="H2" s="9">
        <v>5</v>
      </c>
      <c r="I2" s="9">
        <v>0.9</v>
      </c>
      <c r="J2" s="9">
        <v>0.642857142857143</v>
      </c>
      <c r="K2" s="9">
        <v>0.75</v>
      </c>
      <c r="L2" s="9">
        <v>0.5</v>
      </c>
      <c r="M2" s="9">
        <v>0.4</v>
      </c>
      <c r="N2" s="9">
        <v>0.7</v>
      </c>
    </row>
    <row r="3" spans="1:14">
      <c r="A3" s="8">
        <v>39</v>
      </c>
      <c r="B3" s="9">
        <v>39</v>
      </c>
      <c r="C3" s="9">
        <v>0.432618618011475</v>
      </c>
      <c r="D3" s="9">
        <v>0.114086151123047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="4" customFormat="1" spans="1:14">
      <c r="A4" s="16">
        <v>282</v>
      </c>
      <c r="B4" s="17">
        <v>282</v>
      </c>
      <c r="C4" s="17">
        <v>0.437617540359497</v>
      </c>
      <c r="D4" s="17">
        <v>0.101253747940064</v>
      </c>
      <c r="E4" s="17">
        <v>10</v>
      </c>
      <c r="F4" s="17">
        <v>6</v>
      </c>
      <c r="G4" s="17">
        <v>0</v>
      </c>
      <c r="H4" s="17">
        <v>4</v>
      </c>
      <c r="I4" s="17">
        <v>1</v>
      </c>
      <c r="J4" s="17">
        <v>0.625</v>
      </c>
      <c r="K4" s="17">
        <v>0.769230769230769</v>
      </c>
      <c r="L4" s="17">
        <v>0.6</v>
      </c>
      <c r="M4" s="17">
        <v>0.4</v>
      </c>
      <c r="N4" s="17">
        <v>0.7</v>
      </c>
    </row>
    <row r="5" spans="1:14">
      <c r="A5" s="8">
        <v>227</v>
      </c>
      <c r="B5" s="9">
        <v>227</v>
      </c>
      <c r="C5" s="9">
        <v>0.442574501037598</v>
      </c>
      <c r="D5" s="9">
        <v>0.035521388053894</v>
      </c>
      <c r="E5" s="9">
        <v>8</v>
      </c>
      <c r="F5" s="9">
        <v>9</v>
      </c>
      <c r="G5" s="9">
        <v>2</v>
      </c>
      <c r="H5" s="9">
        <v>1</v>
      </c>
      <c r="I5" s="9">
        <v>0.8</v>
      </c>
      <c r="J5" s="9">
        <v>0.470588235294118</v>
      </c>
      <c r="K5" s="9">
        <v>0.592592592592593</v>
      </c>
      <c r="L5" s="9">
        <v>0.9</v>
      </c>
      <c r="M5" s="9">
        <v>-0.1</v>
      </c>
      <c r="N5" s="9">
        <v>0.45</v>
      </c>
    </row>
    <row r="6" spans="1:14">
      <c r="A6" s="8">
        <v>291</v>
      </c>
      <c r="B6" s="9">
        <v>291</v>
      </c>
      <c r="C6" s="9">
        <v>0.442946434020996</v>
      </c>
      <c r="D6" s="9">
        <v>0.0584065914154053</v>
      </c>
      <c r="E6" s="9">
        <v>10</v>
      </c>
      <c r="F6" s="9">
        <v>4</v>
      </c>
      <c r="G6" s="9">
        <v>0</v>
      </c>
      <c r="H6" s="9">
        <v>6</v>
      </c>
      <c r="I6" s="9">
        <v>1</v>
      </c>
      <c r="J6" s="9">
        <v>0.714285714285714</v>
      </c>
      <c r="K6" s="9">
        <v>0.833333333333333</v>
      </c>
      <c r="L6" s="9">
        <v>0.4</v>
      </c>
      <c r="M6" s="9">
        <v>0.6</v>
      </c>
      <c r="N6" s="9">
        <v>0.8</v>
      </c>
    </row>
    <row r="7" s="3" customFormat="1" spans="1:14">
      <c r="A7" s="14">
        <v>141</v>
      </c>
      <c r="B7" s="15">
        <v>141</v>
      </c>
      <c r="C7" s="15">
        <v>0.445580959320068</v>
      </c>
      <c r="D7" s="15">
        <v>0.0417087078094482</v>
      </c>
      <c r="E7" s="15">
        <v>10</v>
      </c>
      <c r="F7" s="15">
        <v>8</v>
      </c>
      <c r="G7" s="15">
        <v>0</v>
      </c>
      <c r="H7" s="15">
        <v>2</v>
      </c>
      <c r="I7" s="15">
        <v>1</v>
      </c>
      <c r="J7" s="15">
        <v>0.555555555555556</v>
      </c>
      <c r="K7" s="15">
        <v>0.714285714285714</v>
      </c>
      <c r="L7" s="15">
        <v>0.8</v>
      </c>
      <c r="M7" s="15">
        <v>0.2</v>
      </c>
      <c r="N7" s="15">
        <v>0.6</v>
      </c>
    </row>
    <row r="8" spans="1:14">
      <c r="A8" s="8">
        <v>204</v>
      </c>
      <c r="B8" s="9">
        <v>204</v>
      </c>
      <c r="C8" s="9">
        <v>0.447287559509277</v>
      </c>
      <c r="D8" s="9">
        <v>0.0945310592651367</v>
      </c>
      <c r="E8" s="9">
        <v>7</v>
      </c>
      <c r="F8" s="9">
        <v>6</v>
      </c>
      <c r="G8" s="9">
        <v>3</v>
      </c>
      <c r="H8" s="9">
        <v>4</v>
      </c>
      <c r="I8" s="9">
        <v>0.7</v>
      </c>
      <c r="J8" s="9">
        <v>0.538461538461539</v>
      </c>
      <c r="K8" s="9">
        <v>0.608695652173913</v>
      </c>
      <c r="L8" s="9">
        <v>0.6</v>
      </c>
      <c r="M8" s="9">
        <v>0.1</v>
      </c>
      <c r="N8" s="9">
        <v>0.55</v>
      </c>
    </row>
    <row r="9" spans="1:14">
      <c r="A9" s="8">
        <v>67</v>
      </c>
      <c r="B9" s="9">
        <v>67</v>
      </c>
      <c r="C9" s="9">
        <v>0.452506303787231</v>
      </c>
      <c r="D9" s="9">
        <v>0.0691452026367187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pans="1:14">
      <c r="A10" s="8">
        <v>315</v>
      </c>
      <c r="B10" s="9">
        <v>315</v>
      </c>
      <c r="C10" s="9">
        <v>0.452936172485352</v>
      </c>
      <c r="D10" s="9">
        <v>0.0606592893600464</v>
      </c>
      <c r="E10" s="9">
        <v>9</v>
      </c>
      <c r="F10" s="9">
        <v>8</v>
      </c>
      <c r="G10" s="9">
        <v>1</v>
      </c>
      <c r="H10" s="9">
        <v>2</v>
      </c>
      <c r="I10" s="9">
        <v>0.9</v>
      </c>
      <c r="J10" s="9">
        <v>0.529411764705882</v>
      </c>
      <c r="K10" s="9">
        <v>0.666666666666667</v>
      </c>
      <c r="L10" s="9">
        <v>0.8</v>
      </c>
      <c r="M10" s="9">
        <v>0.1</v>
      </c>
      <c r="N10" s="9">
        <v>0.55</v>
      </c>
    </row>
    <row r="11" spans="1:14">
      <c r="A11" s="8">
        <v>234</v>
      </c>
      <c r="B11" s="9">
        <v>234</v>
      </c>
      <c r="C11" s="9">
        <v>0.462918043136597</v>
      </c>
      <c r="D11" s="9">
        <v>0.0611269474029541</v>
      </c>
      <c r="E11" s="9">
        <v>9</v>
      </c>
      <c r="F11" s="9">
        <v>9</v>
      </c>
      <c r="G11" s="9">
        <v>1</v>
      </c>
      <c r="H11" s="9">
        <v>1</v>
      </c>
      <c r="I11" s="9">
        <v>0.9</v>
      </c>
      <c r="J11" s="9">
        <v>0.5</v>
      </c>
      <c r="K11" s="9">
        <v>0.642857142857143</v>
      </c>
      <c r="L11" s="9">
        <v>0.9</v>
      </c>
      <c r="M11" s="9">
        <v>0</v>
      </c>
      <c r="N11" s="9">
        <v>0.5</v>
      </c>
    </row>
    <row r="12" s="4" customFormat="1" spans="1:14">
      <c r="A12" s="16">
        <v>122</v>
      </c>
      <c r="B12" s="17">
        <v>122</v>
      </c>
      <c r="C12" s="17">
        <v>0.468716621398926</v>
      </c>
      <c r="D12" s="17">
        <v>0.0710915327072144</v>
      </c>
      <c r="E12" s="17">
        <v>9</v>
      </c>
      <c r="F12" s="17">
        <v>8</v>
      </c>
      <c r="G12" s="17">
        <v>1</v>
      </c>
      <c r="H12" s="17">
        <v>2</v>
      </c>
      <c r="I12" s="17">
        <v>0.9</v>
      </c>
      <c r="J12" s="17">
        <v>0.529411764705882</v>
      </c>
      <c r="K12" s="17">
        <v>0.666666666666667</v>
      </c>
      <c r="L12" s="17">
        <v>0.8</v>
      </c>
      <c r="M12" s="17">
        <v>0.1</v>
      </c>
      <c r="N12" s="17">
        <v>0.55</v>
      </c>
    </row>
    <row r="13" spans="1:14">
      <c r="A13" s="8">
        <v>248</v>
      </c>
      <c r="B13" s="9">
        <v>248</v>
      </c>
      <c r="C13" s="9">
        <v>0.480457067489624</v>
      </c>
      <c r="D13" s="9">
        <v>0.110321640968323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113</v>
      </c>
      <c r="B14" s="9">
        <v>113</v>
      </c>
      <c r="C14" s="9">
        <v>0.48065447807312</v>
      </c>
      <c r="D14" s="9">
        <v>0.154976487159729</v>
      </c>
      <c r="E14" s="9">
        <v>7</v>
      </c>
      <c r="F14" s="9">
        <v>9</v>
      </c>
      <c r="G14" s="9">
        <v>3</v>
      </c>
      <c r="H14" s="9">
        <v>1</v>
      </c>
      <c r="I14" s="9">
        <v>0.7</v>
      </c>
      <c r="J14" s="9">
        <v>0.4375</v>
      </c>
      <c r="K14" s="9">
        <v>0.538461538461538</v>
      </c>
      <c r="L14" s="9">
        <v>0.9</v>
      </c>
      <c r="M14" s="9">
        <v>-0.2</v>
      </c>
      <c r="N14" s="9">
        <v>0.4</v>
      </c>
    </row>
    <row r="15" spans="1:14">
      <c r="A15" s="8">
        <v>408</v>
      </c>
      <c r="B15" s="9">
        <v>408</v>
      </c>
      <c r="C15" s="9">
        <v>0.485915064811706</v>
      </c>
      <c r="D15" s="9">
        <v>0.0520378351211548</v>
      </c>
      <c r="E15" s="9">
        <v>7</v>
      </c>
      <c r="F15" s="9">
        <v>4</v>
      </c>
      <c r="G15" s="9">
        <v>3</v>
      </c>
      <c r="H15" s="9">
        <v>6</v>
      </c>
      <c r="I15" s="9">
        <v>0.7</v>
      </c>
      <c r="J15" s="9">
        <v>0.636363636363636</v>
      </c>
      <c r="K15" s="9">
        <v>0.666666666666667</v>
      </c>
      <c r="L15" s="9">
        <v>0.4</v>
      </c>
      <c r="M15" s="9">
        <v>0.3</v>
      </c>
      <c r="N15" s="9">
        <v>0.65</v>
      </c>
    </row>
    <row r="16" spans="1:14">
      <c r="A16" s="8">
        <v>276</v>
      </c>
      <c r="B16" s="9">
        <v>276</v>
      </c>
      <c r="C16" s="9">
        <v>0.486104249954224</v>
      </c>
      <c r="D16" s="9">
        <v>0.0340396165847778</v>
      </c>
      <c r="E16" s="9">
        <v>7</v>
      </c>
      <c r="F16" s="9">
        <v>3</v>
      </c>
      <c r="G16" s="9">
        <v>3</v>
      </c>
      <c r="H16" s="9">
        <v>7</v>
      </c>
      <c r="I16" s="9">
        <v>0.7</v>
      </c>
      <c r="J16" s="9">
        <v>0.7</v>
      </c>
      <c r="K16" s="9">
        <v>0.7</v>
      </c>
      <c r="L16" s="9">
        <v>0.3</v>
      </c>
      <c r="M16" s="9">
        <v>0.4</v>
      </c>
      <c r="N16" s="9">
        <v>0.7</v>
      </c>
    </row>
    <row r="17" spans="1:14">
      <c r="A17" s="8">
        <v>270</v>
      </c>
      <c r="B17" s="9">
        <v>270</v>
      </c>
      <c r="C17" s="9">
        <v>0.488817095756531</v>
      </c>
      <c r="D17" s="9">
        <v>0.0486917495727539</v>
      </c>
      <c r="E17" s="9">
        <v>10</v>
      </c>
      <c r="F17" s="9">
        <v>8</v>
      </c>
      <c r="G17" s="9">
        <v>0</v>
      </c>
      <c r="H17" s="9">
        <v>2</v>
      </c>
      <c r="I17" s="9">
        <v>1</v>
      </c>
      <c r="J17" s="9">
        <v>0.555555555555556</v>
      </c>
      <c r="K17" s="9">
        <v>0.714285714285714</v>
      </c>
      <c r="L17" s="9">
        <v>0.8</v>
      </c>
      <c r="M17" s="9">
        <v>0.2</v>
      </c>
      <c r="N17" s="9">
        <v>0.6</v>
      </c>
    </row>
    <row r="18" spans="1:14">
      <c r="A18" s="8">
        <v>342</v>
      </c>
      <c r="B18" s="9">
        <v>342</v>
      </c>
      <c r="C18" s="9">
        <v>0.489537000656128</v>
      </c>
      <c r="D18" s="9">
        <v>0.0721596479415894</v>
      </c>
      <c r="E18" s="9">
        <v>9</v>
      </c>
      <c r="F18" s="9">
        <v>7</v>
      </c>
      <c r="G18" s="9">
        <v>1</v>
      </c>
      <c r="H18" s="9">
        <v>3</v>
      </c>
      <c r="I18" s="9">
        <v>0.9</v>
      </c>
      <c r="J18" s="9">
        <v>0.5625</v>
      </c>
      <c r="K18" s="9">
        <v>0.692307692307692</v>
      </c>
      <c r="L18" s="9">
        <v>0.7</v>
      </c>
      <c r="M18" s="9">
        <v>0.2</v>
      </c>
      <c r="N18" s="9">
        <v>0.6</v>
      </c>
    </row>
    <row r="19" spans="1:14">
      <c r="A19" s="8">
        <v>407</v>
      </c>
      <c r="B19" s="9">
        <v>407</v>
      </c>
      <c r="C19" s="9">
        <v>0.496729969978333</v>
      </c>
      <c r="D19" s="9">
        <v>0.0540428161621094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pans="1:14">
      <c r="A20" s="8">
        <v>368</v>
      </c>
      <c r="B20" s="9">
        <v>368</v>
      </c>
      <c r="C20" s="9">
        <v>0.497558355331421</v>
      </c>
      <c r="D20" s="9">
        <v>0.0354765653610229</v>
      </c>
      <c r="E20" s="9">
        <v>10</v>
      </c>
      <c r="F20" s="9">
        <v>6</v>
      </c>
      <c r="G20" s="9">
        <v>0</v>
      </c>
      <c r="H20" s="9">
        <v>4</v>
      </c>
      <c r="I20" s="9">
        <v>1</v>
      </c>
      <c r="J20" s="9">
        <v>0.625</v>
      </c>
      <c r="K20" s="9">
        <v>0.769230769230769</v>
      </c>
      <c r="L20" s="9">
        <v>0.6</v>
      </c>
      <c r="M20" s="9">
        <v>0.4</v>
      </c>
      <c r="N20" s="9">
        <v>0.7</v>
      </c>
    </row>
    <row r="21" spans="1:14">
      <c r="A21" s="8">
        <v>222</v>
      </c>
      <c r="B21" s="9">
        <v>222</v>
      </c>
      <c r="C21" s="9">
        <v>0.500420570373535</v>
      </c>
      <c r="D21" s="9">
        <v>0.0695040225982666</v>
      </c>
      <c r="E21" s="9">
        <v>9</v>
      </c>
      <c r="F21" s="9">
        <v>6</v>
      </c>
      <c r="G21" s="9">
        <v>1</v>
      </c>
      <c r="H21" s="9">
        <v>4</v>
      </c>
      <c r="I21" s="9">
        <v>0.9</v>
      </c>
      <c r="J21" s="9">
        <v>0.6</v>
      </c>
      <c r="K21" s="9">
        <v>0.72</v>
      </c>
      <c r="L21" s="9">
        <v>0.6</v>
      </c>
      <c r="M21" s="9">
        <v>0.3</v>
      </c>
      <c r="N21" s="9">
        <v>0.65</v>
      </c>
    </row>
    <row r="22" spans="1:14">
      <c r="A22" s="8">
        <v>495</v>
      </c>
      <c r="B22" s="9">
        <v>495</v>
      </c>
      <c r="C22" s="9">
        <v>0.500433444976807</v>
      </c>
      <c r="D22" s="9">
        <v>0.0572127103805542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="4" customFormat="1" spans="1:14">
      <c r="A23" s="16">
        <v>324</v>
      </c>
      <c r="B23" s="17">
        <v>324</v>
      </c>
      <c r="C23" s="17">
        <v>0.500799059867859</v>
      </c>
      <c r="D23" s="17">
        <v>0.0488530397415161</v>
      </c>
      <c r="E23" s="17">
        <v>8</v>
      </c>
      <c r="F23" s="17">
        <v>7</v>
      </c>
      <c r="G23" s="17">
        <v>2</v>
      </c>
      <c r="H23" s="17">
        <v>3</v>
      </c>
      <c r="I23" s="17">
        <v>0.8</v>
      </c>
      <c r="J23" s="17">
        <v>0.533333333333333</v>
      </c>
      <c r="K23" s="17">
        <v>0.64</v>
      </c>
      <c r="L23" s="17">
        <v>0.7</v>
      </c>
      <c r="M23" s="17">
        <v>0.1</v>
      </c>
      <c r="N23" s="17">
        <v>0.55</v>
      </c>
    </row>
    <row r="24" spans="1:14">
      <c r="A24" s="8">
        <v>471</v>
      </c>
      <c r="B24" s="9">
        <v>471</v>
      </c>
      <c r="C24" s="9">
        <v>0.503038883209229</v>
      </c>
      <c r="D24" s="9">
        <v>0.0972745418548584</v>
      </c>
      <c r="E24" s="9">
        <v>9</v>
      </c>
      <c r="F24" s="9">
        <v>6</v>
      </c>
      <c r="G24" s="9">
        <v>1</v>
      </c>
      <c r="H24" s="9">
        <v>4</v>
      </c>
      <c r="I24" s="9">
        <v>0.9</v>
      </c>
      <c r="J24" s="9">
        <v>0.6</v>
      </c>
      <c r="K24" s="9">
        <v>0.72</v>
      </c>
      <c r="L24" s="9">
        <v>0.6</v>
      </c>
      <c r="M24" s="9">
        <v>0.3</v>
      </c>
      <c r="N24" s="9">
        <v>0.65</v>
      </c>
    </row>
    <row r="25" spans="1:14">
      <c r="A25" s="8">
        <v>341</v>
      </c>
      <c r="B25" s="9">
        <v>341</v>
      </c>
      <c r="C25" s="9">
        <v>0.512217044830322</v>
      </c>
      <c r="D25" s="9">
        <v>0.0958206653594971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154</v>
      </c>
      <c r="B26" s="9">
        <v>154</v>
      </c>
      <c r="C26" s="9">
        <v>0.514118075370789</v>
      </c>
      <c r="D26" s="9">
        <v>0.0761491060256958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170</v>
      </c>
      <c r="B27" s="9">
        <v>170</v>
      </c>
      <c r="C27" s="9">
        <v>0.517281055450439</v>
      </c>
      <c r="D27" s="9">
        <v>0.0913281440734863</v>
      </c>
      <c r="E27" s="9">
        <v>7</v>
      </c>
      <c r="F27" s="9">
        <v>7</v>
      </c>
      <c r="G27" s="9">
        <v>3</v>
      </c>
      <c r="H27" s="9">
        <v>3</v>
      </c>
      <c r="I27" s="9">
        <v>0.7</v>
      </c>
      <c r="J27" s="9">
        <v>0.5</v>
      </c>
      <c r="K27" s="9">
        <v>0.583333333333333</v>
      </c>
      <c r="L27" s="9">
        <v>0.7</v>
      </c>
      <c r="M27" s="9">
        <v>0</v>
      </c>
      <c r="N27" s="9">
        <v>0.5</v>
      </c>
    </row>
    <row r="28" spans="1:14">
      <c r="A28" s="8">
        <v>117</v>
      </c>
      <c r="B28" s="9">
        <v>117</v>
      </c>
      <c r="C28" s="9">
        <v>0.507088422775269</v>
      </c>
      <c r="D28" s="9">
        <v>0.0587853193283081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200</v>
      </c>
      <c r="B29" s="9">
        <v>200</v>
      </c>
      <c r="C29" s="9">
        <v>0.520510196685791</v>
      </c>
      <c r="D29" s="9">
        <v>0.174683451652527</v>
      </c>
      <c r="E29" s="9">
        <v>7</v>
      </c>
      <c r="F29" s="9">
        <v>6</v>
      </c>
      <c r="G29" s="9">
        <v>3</v>
      </c>
      <c r="H29" s="9">
        <v>4</v>
      </c>
      <c r="I29" s="9">
        <v>0.7</v>
      </c>
      <c r="J29" s="9">
        <v>0.538461538461539</v>
      </c>
      <c r="K29" s="9">
        <v>0.608695652173913</v>
      </c>
      <c r="L29" s="9">
        <v>0.6</v>
      </c>
      <c r="M29" s="9">
        <v>0.1</v>
      </c>
      <c r="N29" s="9">
        <v>0.55</v>
      </c>
    </row>
    <row r="30" spans="1:14">
      <c r="A30" s="8">
        <v>111</v>
      </c>
      <c r="B30" s="9">
        <v>111</v>
      </c>
      <c r="C30" s="9">
        <v>0.524930238723755</v>
      </c>
      <c r="D30" s="9">
        <v>0.134762167930603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customFormat="1" spans="1:14">
      <c r="A31" s="8">
        <v>327</v>
      </c>
      <c r="B31" s="9">
        <v>327</v>
      </c>
      <c r="C31" s="9">
        <v>0.51726496219635</v>
      </c>
      <c r="D31" s="9">
        <v>0.0496070384979248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132</v>
      </c>
      <c r="B32" s="9">
        <v>132</v>
      </c>
      <c r="C32" s="9">
        <v>0.518872261047363</v>
      </c>
      <c r="D32" s="9">
        <v>0.0788161754608154</v>
      </c>
      <c r="E32" s="9">
        <v>9</v>
      </c>
      <c r="F32" s="9">
        <v>8</v>
      </c>
      <c r="G32" s="9">
        <v>1</v>
      </c>
      <c r="H32" s="9">
        <v>2</v>
      </c>
      <c r="I32" s="9">
        <v>0.9</v>
      </c>
      <c r="J32" s="9">
        <v>0.529411764705882</v>
      </c>
      <c r="K32" s="9">
        <v>0.666666666666667</v>
      </c>
      <c r="L32" s="9">
        <v>0.8</v>
      </c>
      <c r="M32" s="9">
        <v>0.1</v>
      </c>
      <c r="N32" s="9">
        <v>0.55</v>
      </c>
    </row>
    <row r="33" spans="1:14">
      <c r="A33" s="8">
        <v>72</v>
      </c>
      <c r="B33" s="9">
        <v>72</v>
      </c>
      <c r="C33" s="9">
        <v>0.529927730560303</v>
      </c>
      <c r="D33" s="9">
        <v>0.11436116695404</v>
      </c>
      <c r="E33" s="9">
        <v>9</v>
      </c>
      <c r="F33" s="9">
        <v>7</v>
      </c>
      <c r="G33" s="9">
        <v>1</v>
      </c>
      <c r="H33" s="9">
        <v>3</v>
      </c>
      <c r="I33" s="9">
        <v>0.9</v>
      </c>
      <c r="J33" s="9">
        <v>0.5625</v>
      </c>
      <c r="K33" s="9">
        <v>0.692307692307692</v>
      </c>
      <c r="L33" s="9">
        <v>0.7</v>
      </c>
      <c r="M33" s="9">
        <v>0.2</v>
      </c>
      <c r="N33" s="9">
        <v>0.6</v>
      </c>
    </row>
    <row r="34" spans="1:14">
      <c r="A34" s="8">
        <v>12</v>
      </c>
      <c r="B34" s="9">
        <v>12</v>
      </c>
      <c r="C34" s="9">
        <v>0.531450152397156</v>
      </c>
      <c r="D34" s="9">
        <v>0.0931936502456665</v>
      </c>
      <c r="E34" s="9">
        <v>7</v>
      </c>
      <c r="F34" s="9">
        <v>4</v>
      </c>
      <c r="G34" s="9">
        <v>3</v>
      </c>
      <c r="H34" s="9">
        <v>6</v>
      </c>
      <c r="I34" s="9">
        <v>0.7</v>
      </c>
      <c r="J34" s="9">
        <v>0.636363636363636</v>
      </c>
      <c r="K34" s="9">
        <v>0.666666666666667</v>
      </c>
      <c r="L34" s="9">
        <v>0.4</v>
      </c>
      <c r="M34" s="9">
        <v>0.3</v>
      </c>
      <c r="N34" s="9">
        <v>0.65</v>
      </c>
    </row>
    <row r="35" spans="1:14">
      <c r="A35" s="8">
        <v>302</v>
      </c>
      <c r="B35" s="9">
        <v>302</v>
      </c>
      <c r="C35" s="9">
        <v>0.532430410385132</v>
      </c>
      <c r="D35" s="9">
        <v>0.0958017110824585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="4" customFormat="1" spans="1:14">
      <c r="A36" s="16">
        <v>143</v>
      </c>
      <c r="B36" s="17">
        <v>143</v>
      </c>
      <c r="C36" s="17">
        <v>0.534330725669861</v>
      </c>
      <c r="D36" s="17">
        <v>0.131121039390564</v>
      </c>
      <c r="E36" s="17">
        <v>7</v>
      </c>
      <c r="F36" s="17">
        <v>3</v>
      </c>
      <c r="G36" s="17">
        <v>3</v>
      </c>
      <c r="H36" s="17">
        <v>7</v>
      </c>
      <c r="I36" s="17">
        <v>0.7</v>
      </c>
      <c r="J36" s="17">
        <v>0.7</v>
      </c>
      <c r="K36" s="17">
        <v>0.7</v>
      </c>
      <c r="L36" s="17">
        <v>0.3</v>
      </c>
      <c r="M36" s="17">
        <v>0.4</v>
      </c>
      <c r="N36" s="17">
        <v>0.7</v>
      </c>
    </row>
    <row r="37" spans="1:14">
      <c r="A37" s="8">
        <v>245</v>
      </c>
      <c r="B37" s="9">
        <v>245</v>
      </c>
      <c r="C37" s="9">
        <v>0.535016775131226</v>
      </c>
      <c r="D37" s="9">
        <v>0.0704317092895508</v>
      </c>
      <c r="E37" s="9">
        <v>9</v>
      </c>
      <c r="F37" s="9">
        <v>8</v>
      </c>
      <c r="G37" s="9">
        <v>1</v>
      </c>
      <c r="H37" s="9">
        <v>2</v>
      </c>
      <c r="I37" s="9">
        <v>0.9</v>
      </c>
      <c r="J37" s="9">
        <v>0.529411764705882</v>
      </c>
      <c r="K37" s="9">
        <v>0.666666666666667</v>
      </c>
      <c r="L37" s="9">
        <v>0.8</v>
      </c>
      <c r="M37" s="9">
        <v>0.1</v>
      </c>
      <c r="N37" s="9">
        <v>0.55</v>
      </c>
    </row>
    <row r="38" spans="1:14">
      <c r="A38" s="8">
        <v>68</v>
      </c>
      <c r="B38" s="9">
        <v>68</v>
      </c>
      <c r="C38" s="9">
        <v>0.536260604858398</v>
      </c>
      <c r="D38" s="9">
        <v>0.117271304130554</v>
      </c>
      <c r="E38" s="9">
        <v>9</v>
      </c>
      <c r="F38" s="9">
        <v>9</v>
      </c>
      <c r="G38" s="9">
        <v>1</v>
      </c>
      <c r="H38" s="9">
        <v>1</v>
      </c>
      <c r="I38" s="9">
        <v>0.9</v>
      </c>
      <c r="J38" s="9">
        <v>0.5</v>
      </c>
      <c r="K38" s="9">
        <v>0.642857142857143</v>
      </c>
      <c r="L38" s="9">
        <v>0.9</v>
      </c>
      <c r="M38" s="9">
        <v>0</v>
      </c>
      <c r="N38" s="9">
        <v>0.5</v>
      </c>
    </row>
    <row r="39" spans="1:14">
      <c r="A39" s="8">
        <v>449</v>
      </c>
      <c r="B39" s="9">
        <v>449</v>
      </c>
      <c r="C39" s="9">
        <v>0.538536787033081</v>
      </c>
      <c r="D39" s="9">
        <v>0.123993277549744</v>
      </c>
      <c r="E39" s="9">
        <v>7</v>
      </c>
      <c r="F39" s="9">
        <v>7</v>
      </c>
      <c r="G39" s="9">
        <v>3</v>
      </c>
      <c r="H39" s="9">
        <v>3</v>
      </c>
      <c r="I39" s="9">
        <v>0.7</v>
      </c>
      <c r="J39" s="9">
        <v>0.5</v>
      </c>
      <c r="K39" s="9">
        <v>0.583333333333333</v>
      </c>
      <c r="L39" s="9">
        <v>0.7</v>
      </c>
      <c r="M39" s="9">
        <v>0</v>
      </c>
      <c r="N39" s="9">
        <v>0.5</v>
      </c>
    </row>
    <row r="40" spans="1:14">
      <c r="A40" s="8">
        <v>185</v>
      </c>
      <c r="B40" s="9">
        <v>185</v>
      </c>
      <c r="C40" s="9">
        <v>0.54090142250061</v>
      </c>
      <c r="D40" s="9">
        <v>0.0594098567962646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69</v>
      </c>
      <c r="B41" s="9">
        <v>69</v>
      </c>
      <c r="C41" s="9">
        <v>0.542114853858948</v>
      </c>
      <c r="D41" s="9">
        <v>0.0620517730712891</v>
      </c>
      <c r="E41" s="9">
        <v>10</v>
      </c>
      <c r="F41" s="9">
        <v>9</v>
      </c>
      <c r="G41" s="9">
        <v>0</v>
      </c>
      <c r="H41" s="9">
        <v>1</v>
      </c>
      <c r="I41" s="9">
        <v>1</v>
      </c>
      <c r="J41" s="9">
        <v>0.526315789473684</v>
      </c>
      <c r="K41" s="9">
        <v>0.689655172413793</v>
      </c>
      <c r="L41" s="9">
        <v>0.9</v>
      </c>
      <c r="M41" s="9">
        <v>0.1</v>
      </c>
      <c r="N41" s="9">
        <v>0.55</v>
      </c>
    </row>
    <row r="42" spans="1:14">
      <c r="A42" s="8">
        <v>347</v>
      </c>
      <c r="B42" s="9">
        <v>347</v>
      </c>
      <c r="C42" s="9">
        <v>0.542703747749329</v>
      </c>
      <c r="D42" s="9">
        <v>0.167460083961487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438</v>
      </c>
      <c r="B43" s="9">
        <v>438</v>
      </c>
      <c r="C43" s="9">
        <v>0.547446489334106</v>
      </c>
      <c r="D43" s="9">
        <v>0.0625665187835693</v>
      </c>
      <c r="E43" s="9">
        <v>8</v>
      </c>
      <c r="F43" s="9">
        <v>7</v>
      </c>
      <c r="G43" s="9">
        <v>2</v>
      </c>
      <c r="H43" s="9">
        <v>3</v>
      </c>
      <c r="I43" s="9">
        <v>0.8</v>
      </c>
      <c r="J43" s="9">
        <v>0.533333333333333</v>
      </c>
      <c r="K43" s="9">
        <v>0.64</v>
      </c>
      <c r="L43" s="9">
        <v>0.7</v>
      </c>
      <c r="M43" s="9">
        <v>0.1</v>
      </c>
      <c r="N43" s="9">
        <v>0.55</v>
      </c>
    </row>
    <row r="44" spans="1:14">
      <c r="A44" s="8">
        <v>381</v>
      </c>
      <c r="B44" s="9">
        <v>381</v>
      </c>
      <c r="C44" s="9">
        <v>0.552539467811584</v>
      </c>
      <c r="D44" s="9">
        <v>0.112726330757141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104</v>
      </c>
      <c r="B45" s="9">
        <v>104</v>
      </c>
      <c r="C45" s="9">
        <v>0.557562589645386</v>
      </c>
      <c r="D45" s="9">
        <v>0.0708160400390625</v>
      </c>
      <c r="E45" s="9">
        <v>9</v>
      </c>
      <c r="F45" s="9">
        <v>9</v>
      </c>
      <c r="G45" s="9">
        <v>1</v>
      </c>
      <c r="H45" s="9">
        <v>1</v>
      </c>
      <c r="I45" s="9">
        <v>0.9</v>
      </c>
      <c r="J45" s="9">
        <v>0.5</v>
      </c>
      <c r="K45" s="9">
        <v>0.642857142857143</v>
      </c>
      <c r="L45" s="9">
        <v>0.9</v>
      </c>
      <c r="M45" s="9">
        <v>0</v>
      </c>
      <c r="N45" s="9">
        <v>0.5</v>
      </c>
    </row>
    <row r="46" spans="1:14">
      <c r="A46" s="8">
        <v>369</v>
      </c>
      <c r="B46" s="9">
        <v>369</v>
      </c>
      <c r="C46" s="9">
        <v>0.558424592018127</v>
      </c>
      <c r="D46" s="9">
        <v>0.142747044563294</v>
      </c>
      <c r="E46" s="9">
        <v>9</v>
      </c>
      <c r="F46" s="9">
        <v>8</v>
      </c>
      <c r="G46" s="9">
        <v>1</v>
      </c>
      <c r="H46" s="9">
        <v>2</v>
      </c>
      <c r="I46" s="9">
        <v>0.9</v>
      </c>
      <c r="J46" s="9">
        <v>0.529411764705882</v>
      </c>
      <c r="K46" s="9">
        <v>0.666666666666667</v>
      </c>
      <c r="L46" s="9">
        <v>0.8</v>
      </c>
      <c r="M46" s="9">
        <v>0.1</v>
      </c>
      <c r="N46" s="9">
        <v>0.55</v>
      </c>
    </row>
    <row r="47" spans="1:14">
      <c r="A47" s="8">
        <v>199</v>
      </c>
      <c r="B47" s="9">
        <v>199</v>
      </c>
      <c r="C47" s="9">
        <v>0.561971664428711</v>
      </c>
      <c r="D47" s="9">
        <v>0.0753124952316284</v>
      </c>
      <c r="E47" s="9">
        <v>8</v>
      </c>
      <c r="F47" s="9">
        <v>9</v>
      </c>
      <c r="G47" s="9">
        <v>2</v>
      </c>
      <c r="H47" s="9">
        <v>1</v>
      </c>
      <c r="I47" s="9">
        <v>0.8</v>
      </c>
      <c r="J47" s="9">
        <v>0.470588235294118</v>
      </c>
      <c r="K47" s="9">
        <v>0.592592592592593</v>
      </c>
      <c r="L47" s="9">
        <v>0.9</v>
      </c>
      <c r="M47" s="9">
        <v>-0.1</v>
      </c>
      <c r="N47" s="9">
        <v>0.45</v>
      </c>
    </row>
    <row r="48" spans="1:14">
      <c r="A48" s="8">
        <v>272</v>
      </c>
      <c r="B48" s="9">
        <v>272</v>
      </c>
      <c r="C48" s="9">
        <v>0.538297295570374</v>
      </c>
      <c r="D48" s="9">
        <v>0.0419726371765137</v>
      </c>
      <c r="E48" s="9">
        <v>9</v>
      </c>
      <c r="F48" s="9">
        <v>3</v>
      </c>
      <c r="G48" s="9">
        <v>1</v>
      </c>
      <c r="H48" s="9">
        <v>7</v>
      </c>
      <c r="I48" s="9">
        <v>0.9</v>
      </c>
      <c r="J48" s="9">
        <v>0.75</v>
      </c>
      <c r="K48" s="9">
        <v>0.818181818181818</v>
      </c>
      <c r="L48" s="9">
        <v>0.3</v>
      </c>
      <c r="M48" s="9">
        <v>0.6</v>
      </c>
      <c r="N48" s="9">
        <v>0.8</v>
      </c>
    </row>
    <row r="49" s="4" customFormat="1" spans="1:14">
      <c r="A49" s="16">
        <v>147</v>
      </c>
      <c r="B49" s="17">
        <v>147</v>
      </c>
      <c r="C49" s="17">
        <v>0.56492280960083</v>
      </c>
      <c r="D49" s="17">
        <v>0.124079346656799</v>
      </c>
      <c r="E49" s="17">
        <v>7</v>
      </c>
      <c r="F49" s="17">
        <v>9</v>
      </c>
      <c r="G49" s="17">
        <v>3</v>
      </c>
      <c r="H49" s="17">
        <v>1</v>
      </c>
      <c r="I49" s="17">
        <v>0.7</v>
      </c>
      <c r="J49" s="17">
        <v>0.4375</v>
      </c>
      <c r="K49" s="17">
        <v>0.538461538461538</v>
      </c>
      <c r="L49" s="17">
        <v>0.9</v>
      </c>
      <c r="M49" s="17">
        <v>-0.2</v>
      </c>
      <c r="N49" s="17">
        <v>0.4</v>
      </c>
    </row>
    <row r="50" spans="1:14">
      <c r="A50" s="8">
        <v>51</v>
      </c>
      <c r="B50" s="9">
        <v>51</v>
      </c>
      <c r="C50" s="9">
        <v>0.567926406860352</v>
      </c>
      <c r="D50" s="9">
        <v>0.115323781967163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308</v>
      </c>
      <c r="B51" s="9">
        <v>308</v>
      </c>
      <c r="C51" s="9">
        <v>0.568925857543945</v>
      </c>
      <c r="D51" s="9">
        <v>0.154922485351562</v>
      </c>
      <c r="E51" s="9">
        <v>10</v>
      </c>
      <c r="F51" s="9">
        <v>8</v>
      </c>
      <c r="G51" s="9">
        <v>0</v>
      </c>
      <c r="H51" s="9">
        <v>2</v>
      </c>
      <c r="I51" s="9">
        <v>1</v>
      </c>
      <c r="J51" s="9">
        <v>0.555555555555556</v>
      </c>
      <c r="K51" s="9">
        <v>0.714285714285714</v>
      </c>
      <c r="L51" s="9">
        <v>0.8</v>
      </c>
      <c r="M51" s="9">
        <v>0.2</v>
      </c>
      <c r="N51" s="9">
        <v>0.6</v>
      </c>
    </row>
    <row r="52" spans="1:14">
      <c r="A52" s="8">
        <v>224</v>
      </c>
      <c r="B52" s="9">
        <v>224</v>
      </c>
      <c r="C52" s="9">
        <v>0.56917941570282</v>
      </c>
      <c r="D52" s="9">
        <v>0.183644413948059</v>
      </c>
      <c r="E52" s="9">
        <v>9</v>
      </c>
      <c r="F52" s="9">
        <v>8</v>
      </c>
      <c r="G52" s="9">
        <v>1</v>
      </c>
      <c r="H52" s="9">
        <v>2</v>
      </c>
      <c r="I52" s="9">
        <v>0.9</v>
      </c>
      <c r="J52" s="9">
        <v>0.529411764705882</v>
      </c>
      <c r="K52" s="9">
        <v>0.666666666666667</v>
      </c>
      <c r="L52" s="9">
        <v>0.8</v>
      </c>
      <c r="M52" s="9">
        <v>0.1</v>
      </c>
      <c r="N52" s="9">
        <v>0.55</v>
      </c>
    </row>
    <row r="53" spans="1:14">
      <c r="A53" s="8">
        <v>43</v>
      </c>
      <c r="B53" s="9">
        <v>43</v>
      </c>
      <c r="C53" s="9">
        <v>0.571359634399414</v>
      </c>
      <c r="D53" s="9">
        <v>0.128782153129578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466</v>
      </c>
      <c r="B54" s="9">
        <v>466</v>
      </c>
      <c r="C54" s="9">
        <v>0.572870135307312</v>
      </c>
      <c r="D54" s="9">
        <v>0.10811972618103</v>
      </c>
      <c r="E54" s="9">
        <v>10</v>
      </c>
      <c r="F54" s="9">
        <v>5</v>
      </c>
      <c r="G54" s="9">
        <v>0</v>
      </c>
      <c r="H54" s="9">
        <v>5</v>
      </c>
      <c r="I54" s="9">
        <v>1</v>
      </c>
      <c r="J54" s="9">
        <v>0.666666666666667</v>
      </c>
      <c r="K54" s="9">
        <v>0.8</v>
      </c>
      <c r="L54" s="9">
        <v>0.5</v>
      </c>
      <c r="M54" s="9">
        <v>0.5</v>
      </c>
      <c r="N54" s="9">
        <v>0.75</v>
      </c>
    </row>
    <row r="55" spans="1:14">
      <c r="A55" s="8">
        <v>36</v>
      </c>
      <c r="B55" s="9">
        <v>36</v>
      </c>
      <c r="C55" s="9">
        <v>0.588944435119629</v>
      </c>
      <c r="D55" s="9">
        <v>0.175347805023193</v>
      </c>
      <c r="E55" s="9">
        <v>7</v>
      </c>
      <c r="F55" s="9">
        <v>8</v>
      </c>
      <c r="G55" s="9">
        <v>3</v>
      </c>
      <c r="H55" s="9">
        <v>2</v>
      </c>
      <c r="I55" s="9">
        <v>0.7</v>
      </c>
      <c r="J55" s="9">
        <v>0.466666666666667</v>
      </c>
      <c r="K55" s="9">
        <v>0.56</v>
      </c>
      <c r="L55" s="9">
        <v>0.8</v>
      </c>
      <c r="M55" s="9">
        <v>-0.1</v>
      </c>
      <c r="N55" s="9">
        <v>0.45</v>
      </c>
    </row>
    <row r="56" s="1" customFormat="1" spans="1:14">
      <c r="A56" s="10">
        <v>192</v>
      </c>
      <c r="B56" s="11">
        <v>192</v>
      </c>
      <c r="C56" s="11">
        <v>0.592427253723145</v>
      </c>
      <c r="D56" s="11">
        <v>0.27315354347229</v>
      </c>
      <c r="E56" s="11">
        <v>9</v>
      </c>
      <c r="F56" s="11">
        <v>7</v>
      </c>
      <c r="G56" s="11">
        <v>1</v>
      </c>
      <c r="H56" s="11">
        <v>3</v>
      </c>
      <c r="I56" s="11">
        <v>0.9</v>
      </c>
      <c r="J56" s="11">
        <v>0.5625</v>
      </c>
      <c r="K56" s="11">
        <v>0.692307692307692</v>
      </c>
      <c r="L56" s="11">
        <v>0.7</v>
      </c>
      <c r="M56" s="11">
        <v>0.2</v>
      </c>
      <c r="N56" s="11">
        <v>0.6</v>
      </c>
    </row>
    <row r="57" spans="1:14">
      <c r="A57" s="8">
        <v>444</v>
      </c>
      <c r="B57" s="9">
        <v>444</v>
      </c>
      <c r="C57" s="9">
        <v>0.595346450805664</v>
      </c>
      <c r="D57" s="9">
        <v>0.195836067199707</v>
      </c>
      <c r="E57" s="9">
        <v>7</v>
      </c>
      <c r="F57" s="9">
        <v>6</v>
      </c>
      <c r="G57" s="9">
        <v>3</v>
      </c>
      <c r="H57" s="9">
        <v>4</v>
      </c>
      <c r="I57" s="9">
        <v>0.7</v>
      </c>
      <c r="J57" s="9">
        <v>0.538461538461539</v>
      </c>
      <c r="K57" s="9">
        <v>0.608695652173913</v>
      </c>
      <c r="L57" s="9">
        <v>0.6</v>
      </c>
      <c r="M57" s="9">
        <v>0.1</v>
      </c>
      <c r="N57" s="9">
        <v>0.55</v>
      </c>
    </row>
    <row r="58" spans="1:14">
      <c r="A58" s="8">
        <v>175</v>
      </c>
      <c r="B58" s="9">
        <v>175</v>
      </c>
      <c r="C58" s="9">
        <v>0.580980181694031</v>
      </c>
      <c r="D58" s="9">
        <v>0.101220607757568</v>
      </c>
      <c r="E58" s="9">
        <v>9</v>
      </c>
      <c r="F58" s="9">
        <v>2</v>
      </c>
      <c r="G58" s="9">
        <v>1</v>
      </c>
      <c r="H58" s="9">
        <v>8</v>
      </c>
      <c r="I58" s="9">
        <v>0.9</v>
      </c>
      <c r="J58" s="9">
        <v>0.818181818181818</v>
      </c>
      <c r="K58" s="9">
        <v>0.857142857142857</v>
      </c>
      <c r="L58" s="9">
        <v>0.2</v>
      </c>
      <c r="M58" s="9">
        <v>0.7</v>
      </c>
      <c r="N58" s="9">
        <v>0.85</v>
      </c>
    </row>
    <row r="59" spans="1:14">
      <c r="A59" s="8">
        <v>133</v>
      </c>
      <c r="B59" s="9">
        <v>133</v>
      </c>
      <c r="C59" s="9">
        <v>0.597050428390503</v>
      </c>
      <c r="D59" s="9">
        <v>0.135079622268677</v>
      </c>
      <c r="E59" s="9">
        <v>9</v>
      </c>
      <c r="F59" s="9">
        <v>6</v>
      </c>
      <c r="G59" s="9">
        <v>1</v>
      </c>
      <c r="H59" s="9">
        <v>4</v>
      </c>
      <c r="I59" s="9">
        <v>0.9</v>
      </c>
      <c r="J59" s="9">
        <v>0.6</v>
      </c>
      <c r="K59" s="9">
        <v>0.72</v>
      </c>
      <c r="L59" s="9">
        <v>0.6</v>
      </c>
      <c r="M59" s="9">
        <v>0.3</v>
      </c>
      <c r="N59" s="9">
        <v>0.65</v>
      </c>
    </row>
    <row r="60" s="4" customFormat="1" spans="1:14">
      <c r="A60" s="16">
        <v>33</v>
      </c>
      <c r="B60" s="17">
        <v>33</v>
      </c>
      <c r="C60" s="17">
        <v>0.59718656539917</v>
      </c>
      <c r="D60" s="17">
        <v>0.132335543632507</v>
      </c>
      <c r="E60" s="17">
        <v>9</v>
      </c>
      <c r="F60" s="17">
        <v>8</v>
      </c>
      <c r="G60" s="17">
        <v>1</v>
      </c>
      <c r="H60" s="17">
        <v>2</v>
      </c>
      <c r="I60" s="17">
        <v>0.9</v>
      </c>
      <c r="J60" s="17">
        <v>0.529411764705882</v>
      </c>
      <c r="K60" s="17">
        <v>0.666666666666667</v>
      </c>
      <c r="L60" s="17">
        <v>0.8</v>
      </c>
      <c r="M60" s="17">
        <v>0.1</v>
      </c>
      <c r="N60" s="17">
        <v>0.55</v>
      </c>
    </row>
    <row r="61" spans="1:14">
      <c r="A61" s="8">
        <v>462</v>
      </c>
      <c r="B61" s="9">
        <v>462</v>
      </c>
      <c r="C61" s="9">
        <v>0.601978421211243</v>
      </c>
      <c r="D61" s="9">
        <v>0.126847267150879</v>
      </c>
      <c r="E61" s="9">
        <v>9</v>
      </c>
      <c r="F61" s="9">
        <v>6</v>
      </c>
      <c r="G61" s="9">
        <v>1</v>
      </c>
      <c r="H61" s="9">
        <v>4</v>
      </c>
      <c r="I61" s="9">
        <v>0.9</v>
      </c>
      <c r="J61" s="9">
        <v>0.6</v>
      </c>
      <c r="K61" s="9">
        <v>0.72</v>
      </c>
      <c r="L61" s="9">
        <v>0.6</v>
      </c>
      <c r="M61" s="9">
        <v>0.3</v>
      </c>
      <c r="N61" s="9">
        <v>0.65</v>
      </c>
    </row>
    <row r="62" spans="1:14">
      <c r="A62" s="8">
        <v>432</v>
      </c>
      <c r="B62" s="9">
        <v>432</v>
      </c>
      <c r="C62" s="9">
        <v>0.605595111846924</v>
      </c>
      <c r="D62" s="9">
        <v>0.208909034729004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225</v>
      </c>
      <c r="B63" s="9">
        <v>225</v>
      </c>
      <c r="C63" s="9">
        <v>0.605853915214539</v>
      </c>
      <c r="D63" s="9">
        <v>0.149552583694458</v>
      </c>
      <c r="E63" s="9">
        <v>7</v>
      </c>
      <c r="F63" s="9">
        <v>8</v>
      </c>
      <c r="G63" s="9">
        <v>3</v>
      </c>
      <c r="H63" s="9">
        <v>2</v>
      </c>
      <c r="I63" s="9">
        <v>0.7</v>
      </c>
      <c r="J63" s="9">
        <v>0.466666666666667</v>
      </c>
      <c r="K63" s="9">
        <v>0.56</v>
      </c>
      <c r="L63" s="9">
        <v>0.8</v>
      </c>
      <c r="M63" s="9">
        <v>-0.1</v>
      </c>
      <c r="N63" s="9">
        <v>0.45</v>
      </c>
    </row>
    <row r="64" spans="1:14">
      <c r="A64" s="8">
        <v>472</v>
      </c>
      <c r="B64" s="9">
        <v>472</v>
      </c>
      <c r="C64" s="9">
        <v>0.620526671409607</v>
      </c>
      <c r="D64" s="9">
        <v>0.139442920684815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311</v>
      </c>
      <c r="B65" s="9">
        <v>311</v>
      </c>
      <c r="C65" s="9">
        <v>0.615211844444275</v>
      </c>
      <c r="D65" s="9">
        <v>0.113019585609436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160</v>
      </c>
      <c r="B66" s="9">
        <v>160</v>
      </c>
      <c r="C66" s="9">
        <v>0.625976920127869</v>
      </c>
      <c r="D66" s="9">
        <v>0.133077383041382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pans="1:14">
      <c r="A67" s="8">
        <v>399</v>
      </c>
      <c r="B67" s="9">
        <v>399</v>
      </c>
      <c r="C67" s="9">
        <v>0.626033902168274</v>
      </c>
      <c r="D67" s="9">
        <v>0.150467753410339</v>
      </c>
      <c r="E67" s="9">
        <v>9</v>
      </c>
      <c r="F67" s="9">
        <v>5</v>
      </c>
      <c r="G67" s="9">
        <v>1</v>
      </c>
      <c r="H67" s="9">
        <v>5</v>
      </c>
      <c r="I67" s="9">
        <v>0.9</v>
      </c>
      <c r="J67" s="9">
        <v>0.642857142857143</v>
      </c>
      <c r="K67" s="9">
        <v>0.75</v>
      </c>
      <c r="L67" s="9">
        <v>0.5</v>
      </c>
      <c r="M67" s="9">
        <v>0.4</v>
      </c>
      <c r="N67" s="9">
        <v>0.7</v>
      </c>
    </row>
    <row r="68" s="4" customFormat="1" spans="1:14">
      <c r="A68" s="16">
        <v>396</v>
      </c>
      <c r="B68" s="17">
        <v>396</v>
      </c>
      <c r="C68" s="17">
        <v>0.630221962928772</v>
      </c>
      <c r="D68" s="17">
        <v>0.13497257232666</v>
      </c>
      <c r="E68" s="17">
        <v>7</v>
      </c>
      <c r="F68" s="17">
        <v>5</v>
      </c>
      <c r="G68" s="17">
        <v>3</v>
      </c>
      <c r="H68" s="17">
        <v>5</v>
      </c>
      <c r="I68" s="17">
        <v>0.7</v>
      </c>
      <c r="J68" s="17">
        <v>0.583333333333333</v>
      </c>
      <c r="K68" s="17">
        <v>0.636363636363636</v>
      </c>
      <c r="L68" s="17">
        <v>0.5</v>
      </c>
      <c r="M68" s="17">
        <v>0.2</v>
      </c>
      <c r="N68" s="17">
        <v>0.6</v>
      </c>
    </row>
    <row r="69" spans="1:14">
      <c r="A69" s="8">
        <v>313</v>
      </c>
      <c r="B69" s="9">
        <v>313</v>
      </c>
      <c r="C69" s="9">
        <v>0.650550127029419</v>
      </c>
      <c r="D69" s="9">
        <v>0.200407981872559</v>
      </c>
      <c r="E69" s="9">
        <v>8</v>
      </c>
      <c r="F69" s="9">
        <v>5</v>
      </c>
      <c r="G69" s="9">
        <v>2</v>
      </c>
      <c r="H69" s="9">
        <v>5</v>
      </c>
      <c r="I69" s="9">
        <v>0.8</v>
      </c>
      <c r="J69" s="9">
        <v>0.615384615384615</v>
      </c>
      <c r="K69" s="9">
        <v>0.695652173913043</v>
      </c>
      <c r="L69" s="9">
        <v>0.5</v>
      </c>
      <c r="M69" s="9">
        <v>0.3</v>
      </c>
      <c r="N69" s="9">
        <v>0.65</v>
      </c>
    </row>
    <row r="70" spans="1:14">
      <c r="A70" s="8">
        <v>274</v>
      </c>
      <c r="B70" s="9">
        <v>274</v>
      </c>
      <c r="C70" s="9">
        <v>0.644375324249268</v>
      </c>
      <c r="D70" s="9">
        <v>0.134663581848145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201</v>
      </c>
      <c r="B71" s="9">
        <v>201</v>
      </c>
      <c r="C71" s="9">
        <v>0.656274795532227</v>
      </c>
      <c r="D71" s="9">
        <v>0.173108339309692</v>
      </c>
      <c r="E71" s="9">
        <v>9</v>
      </c>
      <c r="F71" s="9">
        <v>5</v>
      </c>
      <c r="G71" s="9">
        <v>1</v>
      </c>
      <c r="H71" s="9">
        <v>5</v>
      </c>
      <c r="I71" s="9">
        <v>0.9</v>
      </c>
      <c r="J71" s="9">
        <v>0.642857142857143</v>
      </c>
      <c r="K71" s="9">
        <v>0.75</v>
      </c>
      <c r="L71" s="9">
        <v>0.5</v>
      </c>
      <c r="M71" s="9">
        <v>0.4</v>
      </c>
      <c r="N71" s="9">
        <v>0.7</v>
      </c>
    </row>
    <row r="72" spans="3:13">
      <c r="C72" s="7">
        <f>AVERAGE(C2:C71)</f>
        <v>0.535365317549024</v>
      </c>
      <c r="D72" s="7">
        <f>AVERAGE(D2:D71)</f>
        <v>0.105263067994799</v>
      </c>
      <c r="L72" s="7">
        <f>AVERAGE(L2:L71)</f>
        <v>0.671428571428571</v>
      </c>
      <c r="M72" s="7">
        <f>AVERAGE(M2:M71)</f>
        <v>0.188571428571429</v>
      </c>
    </row>
    <row r="74" spans="3:7">
      <c r="C74" s="18" t="s">
        <v>13</v>
      </c>
      <c r="D74" s="7" t="s">
        <v>14</v>
      </c>
      <c r="E74" s="7"/>
      <c r="F74" s="7" t="s">
        <v>39</v>
      </c>
      <c r="G74" s="7"/>
    </row>
    <row r="75" spans="3:10">
      <c r="C75" s="7" t="s">
        <v>15</v>
      </c>
      <c r="D75" s="7">
        <f>COUNTIF(C2:C71,"&lt;0.343")-COUNTIF(C2:C71,"&lt;0.311")</f>
        <v>0</v>
      </c>
      <c r="E75" s="7"/>
      <c r="F75" s="19">
        <v>0.02</v>
      </c>
      <c r="G75" s="23">
        <v>31.2</v>
      </c>
      <c r="H75" s="23">
        <v>-40</v>
      </c>
      <c r="I75" s="24">
        <v>0.0256</v>
      </c>
      <c r="J75">
        <v>76</v>
      </c>
    </row>
    <row r="76" spans="3:10">
      <c r="C76" s="7" t="s">
        <v>16</v>
      </c>
      <c r="D76" s="7">
        <f>COUNTIF(C2:C71,"&lt;0.375")-COUNTIF(C2:C71,"&lt;0.343")</f>
        <v>0</v>
      </c>
      <c r="E76" s="7"/>
      <c r="F76" s="19">
        <v>0.04</v>
      </c>
      <c r="G76" s="23">
        <v>62.4</v>
      </c>
      <c r="H76" s="23">
        <v>-60</v>
      </c>
      <c r="I76" s="24">
        <v>0.0385</v>
      </c>
      <c r="J76">
        <v>75</v>
      </c>
    </row>
    <row r="77" spans="3:10">
      <c r="C77" s="7" t="s">
        <v>17</v>
      </c>
      <c r="D77" s="7">
        <f>COUNTIF(C2:C71,"&lt;0.407")-COUNTIF(C2:C71,"&lt;0.375")</f>
        <v>0</v>
      </c>
      <c r="E77" s="7"/>
      <c r="F77" s="19">
        <v>0.1</v>
      </c>
      <c r="G77" s="23">
        <v>156</v>
      </c>
      <c r="H77" s="23">
        <v>-160</v>
      </c>
      <c r="I77" s="24">
        <v>0.1026</v>
      </c>
      <c r="J77">
        <v>70</v>
      </c>
    </row>
    <row r="78" spans="3:10">
      <c r="C78" s="7" t="s">
        <v>18</v>
      </c>
      <c r="D78" s="7">
        <f>COUNTIF(C2:C71,"&lt;0.439")-COUNTIF(C2:C71,"&lt;0.407")</f>
        <v>3</v>
      </c>
      <c r="E78" s="7">
        <v>4</v>
      </c>
      <c r="F78" s="19">
        <v>0.12</v>
      </c>
      <c r="G78" s="23">
        <v>187.2</v>
      </c>
      <c r="H78" s="23">
        <v>-180</v>
      </c>
      <c r="I78" s="24">
        <v>0.1154</v>
      </c>
      <c r="J78">
        <v>69</v>
      </c>
    </row>
    <row r="79" s="3" customFormat="1" spans="3:10">
      <c r="C79" s="20" t="s">
        <v>19</v>
      </c>
      <c r="D79" s="20">
        <f>COUNTIF(C2:C71,"&lt;0.471")-COUNTIF(C2:C71,"&lt;0.439")</f>
        <v>8</v>
      </c>
      <c r="E79" s="7">
        <v>9</v>
      </c>
      <c r="F79" s="20"/>
      <c r="G79" s="20"/>
      <c r="H79" s="3">
        <v>-200</v>
      </c>
      <c r="I79" s="25">
        <v>0.1282</v>
      </c>
      <c r="J79" s="3">
        <v>68</v>
      </c>
    </row>
    <row r="80" spans="3:7">
      <c r="C80" s="7" t="s">
        <v>20</v>
      </c>
      <c r="D80" s="7">
        <f>COUNTIF(C2:C71,"&lt;0.503")-COUNTIF(C2:C71,"&lt;0.471")</f>
        <v>11</v>
      </c>
      <c r="E80" s="20">
        <v>12</v>
      </c>
      <c r="F80" s="7"/>
      <c r="G80" s="7"/>
    </row>
    <row r="81" s="5" customFormat="1" spans="3:7">
      <c r="C81" s="21" t="s">
        <v>21</v>
      </c>
      <c r="D81" s="21">
        <f>COUNTIF(C2:C71,"&lt;0.535")-COUNTIF(C2:C71,"&lt;0.503")</f>
        <v>13</v>
      </c>
      <c r="E81" s="7">
        <v>14</v>
      </c>
      <c r="F81" s="21"/>
      <c r="G81" s="21"/>
    </row>
    <row r="82" spans="3:7">
      <c r="C82" s="7" t="s">
        <v>22</v>
      </c>
      <c r="D82" s="7">
        <f>COUNTIF(C2:C71,"&lt;0.567")-COUNTIF(C2:C71,"&lt;0.535")</f>
        <v>13</v>
      </c>
      <c r="E82" s="20">
        <v>14</v>
      </c>
      <c r="F82" s="7"/>
      <c r="G82" s="7"/>
    </row>
    <row r="83" s="3" customFormat="1" spans="3:7">
      <c r="C83" s="20" t="s">
        <v>23</v>
      </c>
      <c r="D83" s="20">
        <f>COUNTIF(C2:C71,"&lt;0.599")-COUNTIF(C2:C71,"&lt;0.567")</f>
        <v>11</v>
      </c>
      <c r="E83" s="7">
        <v>12</v>
      </c>
      <c r="F83" s="20"/>
      <c r="G83" s="20"/>
    </row>
    <row r="84" spans="3:7">
      <c r="C84" s="7" t="s">
        <v>24</v>
      </c>
      <c r="D84" s="7">
        <f>COUNTIF(C2:C71,"&lt;0.631")-COUNTIF(C2:C71,"&lt;0.599")</f>
        <v>8</v>
      </c>
      <c r="E84" s="20">
        <v>9</v>
      </c>
      <c r="F84" s="7"/>
      <c r="G84" s="7"/>
    </row>
    <row r="85" s="6" customFormat="1" spans="3:7">
      <c r="C85" s="22" t="s">
        <v>25</v>
      </c>
      <c r="D85" s="22">
        <f>COUNTIF(C2:C71,"&lt;0.663")-COUNTIF(C2:C71,"&lt;0.631")</f>
        <v>3</v>
      </c>
      <c r="E85" s="7">
        <v>4</v>
      </c>
      <c r="F85" s="22"/>
      <c r="G85" s="22"/>
    </row>
    <row r="86" spans="3:7">
      <c r="C86" s="7" t="s">
        <v>26</v>
      </c>
      <c r="D86" s="7">
        <f>COUNTIF(C2:C71,"&lt;0.695")-COUNTIF(C2:C71,"&lt;0.663")</f>
        <v>0</v>
      </c>
      <c r="E86" s="7"/>
      <c r="F86" s="7"/>
      <c r="G86" s="7"/>
    </row>
    <row r="87" spans="3:7">
      <c r="C87" s="7" t="s">
        <v>27</v>
      </c>
      <c r="D87" s="7">
        <f>COUNTIF(C2:C71,"&lt;0.727")-COUNTIF(C2:C71,"&lt;0.695")</f>
        <v>0</v>
      </c>
      <c r="E87" s="7"/>
      <c r="F87" s="7"/>
      <c r="G87" s="7"/>
    </row>
    <row r="88" spans="3:7">
      <c r="C88" s="7" t="s">
        <v>28</v>
      </c>
      <c r="D88" s="7">
        <f>COUNTIF(C2:C71,"&lt;0.759")-COUNTIF(C2:C71,"&lt;0.727")</f>
        <v>0</v>
      </c>
      <c r="E88" s="7"/>
      <c r="F88" s="7"/>
      <c r="G88" s="7"/>
    </row>
    <row r="89" s="5" customFormat="1" spans="3:7">
      <c r="C89" s="21" t="s">
        <v>29</v>
      </c>
      <c r="D89" s="21">
        <f>COUNTIF(C2:C71,"&lt;0.791")-COUNTIF(C2:C71,"&lt;0.759")</f>
        <v>0</v>
      </c>
      <c r="E89" s="21"/>
      <c r="F89" s="21"/>
      <c r="G89" s="21"/>
    </row>
    <row r="90" spans="3:7">
      <c r="C90" s="7" t="s">
        <v>30</v>
      </c>
      <c r="D90" s="7">
        <f>COUNTIF(C2:C71,"&lt;0.823")-COUNTIF(C2:C71,"&lt;0.791")</f>
        <v>0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8">
      <c r="C98" s="7" t="s">
        <v>38</v>
      </c>
      <c r="D98" s="7">
        <f>COUNTIF(C2:C71,"&lt;1.079")-COUNTIF(C2:C71,"&lt;1.047")</f>
        <v>0</v>
      </c>
      <c r="E98" s="7"/>
      <c r="F98" s="7"/>
      <c r="G98">
        <v>0.53</v>
      </c>
      <c r="H98">
        <v>0.038</v>
      </c>
    </row>
    <row r="99" spans="7:8">
      <c r="G99">
        <v>0.641</v>
      </c>
      <c r="H99">
        <v>0.073</v>
      </c>
    </row>
    <row r="100" spans="7:8">
      <c r="G100">
        <v>0.734</v>
      </c>
      <c r="H100">
        <v>0.107</v>
      </c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67" workbookViewId="0">
      <selection activeCell="F72" sqref="F72:J77"/>
    </sheetView>
  </sheetViews>
  <sheetFormatPr defaultColWidth="8.89166666666667" defaultRowHeight="13.5"/>
  <cols>
    <col min="3" max="4" width="1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360</v>
      </c>
      <c r="B2" s="9">
        <v>360</v>
      </c>
      <c r="C2" s="9">
        <v>0.417488098144531</v>
      </c>
      <c r="D2" s="9">
        <v>0.0327906608581543</v>
      </c>
      <c r="E2" s="9">
        <v>9</v>
      </c>
      <c r="F2" s="9">
        <v>5</v>
      </c>
      <c r="G2" s="9">
        <v>1</v>
      </c>
      <c r="H2" s="9">
        <v>5</v>
      </c>
      <c r="I2" s="9">
        <v>0.9</v>
      </c>
      <c r="J2" s="9">
        <v>0.642857142857143</v>
      </c>
      <c r="K2" s="9">
        <v>0.75</v>
      </c>
      <c r="L2" s="9">
        <v>0.5</v>
      </c>
      <c r="M2" s="9">
        <v>0.4</v>
      </c>
      <c r="N2" s="9">
        <v>0.7</v>
      </c>
    </row>
    <row r="3" spans="1:14">
      <c r="A3" s="8">
        <v>39</v>
      </c>
      <c r="B3" s="9">
        <v>39</v>
      </c>
      <c r="C3" s="9">
        <v>0.432618618011475</v>
      </c>
      <c r="D3" s="9">
        <v>0.114086151123047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="4" customFormat="1" spans="1:14">
      <c r="A4" s="16">
        <v>282</v>
      </c>
      <c r="B4" s="17">
        <v>282</v>
      </c>
      <c r="C4" s="17">
        <v>0.437617540359497</v>
      </c>
      <c r="D4" s="17">
        <v>0.101253747940064</v>
      </c>
      <c r="E4" s="17">
        <v>10</v>
      </c>
      <c r="F4" s="17">
        <v>6</v>
      </c>
      <c r="G4" s="17">
        <v>0</v>
      </c>
      <c r="H4" s="17">
        <v>4</v>
      </c>
      <c r="I4" s="17">
        <v>1</v>
      </c>
      <c r="J4" s="17">
        <v>0.625</v>
      </c>
      <c r="K4" s="17">
        <v>0.769230769230769</v>
      </c>
      <c r="L4" s="17">
        <v>0.6</v>
      </c>
      <c r="M4" s="17">
        <v>0.4</v>
      </c>
      <c r="N4" s="17">
        <v>0.7</v>
      </c>
    </row>
    <row r="5" spans="1:14">
      <c r="A5" s="8">
        <v>227</v>
      </c>
      <c r="B5" s="9">
        <v>227</v>
      </c>
      <c r="C5" s="9">
        <v>0.442574501037598</v>
      </c>
      <c r="D5" s="9">
        <v>0.035521388053894</v>
      </c>
      <c r="E5" s="9">
        <v>8</v>
      </c>
      <c r="F5" s="9">
        <v>9</v>
      </c>
      <c r="G5" s="9">
        <v>2</v>
      </c>
      <c r="H5" s="9">
        <v>1</v>
      </c>
      <c r="I5" s="9">
        <v>0.8</v>
      </c>
      <c r="J5" s="9">
        <v>0.470588235294118</v>
      </c>
      <c r="K5" s="9">
        <v>0.592592592592593</v>
      </c>
      <c r="L5" s="9">
        <v>0.9</v>
      </c>
      <c r="M5" s="9">
        <v>-0.1</v>
      </c>
      <c r="N5" s="9">
        <v>0.45</v>
      </c>
    </row>
    <row r="6" s="3" customFormat="1" spans="1:14">
      <c r="A6" s="14">
        <v>141</v>
      </c>
      <c r="B6" s="15">
        <v>141</v>
      </c>
      <c r="C6" s="15">
        <v>0.445580959320068</v>
      </c>
      <c r="D6" s="15">
        <v>0.0417087078094482</v>
      </c>
      <c r="E6" s="15">
        <v>10</v>
      </c>
      <c r="F6" s="15">
        <v>8</v>
      </c>
      <c r="G6" s="15">
        <v>0</v>
      </c>
      <c r="H6" s="15">
        <v>2</v>
      </c>
      <c r="I6" s="15">
        <v>1</v>
      </c>
      <c r="J6" s="15">
        <v>0.555555555555556</v>
      </c>
      <c r="K6" s="15">
        <v>0.714285714285714</v>
      </c>
      <c r="L6" s="15">
        <v>0.8</v>
      </c>
      <c r="M6" s="15">
        <v>0.2</v>
      </c>
      <c r="N6" s="15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67</v>
      </c>
      <c r="B8" s="9">
        <v>67</v>
      </c>
      <c r="C8" s="9">
        <v>0.452506303787231</v>
      </c>
      <c r="D8" s="9">
        <v>0.0691452026367187</v>
      </c>
      <c r="E8" s="9">
        <v>8</v>
      </c>
      <c r="F8" s="9">
        <v>8</v>
      </c>
      <c r="G8" s="9">
        <v>2</v>
      </c>
      <c r="H8" s="9">
        <v>2</v>
      </c>
      <c r="I8" s="9">
        <v>0.8</v>
      </c>
      <c r="J8" s="9">
        <v>0.5</v>
      </c>
      <c r="K8" s="9">
        <v>0.615384615384615</v>
      </c>
      <c r="L8" s="9">
        <v>0.8</v>
      </c>
      <c r="M8" s="9">
        <v>0</v>
      </c>
      <c r="N8" s="9">
        <v>0.5</v>
      </c>
    </row>
    <row r="9" spans="1:14">
      <c r="A9" s="8">
        <v>315</v>
      </c>
      <c r="B9" s="9">
        <v>315</v>
      </c>
      <c r="C9" s="9">
        <v>0.452936172485352</v>
      </c>
      <c r="D9" s="9">
        <v>0.0606592893600464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234</v>
      </c>
      <c r="B10" s="9">
        <v>234</v>
      </c>
      <c r="C10" s="9">
        <v>0.462918043136597</v>
      </c>
      <c r="D10" s="9">
        <v>0.0611269474029541</v>
      </c>
      <c r="E10" s="9">
        <v>9</v>
      </c>
      <c r="F10" s="9">
        <v>9</v>
      </c>
      <c r="G10" s="9">
        <v>1</v>
      </c>
      <c r="H10" s="9">
        <v>1</v>
      </c>
      <c r="I10" s="9">
        <v>0.9</v>
      </c>
      <c r="J10" s="9">
        <v>0.5</v>
      </c>
      <c r="K10" s="9">
        <v>0.642857142857143</v>
      </c>
      <c r="L10" s="9">
        <v>0.9</v>
      </c>
      <c r="M10" s="9">
        <v>0</v>
      </c>
      <c r="N10" s="9">
        <v>0.5</v>
      </c>
    </row>
    <row r="11" s="4" customFormat="1" spans="1:14">
      <c r="A11" s="16">
        <v>122</v>
      </c>
      <c r="B11" s="17">
        <v>122</v>
      </c>
      <c r="C11" s="17">
        <v>0.468716621398926</v>
      </c>
      <c r="D11" s="17">
        <v>0.0710915327072144</v>
      </c>
      <c r="E11" s="17">
        <v>9</v>
      </c>
      <c r="F11" s="17">
        <v>8</v>
      </c>
      <c r="G11" s="17">
        <v>1</v>
      </c>
      <c r="H11" s="17">
        <v>2</v>
      </c>
      <c r="I11" s="17">
        <v>0.9</v>
      </c>
      <c r="J11" s="17">
        <v>0.529411764705882</v>
      </c>
      <c r="K11" s="17">
        <v>0.666666666666667</v>
      </c>
      <c r="L11" s="17">
        <v>0.8</v>
      </c>
      <c r="M11" s="17">
        <v>0.1</v>
      </c>
      <c r="N11" s="17">
        <v>0.55</v>
      </c>
    </row>
    <row r="12" spans="1:14">
      <c r="A12" s="8">
        <v>248</v>
      </c>
      <c r="B12" s="9">
        <v>248</v>
      </c>
      <c r="C12" s="9">
        <v>0.480457067489624</v>
      </c>
      <c r="D12" s="9">
        <v>0.110321640968323</v>
      </c>
      <c r="E12" s="9">
        <v>9</v>
      </c>
      <c r="F12" s="9">
        <v>8</v>
      </c>
      <c r="G12" s="9">
        <v>1</v>
      </c>
      <c r="H12" s="9">
        <v>2</v>
      </c>
      <c r="I12" s="9">
        <v>0.9</v>
      </c>
      <c r="J12" s="9">
        <v>0.529411764705882</v>
      </c>
      <c r="K12" s="9">
        <v>0.666666666666667</v>
      </c>
      <c r="L12" s="9">
        <v>0.8</v>
      </c>
      <c r="M12" s="9">
        <v>0.1</v>
      </c>
      <c r="N12" s="9">
        <v>0.55</v>
      </c>
    </row>
    <row r="13" spans="1:14">
      <c r="A13" s="8">
        <v>113</v>
      </c>
      <c r="B13" s="9">
        <v>113</v>
      </c>
      <c r="C13" s="9">
        <v>0.48065447807312</v>
      </c>
      <c r="D13" s="9">
        <v>0.154976487159729</v>
      </c>
      <c r="E13" s="9">
        <v>7</v>
      </c>
      <c r="F13" s="9">
        <v>9</v>
      </c>
      <c r="G13" s="9">
        <v>3</v>
      </c>
      <c r="H13" s="9">
        <v>1</v>
      </c>
      <c r="I13" s="9">
        <v>0.7</v>
      </c>
      <c r="J13" s="9">
        <v>0.4375</v>
      </c>
      <c r="K13" s="9">
        <v>0.538461538461538</v>
      </c>
      <c r="L13" s="9">
        <v>0.9</v>
      </c>
      <c r="M13" s="9">
        <v>-0.2</v>
      </c>
      <c r="N13" s="9">
        <v>0.4</v>
      </c>
    </row>
    <row r="14" spans="1:14">
      <c r="A14" s="8">
        <v>408</v>
      </c>
      <c r="B14" s="9">
        <v>408</v>
      </c>
      <c r="C14" s="9">
        <v>0.485915064811706</v>
      </c>
      <c r="D14" s="9">
        <v>0.0520378351211548</v>
      </c>
      <c r="E14" s="9">
        <v>7</v>
      </c>
      <c r="F14" s="9">
        <v>4</v>
      </c>
      <c r="G14" s="9">
        <v>3</v>
      </c>
      <c r="H14" s="9">
        <v>6</v>
      </c>
      <c r="I14" s="9">
        <v>0.7</v>
      </c>
      <c r="J14" s="9">
        <v>0.636363636363636</v>
      </c>
      <c r="K14" s="9">
        <v>0.666666666666667</v>
      </c>
      <c r="L14" s="9">
        <v>0.4</v>
      </c>
      <c r="M14" s="9">
        <v>0.3</v>
      </c>
      <c r="N14" s="9">
        <v>0.65</v>
      </c>
    </row>
    <row r="15" spans="1:14">
      <c r="A15" s="8">
        <v>276</v>
      </c>
      <c r="B15" s="9">
        <v>276</v>
      </c>
      <c r="C15" s="9">
        <v>0.486104249954224</v>
      </c>
      <c r="D15" s="9">
        <v>0.0340396165847778</v>
      </c>
      <c r="E15" s="9">
        <v>7</v>
      </c>
      <c r="F15" s="9">
        <v>3</v>
      </c>
      <c r="G15" s="9">
        <v>3</v>
      </c>
      <c r="H15" s="9">
        <v>7</v>
      </c>
      <c r="I15" s="9">
        <v>0.7</v>
      </c>
      <c r="J15" s="9">
        <v>0.7</v>
      </c>
      <c r="K15" s="9">
        <v>0.7</v>
      </c>
      <c r="L15" s="9">
        <v>0.3</v>
      </c>
      <c r="M15" s="9">
        <v>0.4</v>
      </c>
      <c r="N15" s="9">
        <v>0.7</v>
      </c>
    </row>
    <row r="16" spans="1:14">
      <c r="A16" s="8">
        <v>270</v>
      </c>
      <c r="B16" s="9">
        <v>270</v>
      </c>
      <c r="C16" s="9">
        <v>0.488817095756531</v>
      </c>
      <c r="D16" s="9">
        <v>0.0486917495727539</v>
      </c>
      <c r="E16" s="9">
        <v>10</v>
      </c>
      <c r="F16" s="9">
        <v>8</v>
      </c>
      <c r="G16" s="9">
        <v>0</v>
      </c>
      <c r="H16" s="9">
        <v>2</v>
      </c>
      <c r="I16" s="9">
        <v>1</v>
      </c>
      <c r="J16" s="9">
        <v>0.555555555555556</v>
      </c>
      <c r="K16" s="9">
        <v>0.714285714285714</v>
      </c>
      <c r="L16" s="9">
        <v>0.8</v>
      </c>
      <c r="M16" s="9">
        <v>0.2</v>
      </c>
      <c r="N16" s="9">
        <v>0.6</v>
      </c>
    </row>
    <row r="17" spans="1:14">
      <c r="A17" s="8">
        <v>342</v>
      </c>
      <c r="B17" s="9">
        <v>342</v>
      </c>
      <c r="C17" s="9">
        <v>0.489537000656128</v>
      </c>
      <c r="D17" s="9">
        <v>0.0721596479415894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pans="1:14">
      <c r="A18" s="8">
        <v>407</v>
      </c>
      <c r="B18" s="9">
        <v>407</v>
      </c>
      <c r="C18" s="9">
        <v>0.496729969978333</v>
      </c>
      <c r="D18" s="9">
        <v>0.0540428161621094</v>
      </c>
      <c r="E18" s="9">
        <v>10</v>
      </c>
      <c r="F18" s="9">
        <v>8</v>
      </c>
      <c r="G18" s="9">
        <v>0</v>
      </c>
      <c r="H18" s="9">
        <v>2</v>
      </c>
      <c r="I18" s="9">
        <v>1</v>
      </c>
      <c r="J18" s="9">
        <v>0.555555555555556</v>
      </c>
      <c r="K18" s="9">
        <v>0.714285714285714</v>
      </c>
      <c r="L18" s="9">
        <v>0.8</v>
      </c>
      <c r="M18" s="9">
        <v>0.2</v>
      </c>
      <c r="N18" s="9">
        <v>0.6</v>
      </c>
    </row>
    <row r="19" spans="1:14">
      <c r="A19" s="8">
        <v>368</v>
      </c>
      <c r="B19" s="9">
        <v>368</v>
      </c>
      <c r="C19" s="9">
        <v>0.497558355331421</v>
      </c>
      <c r="D19" s="9">
        <v>0.0354765653610229</v>
      </c>
      <c r="E19" s="9">
        <v>10</v>
      </c>
      <c r="F19" s="9">
        <v>6</v>
      </c>
      <c r="G19" s="9">
        <v>0</v>
      </c>
      <c r="H19" s="9">
        <v>4</v>
      </c>
      <c r="I19" s="9">
        <v>1</v>
      </c>
      <c r="J19" s="9">
        <v>0.625</v>
      </c>
      <c r="K19" s="9">
        <v>0.769230769230769</v>
      </c>
      <c r="L19" s="9">
        <v>0.6</v>
      </c>
      <c r="M19" s="9">
        <v>0.4</v>
      </c>
      <c r="N19" s="9">
        <v>0.7</v>
      </c>
    </row>
    <row r="20" spans="1:14">
      <c r="A20" s="8">
        <v>222</v>
      </c>
      <c r="B20" s="9">
        <v>222</v>
      </c>
      <c r="C20" s="9">
        <v>0.500420570373535</v>
      </c>
      <c r="D20" s="9">
        <v>0.0695040225982666</v>
      </c>
      <c r="E20" s="9">
        <v>9</v>
      </c>
      <c r="F20" s="9">
        <v>6</v>
      </c>
      <c r="G20" s="9">
        <v>1</v>
      </c>
      <c r="H20" s="9">
        <v>4</v>
      </c>
      <c r="I20" s="9">
        <v>0.9</v>
      </c>
      <c r="J20" s="9">
        <v>0.6</v>
      </c>
      <c r="K20" s="9">
        <v>0.72</v>
      </c>
      <c r="L20" s="9">
        <v>0.6</v>
      </c>
      <c r="M20" s="9">
        <v>0.3</v>
      </c>
      <c r="N20" s="9">
        <v>0.65</v>
      </c>
    </row>
    <row r="21" spans="1:14">
      <c r="A21" s="8">
        <v>495</v>
      </c>
      <c r="B21" s="9">
        <v>495</v>
      </c>
      <c r="C21" s="9">
        <v>0.500433444976807</v>
      </c>
      <c r="D21" s="9">
        <v>0.0572127103805542</v>
      </c>
      <c r="E21" s="9">
        <v>8</v>
      </c>
      <c r="F21" s="9">
        <v>7</v>
      </c>
      <c r="G21" s="9">
        <v>2</v>
      </c>
      <c r="H21" s="9">
        <v>3</v>
      </c>
      <c r="I21" s="9">
        <v>0.8</v>
      </c>
      <c r="J21" s="9">
        <v>0.533333333333333</v>
      </c>
      <c r="K21" s="9">
        <v>0.64</v>
      </c>
      <c r="L21" s="9">
        <v>0.7</v>
      </c>
      <c r="M21" s="9">
        <v>0.1</v>
      </c>
      <c r="N21" s="9">
        <v>0.55</v>
      </c>
    </row>
    <row r="22" s="4" customFormat="1" spans="1:14">
      <c r="A22" s="16">
        <v>324</v>
      </c>
      <c r="B22" s="17">
        <v>324</v>
      </c>
      <c r="C22" s="17">
        <v>0.500799059867859</v>
      </c>
      <c r="D22" s="17">
        <v>0.0488530397415161</v>
      </c>
      <c r="E22" s="17">
        <v>8</v>
      </c>
      <c r="F22" s="17">
        <v>7</v>
      </c>
      <c r="G22" s="17">
        <v>2</v>
      </c>
      <c r="H22" s="17">
        <v>3</v>
      </c>
      <c r="I22" s="17">
        <v>0.8</v>
      </c>
      <c r="J22" s="17">
        <v>0.533333333333333</v>
      </c>
      <c r="K22" s="17">
        <v>0.64</v>
      </c>
      <c r="L22" s="17">
        <v>0.7</v>
      </c>
      <c r="M22" s="17">
        <v>0.1</v>
      </c>
      <c r="N22" s="17">
        <v>0.55</v>
      </c>
    </row>
    <row r="23" spans="1:14">
      <c r="A23" s="8">
        <v>471</v>
      </c>
      <c r="B23" s="9">
        <v>471</v>
      </c>
      <c r="C23" s="9">
        <v>0.503038883209229</v>
      </c>
      <c r="D23" s="9">
        <v>0.0972745418548584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341</v>
      </c>
      <c r="B24" s="9">
        <v>341</v>
      </c>
      <c r="C24" s="9">
        <v>0.512217044830322</v>
      </c>
      <c r="D24" s="9">
        <v>0.0958206653594971</v>
      </c>
      <c r="E24" s="9">
        <v>9</v>
      </c>
      <c r="F24" s="9">
        <v>6</v>
      </c>
      <c r="G24" s="9">
        <v>1</v>
      </c>
      <c r="H24" s="9">
        <v>4</v>
      </c>
      <c r="I24" s="9">
        <v>0.9</v>
      </c>
      <c r="J24" s="9">
        <v>0.6</v>
      </c>
      <c r="K24" s="9">
        <v>0.72</v>
      </c>
      <c r="L24" s="9">
        <v>0.6</v>
      </c>
      <c r="M24" s="9">
        <v>0.3</v>
      </c>
      <c r="N24" s="9">
        <v>0.65</v>
      </c>
    </row>
    <row r="25" spans="1:14">
      <c r="A25" s="8">
        <v>154</v>
      </c>
      <c r="B25" s="9">
        <v>154</v>
      </c>
      <c r="C25" s="9">
        <v>0.514118075370789</v>
      </c>
      <c r="D25" s="9">
        <v>0.0761491060256958</v>
      </c>
      <c r="E25" s="9">
        <v>10</v>
      </c>
      <c r="F25" s="9">
        <v>6</v>
      </c>
      <c r="G25" s="9">
        <v>0</v>
      </c>
      <c r="H25" s="9">
        <v>4</v>
      </c>
      <c r="I25" s="9">
        <v>1</v>
      </c>
      <c r="J25" s="9">
        <v>0.625</v>
      </c>
      <c r="K25" s="9">
        <v>0.769230769230769</v>
      </c>
      <c r="L25" s="9">
        <v>0.6</v>
      </c>
      <c r="M25" s="9">
        <v>0.4</v>
      </c>
      <c r="N25" s="9">
        <v>0.7</v>
      </c>
    </row>
    <row r="26" spans="1:14">
      <c r="A26" s="8">
        <v>170</v>
      </c>
      <c r="B26" s="9">
        <v>170</v>
      </c>
      <c r="C26" s="9">
        <v>0.517281055450439</v>
      </c>
      <c r="D26" s="9">
        <v>0.0913281440734863</v>
      </c>
      <c r="E26" s="9">
        <v>7</v>
      </c>
      <c r="F26" s="9">
        <v>7</v>
      </c>
      <c r="G26" s="9">
        <v>3</v>
      </c>
      <c r="H26" s="9">
        <v>3</v>
      </c>
      <c r="I26" s="9">
        <v>0.7</v>
      </c>
      <c r="J26" s="9">
        <v>0.5</v>
      </c>
      <c r="K26" s="9">
        <v>0.583333333333333</v>
      </c>
      <c r="L26" s="9">
        <v>0.7</v>
      </c>
      <c r="M26" s="9">
        <v>0</v>
      </c>
      <c r="N26" s="9">
        <v>0.5</v>
      </c>
    </row>
    <row r="27" spans="1:14">
      <c r="A27" s="8">
        <v>117</v>
      </c>
      <c r="B27" s="9">
        <v>117</v>
      </c>
      <c r="C27" s="9">
        <v>0.507088422775269</v>
      </c>
      <c r="D27" s="9">
        <v>0.0587853193283081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200</v>
      </c>
      <c r="B28" s="9">
        <v>200</v>
      </c>
      <c r="C28" s="9">
        <v>0.520510196685791</v>
      </c>
      <c r="D28" s="9">
        <v>0.174683451652527</v>
      </c>
      <c r="E28" s="9">
        <v>7</v>
      </c>
      <c r="F28" s="9">
        <v>6</v>
      </c>
      <c r="G28" s="9">
        <v>3</v>
      </c>
      <c r="H28" s="9">
        <v>4</v>
      </c>
      <c r="I28" s="9">
        <v>0.7</v>
      </c>
      <c r="J28" s="9">
        <v>0.538461538461539</v>
      </c>
      <c r="K28" s="9">
        <v>0.608695652173913</v>
      </c>
      <c r="L28" s="9">
        <v>0.6</v>
      </c>
      <c r="M28" s="9">
        <v>0.1</v>
      </c>
      <c r="N28" s="9">
        <v>0.55</v>
      </c>
    </row>
    <row r="29" spans="1:14">
      <c r="A29" s="8">
        <v>111</v>
      </c>
      <c r="B29" s="9">
        <v>111</v>
      </c>
      <c r="C29" s="9">
        <v>0.524930238723755</v>
      </c>
      <c r="D29" s="9">
        <v>0.134762167930603</v>
      </c>
      <c r="E29" s="9">
        <v>9</v>
      </c>
      <c r="F29" s="9">
        <v>6</v>
      </c>
      <c r="G29" s="9">
        <v>1</v>
      </c>
      <c r="H29" s="9">
        <v>4</v>
      </c>
      <c r="I29" s="9">
        <v>0.9</v>
      </c>
      <c r="J29" s="9">
        <v>0.6</v>
      </c>
      <c r="K29" s="9">
        <v>0.72</v>
      </c>
      <c r="L29" s="9">
        <v>0.6</v>
      </c>
      <c r="M29" s="9">
        <v>0.3</v>
      </c>
      <c r="N29" s="9">
        <v>0.65</v>
      </c>
    </row>
    <row r="30" customFormat="1" spans="1:14">
      <c r="A30" s="8">
        <v>327</v>
      </c>
      <c r="B30" s="9">
        <v>327</v>
      </c>
      <c r="C30" s="9">
        <v>0.51726496219635</v>
      </c>
      <c r="D30" s="9">
        <v>0.0496070384979248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pans="1:14">
      <c r="A31" s="8">
        <v>132</v>
      </c>
      <c r="B31" s="9">
        <v>132</v>
      </c>
      <c r="C31" s="9">
        <v>0.518872261047363</v>
      </c>
      <c r="D31" s="9">
        <v>0.0788161754608154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pans="1:14">
      <c r="A32" s="8">
        <v>72</v>
      </c>
      <c r="B32" s="9">
        <v>72</v>
      </c>
      <c r="C32" s="9">
        <v>0.529927730560303</v>
      </c>
      <c r="D32" s="9">
        <v>0.11436116695404</v>
      </c>
      <c r="E32" s="9">
        <v>9</v>
      </c>
      <c r="F32" s="9">
        <v>7</v>
      </c>
      <c r="G32" s="9">
        <v>1</v>
      </c>
      <c r="H32" s="9">
        <v>3</v>
      </c>
      <c r="I32" s="9">
        <v>0.9</v>
      </c>
      <c r="J32" s="9">
        <v>0.5625</v>
      </c>
      <c r="K32" s="9">
        <v>0.692307692307692</v>
      </c>
      <c r="L32" s="9">
        <v>0.7</v>
      </c>
      <c r="M32" s="9">
        <v>0.2</v>
      </c>
      <c r="N32" s="9">
        <v>0.6</v>
      </c>
    </row>
    <row r="33" spans="1:14">
      <c r="A33" s="8">
        <v>12</v>
      </c>
      <c r="B33" s="9">
        <v>12</v>
      </c>
      <c r="C33" s="9">
        <v>0.531450152397156</v>
      </c>
      <c r="D33" s="9">
        <v>0.0931936502456665</v>
      </c>
      <c r="E33" s="9">
        <v>7</v>
      </c>
      <c r="F33" s="9">
        <v>4</v>
      </c>
      <c r="G33" s="9">
        <v>3</v>
      </c>
      <c r="H33" s="9">
        <v>6</v>
      </c>
      <c r="I33" s="9">
        <v>0.7</v>
      </c>
      <c r="J33" s="9">
        <v>0.636363636363636</v>
      </c>
      <c r="K33" s="9">
        <v>0.666666666666667</v>
      </c>
      <c r="L33" s="9">
        <v>0.4</v>
      </c>
      <c r="M33" s="9">
        <v>0.3</v>
      </c>
      <c r="N33" s="9">
        <v>0.65</v>
      </c>
    </row>
    <row r="34" spans="1:14">
      <c r="A34" s="8">
        <v>302</v>
      </c>
      <c r="B34" s="9">
        <v>302</v>
      </c>
      <c r="C34" s="9">
        <v>0.532430410385132</v>
      </c>
      <c r="D34" s="9">
        <v>0.0958017110824585</v>
      </c>
      <c r="E34" s="9">
        <v>9</v>
      </c>
      <c r="F34" s="9">
        <v>6</v>
      </c>
      <c r="G34" s="9">
        <v>1</v>
      </c>
      <c r="H34" s="9">
        <v>4</v>
      </c>
      <c r="I34" s="9">
        <v>0.9</v>
      </c>
      <c r="J34" s="9">
        <v>0.6</v>
      </c>
      <c r="K34" s="9">
        <v>0.72</v>
      </c>
      <c r="L34" s="9">
        <v>0.6</v>
      </c>
      <c r="M34" s="9">
        <v>0.3</v>
      </c>
      <c r="N34" s="9">
        <v>0.65</v>
      </c>
    </row>
    <row r="35" s="4" customFormat="1" spans="1:14">
      <c r="A35" s="16">
        <v>143</v>
      </c>
      <c r="B35" s="17">
        <v>143</v>
      </c>
      <c r="C35" s="17">
        <v>0.534330725669861</v>
      </c>
      <c r="D35" s="17">
        <v>0.131121039390564</v>
      </c>
      <c r="E35" s="17">
        <v>7</v>
      </c>
      <c r="F35" s="17">
        <v>3</v>
      </c>
      <c r="G35" s="17">
        <v>3</v>
      </c>
      <c r="H35" s="17">
        <v>7</v>
      </c>
      <c r="I35" s="17">
        <v>0.7</v>
      </c>
      <c r="J35" s="17">
        <v>0.7</v>
      </c>
      <c r="K35" s="17">
        <v>0.7</v>
      </c>
      <c r="L35" s="17">
        <v>0.3</v>
      </c>
      <c r="M35" s="17">
        <v>0.4</v>
      </c>
      <c r="N35" s="17">
        <v>0.7</v>
      </c>
    </row>
    <row r="36" spans="1:14">
      <c r="A36" s="8">
        <v>245</v>
      </c>
      <c r="B36" s="9">
        <v>245</v>
      </c>
      <c r="C36" s="9">
        <v>0.535016775131226</v>
      </c>
      <c r="D36" s="9">
        <v>0.0704317092895508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68</v>
      </c>
      <c r="B37" s="9">
        <v>68</v>
      </c>
      <c r="C37" s="9">
        <v>0.536260604858398</v>
      </c>
      <c r="D37" s="9">
        <v>0.117271304130554</v>
      </c>
      <c r="E37" s="9">
        <v>9</v>
      </c>
      <c r="F37" s="9">
        <v>9</v>
      </c>
      <c r="G37" s="9">
        <v>1</v>
      </c>
      <c r="H37" s="9">
        <v>1</v>
      </c>
      <c r="I37" s="9">
        <v>0.9</v>
      </c>
      <c r="J37" s="9">
        <v>0.5</v>
      </c>
      <c r="K37" s="9">
        <v>0.642857142857143</v>
      </c>
      <c r="L37" s="9">
        <v>0.9</v>
      </c>
      <c r="M37" s="9">
        <v>0</v>
      </c>
      <c r="N37" s="9">
        <v>0.5</v>
      </c>
    </row>
    <row r="38" spans="1:14">
      <c r="A38" s="8">
        <v>449</v>
      </c>
      <c r="B38" s="9">
        <v>449</v>
      </c>
      <c r="C38" s="9">
        <v>0.538536787033081</v>
      </c>
      <c r="D38" s="9">
        <v>0.123993277549744</v>
      </c>
      <c r="E38" s="9">
        <v>7</v>
      </c>
      <c r="F38" s="9">
        <v>7</v>
      </c>
      <c r="G38" s="9">
        <v>3</v>
      </c>
      <c r="H38" s="9">
        <v>3</v>
      </c>
      <c r="I38" s="9">
        <v>0.7</v>
      </c>
      <c r="J38" s="9">
        <v>0.5</v>
      </c>
      <c r="K38" s="9">
        <v>0.583333333333333</v>
      </c>
      <c r="L38" s="9">
        <v>0.7</v>
      </c>
      <c r="M38" s="9">
        <v>0</v>
      </c>
      <c r="N38" s="9">
        <v>0.5</v>
      </c>
    </row>
    <row r="39" spans="1:14">
      <c r="A39" s="8">
        <v>185</v>
      </c>
      <c r="B39" s="9">
        <v>185</v>
      </c>
      <c r="C39" s="9">
        <v>0.54090142250061</v>
      </c>
      <c r="D39" s="9">
        <v>0.0594098567962646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69</v>
      </c>
      <c r="B40" s="9">
        <v>69</v>
      </c>
      <c r="C40" s="9">
        <v>0.542114853858948</v>
      </c>
      <c r="D40" s="9">
        <v>0.0620517730712891</v>
      </c>
      <c r="E40" s="9">
        <v>10</v>
      </c>
      <c r="F40" s="9">
        <v>9</v>
      </c>
      <c r="G40" s="9">
        <v>0</v>
      </c>
      <c r="H40" s="9">
        <v>1</v>
      </c>
      <c r="I40" s="9">
        <v>1</v>
      </c>
      <c r="J40" s="9">
        <v>0.526315789473684</v>
      </c>
      <c r="K40" s="9">
        <v>0.689655172413793</v>
      </c>
      <c r="L40" s="9">
        <v>0.9</v>
      </c>
      <c r="M40" s="9">
        <v>0.1</v>
      </c>
      <c r="N40" s="9">
        <v>0.55</v>
      </c>
    </row>
    <row r="41" spans="1:14">
      <c r="A41" s="8">
        <v>347</v>
      </c>
      <c r="B41" s="9">
        <v>347</v>
      </c>
      <c r="C41" s="9">
        <v>0.542703747749329</v>
      </c>
      <c r="D41" s="9">
        <v>0.167460083961487</v>
      </c>
      <c r="E41" s="9">
        <v>9</v>
      </c>
      <c r="F41" s="9">
        <v>6</v>
      </c>
      <c r="G41" s="9">
        <v>1</v>
      </c>
      <c r="H41" s="9">
        <v>4</v>
      </c>
      <c r="I41" s="9">
        <v>0.9</v>
      </c>
      <c r="J41" s="9">
        <v>0.6</v>
      </c>
      <c r="K41" s="9">
        <v>0.72</v>
      </c>
      <c r="L41" s="9">
        <v>0.6</v>
      </c>
      <c r="M41" s="9">
        <v>0.3</v>
      </c>
      <c r="N41" s="9">
        <v>0.65</v>
      </c>
    </row>
    <row r="42" spans="1:14">
      <c r="A42" s="8">
        <v>438</v>
      </c>
      <c r="B42" s="9">
        <v>438</v>
      </c>
      <c r="C42" s="9">
        <v>0.547446489334106</v>
      </c>
      <c r="D42" s="9">
        <v>0.0625665187835693</v>
      </c>
      <c r="E42" s="9">
        <v>8</v>
      </c>
      <c r="F42" s="9">
        <v>7</v>
      </c>
      <c r="G42" s="9">
        <v>2</v>
      </c>
      <c r="H42" s="9">
        <v>3</v>
      </c>
      <c r="I42" s="9">
        <v>0.8</v>
      </c>
      <c r="J42" s="9">
        <v>0.533333333333333</v>
      </c>
      <c r="K42" s="9">
        <v>0.64</v>
      </c>
      <c r="L42" s="9">
        <v>0.7</v>
      </c>
      <c r="M42" s="9">
        <v>0.1</v>
      </c>
      <c r="N42" s="9">
        <v>0.55</v>
      </c>
    </row>
    <row r="43" spans="1:14">
      <c r="A43" s="8">
        <v>381</v>
      </c>
      <c r="B43" s="9">
        <v>381</v>
      </c>
      <c r="C43" s="9">
        <v>0.552539467811584</v>
      </c>
      <c r="D43" s="9">
        <v>0.112726330757141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104</v>
      </c>
      <c r="B44" s="9">
        <v>104</v>
      </c>
      <c r="C44" s="9">
        <v>0.557562589645386</v>
      </c>
      <c r="D44" s="9">
        <v>0.0708160400390625</v>
      </c>
      <c r="E44" s="9">
        <v>9</v>
      </c>
      <c r="F44" s="9">
        <v>9</v>
      </c>
      <c r="G44" s="9">
        <v>1</v>
      </c>
      <c r="H44" s="9">
        <v>1</v>
      </c>
      <c r="I44" s="9">
        <v>0.9</v>
      </c>
      <c r="J44" s="9">
        <v>0.5</v>
      </c>
      <c r="K44" s="9">
        <v>0.642857142857143</v>
      </c>
      <c r="L44" s="9">
        <v>0.9</v>
      </c>
      <c r="M44" s="9">
        <v>0</v>
      </c>
      <c r="N44" s="9">
        <v>0.5</v>
      </c>
    </row>
    <row r="45" spans="1:14">
      <c r="A45" s="8">
        <v>369</v>
      </c>
      <c r="B45" s="9">
        <v>369</v>
      </c>
      <c r="C45" s="9">
        <v>0.558424592018127</v>
      </c>
      <c r="D45" s="9">
        <v>0.142747044563294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199</v>
      </c>
      <c r="B46" s="9">
        <v>199</v>
      </c>
      <c r="C46" s="9">
        <v>0.561971664428711</v>
      </c>
      <c r="D46" s="9">
        <v>0.0753124952316284</v>
      </c>
      <c r="E46" s="9">
        <v>8</v>
      </c>
      <c r="F46" s="9">
        <v>9</v>
      </c>
      <c r="G46" s="9">
        <v>2</v>
      </c>
      <c r="H46" s="9">
        <v>1</v>
      </c>
      <c r="I46" s="9">
        <v>0.8</v>
      </c>
      <c r="J46" s="9">
        <v>0.470588235294118</v>
      </c>
      <c r="K46" s="9">
        <v>0.592592592592593</v>
      </c>
      <c r="L46" s="9">
        <v>0.9</v>
      </c>
      <c r="M46" s="9">
        <v>-0.1</v>
      </c>
      <c r="N46" s="9">
        <v>0.45</v>
      </c>
    </row>
    <row r="47" spans="1:14">
      <c r="A47" s="8">
        <v>272</v>
      </c>
      <c r="B47" s="9">
        <v>272</v>
      </c>
      <c r="C47" s="9">
        <v>0.538297295570374</v>
      </c>
      <c r="D47" s="9">
        <v>0.0419726371765137</v>
      </c>
      <c r="E47" s="9">
        <v>9</v>
      </c>
      <c r="F47" s="9">
        <v>3</v>
      </c>
      <c r="G47" s="9">
        <v>1</v>
      </c>
      <c r="H47" s="9">
        <v>7</v>
      </c>
      <c r="I47" s="9">
        <v>0.9</v>
      </c>
      <c r="J47" s="9">
        <v>0.75</v>
      </c>
      <c r="K47" s="9">
        <v>0.818181818181818</v>
      </c>
      <c r="L47" s="9">
        <v>0.3</v>
      </c>
      <c r="M47" s="9">
        <v>0.6</v>
      </c>
      <c r="N47" s="9">
        <v>0.8</v>
      </c>
    </row>
    <row r="48" s="4" customFormat="1" spans="1:14">
      <c r="A48" s="16">
        <v>147</v>
      </c>
      <c r="B48" s="17">
        <v>147</v>
      </c>
      <c r="C48" s="17">
        <v>0.56492280960083</v>
      </c>
      <c r="D48" s="17">
        <v>0.124079346656799</v>
      </c>
      <c r="E48" s="17">
        <v>7</v>
      </c>
      <c r="F48" s="17">
        <v>9</v>
      </c>
      <c r="G48" s="17">
        <v>3</v>
      </c>
      <c r="H48" s="17">
        <v>1</v>
      </c>
      <c r="I48" s="17">
        <v>0.7</v>
      </c>
      <c r="J48" s="17">
        <v>0.4375</v>
      </c>
      <c r="K48" s="17">
        <v>0.538461538461538</v>
      </c>
      <c r="L48" s="17">
        <v>0.9</v>
      </c>
      <c r="M48" s="17">
        <v>-0.2</v>
      </c>
      <c r="N48" s="17">
        <v>0.4</v>
      </c>
    </row>
    <row r="49" spans="1:14">
      <c r="A49" s="8">
        <v>51</v>
      </c>
      <c r="B49" s="9">
        <v>51</v>
      </c>
      <c r="C49" s="9">
        <v>0.567926406860352</v>
      </c>
      <c r="D49" s="9">
        <v>0.115323781967163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308</v>
      </c>
      <c r="B50" s="9">
        <v>308</v>
      </c>
      <c r="C50" s="9">
        <v>0.568925857543945</v>
      </c>
      <c r="D50" s="9">
        <v>0.154922485351562</v>
      </c>
      <c r="E50" s="9">
        <v>10</v>
      </c>
      <c r="F50" s="9">
        <v>8</v>
      </c>
      <c r="G50" s="9">
        <v>0</v>
      </c>
      <c r="H50" s="9">
        <v>2</v>
      </c>
      <c r="I50" s="9">
        <v>1</v>
      </c>
      <c r="J50" s="9">
        <v>0.555555555555556</v>
      </c>
      <c r="K50" s="9">
        <v>0.714285714285714</v>
      </c>
      <c r="L50" s="9">
        <v>0.8</v>
      </c>
      <c r="M50" s="9">
        <v>0.2</v>
      </c>
      <c r="N50" s="9">
        <v>0.6</v>
      </c>
    </row>
    <row r="51" spans="1:14">
      <c r="A51" s="8">
        <v>224</v>
      </c>
      <c r="B51" s="9">
        <v>224</v>
      </c>
      <c r="C51" s="9">
        <v>0.56917941570282</v>
      </c>
      <c r="D51" s="9">
        <v>0.183644413948059</v>
      </c>
      <c r="E51" s="9">
        <v>9</v>
      </c>
      <c r="F51" s="9">
        <v>8</v>
      </c>
      <c r="G51" s="9">
        <v>1</v>
      </c>
      <c r="H51" s="9">
        <v>2</v>
      </c>
      <c r="I51" s="9">
        <v>0.9</v>
      </c>
      <c r="J51" s="9">
        <v>0.529411764705882</v>
      </c>
      <c r="K51" s="9">
        <v>0.666666666666667</v>
      </c>
      <c r="L51" s="9">
        <v>0.8</v>
      </c>
      <c r="M51" s="9">
        <v>0.1</v>
      </c>
      <c r="N51" s="9">
        <v>0.55</v>
      </c>
    </row>
    <row r="52" spans="1:14">
      <c r="A52" s="8">
        <v>43</v>
      </c>
      <c r="B52" s="9">
        <v>43</v>
      </c>
      <c r="C52" s="9">
        <v>0.571359634399414</v>
      </c>
      <c r="D52" s="9">
        <v>0.128782153129578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466</v>
      </c>
      <c r="B53" s="9">
        <v>466</v>
      </c>
      <c r="C53" s="9">
        <v>0.572870135307312</v>
      </c>
      <c r="D53" s="9">
        <v>0.10811972618103</v>
      </c>
      <c r="E53" s="9">
        <v>10</v>
      </c>
      <c r="F53" s="9">
        <v>5</v>
      </c>
      <c r="G53" s="9">
        <v>0</v>
      </c>
      <c r="H53" s="9">
        <v>5</v>
      </c>
      <c r="I53" s="9">
        <v>1</v>
      </c>
      <c r="J53" s="9">
        <v>0.666666666666667</v>
      </c>
      <c r="K53" s="9">
        <v>0.8</v>
      </c>
      <c r="L53" s="9">
        <v>0.5</v>
      </c>
      <c r="M53" s="9">
        <v>0.5</v>
      </c>
      <c r="N53" s="9">
        <v>0.75</v>
      </c>
    </row>
    <row r="54" spans="1:14">
      <c r="A54" s="8">
        <v>36</v>
      </c>
      <c r="B54" s="9">
        <v>36</v>
      </c>
      <c r="C54" s="9">
        <v>0.588944435119629</v>
      </c>
      <c r="D54" s="9">
        <v>0.175347805023193</v>
      </c>
      <c r="E54" s="9">
        <v>7</v>
      </c>
      <c r="F54" s="9">
        <v>8</v>
      </c>
      <c r="G54" s="9">
        <v>3</v>
      </c>
      <c r="H54" s="9">
        <v>2</v>
      </c>
      <c r="I54" s="9">
        <v>0.7</v>
      </c>
      <c r="J54" s="9">
        <v>0.466666666666667</v>
      </c>
      <c r="K54" s="9">
        <v>0.56</v>
      </c>
      <c r="L54" s="9">
        <v>0.8</v>
      </c>
      <c r="M54" s="9">
        <v>-0.1</v>
      </c>
      <c r="N54" s="9">
        <v>0.45</v>
      </c>
    </row>
    <row r="55" s="1" customFormat="1" spans="1:14">
      <c r="A55" s="10">
        <v>192</v>
      </c>
      <c r="B55" s="11">
        <v>192</v>
      </c>
      <c r="C55" s="11">
        <v>0.592427253723145</v>
      </c>
      <c r="D55" s="11">
        <v>0.27315354347229</v>
      </c>
      <c r="E55" s="11">
        <v>9</v>
      </c>
      <c r="F55" s="11">
        <v>7</v>
      </c>
      <c r="G55" s="11">
        <v>1</v>
      </c>
      <c r="H55" s="11">
        <v>3</v>
      </c>
      <c r="I55" s="11">
        <v>0.9</v>
      </c>
      <c r="J55" s="11">
        <v>0.5625</v>
      </c>
      <c r="K55" s="11">
        <v>0.692307692307692</v>
      </c>
      <c r="L55" s="11">
        <v>0.7</v>
      </c>
      <c r="M55" s="11">
        <v>0.2</v>
      </c>
      <c r="N55" s="11">
        <v>0.6</v>
      </c>
    </row>
    <row r="56" spans="1:14">
      <c r="A56" s="8">
        <v>444</v>
      </c>
      <c r="B56" s="9">
        <v>444</v>
      </c>
      <c r="C56" s="9">
        <v>0.595346450805664</v>
      </c>
      <c r="D56" s="9">
        <v>0.195836067199707</v>
      </c>
      <c r="E56" s="9">
        <v>7</v>
      </c>
      <c r="F56" s="9">
        <v>6</v>
      </c>
      <c r="G56" s="9">
        <v>3</v>
      </c>
      <c r="H56" s="9">
        <v>4</v>
      </c>
      <c r="I56" s="9">
        <v>0.7</v>
      </c>
      <c r="J56" s="9">
        <v>0.538461538461539</v>
      </c>
      <c r="K56" s="9">
        <v>0.608695652173913</v>
      </c>
      <c r="L56" s="9">
        <v>0.6</v>
      </c>
      <c r="M56" s="9">
        <v>0.1</v>
      </c>
      <c r="N56" s="9">
        <v>0.55</v>
      </c>
    </row>
    <row r="57" spans="1:14">
      <c r="A57" s="8">
        <v>175</v>
      </c>
      <c r="B57" s="9">
        <v>175</v>
      </c>
      <c r="C57" s="9">
        <v>0.580980181694031</v>
      </c>
      <c r="D57" s="9">
        <v>0.101220607757568</v>
      </c>
      <c r="E57" s="9">
        <v>9</v>
      </c>
      <c r="F57" s="9">
        <v>2</v>
      </c>
      <c r="G57" s="9">
        <v>1</v>
      </c>
      <c r="H57" s="9">
        <v>8</v>
      </c>
      <c r="I57" s="9">
        <v>0.9</v>
      </c>
      <c r="J57" s="9">
        <v>0.818181818181818</v>
      </c>
      <c r="K57" s="9">
        <v>0.857142857142857</v>
      </c>
      <c r="L57" s="9">
        <v>0.2</v>
      </c>
      <c r="M57" s="9">
        <v>0.7</v>
      </c>
      <c r="N57" s="9">
        <v>0.85</v>
      </c>
    </row>
    <row r="58" spans="1:14">
      <c r="A58" s="8">
        <v>133</v>
      </c>
      <c r="B58" s="9">
        <v>133</v>
      </c>
      <c r="C58" s="9">
        <v>0.597050428390503</v>
      </c>
      <c r="D58" s="9">
        <v>0.135079622268677</v>
      </c>
      <c r="E58" s="9">
        <v>9</v>
      </c>
      <c r="F58" s="9">
        <v>6</v>
      </c>
      <c r="G58" s="9">
        <v>1</v>
      </c>
      <c r="H58" s="9">
        <v>4</v>
      </c>
      <c r="I58" s="9">
        <v>0.9</v>
      </c>
      <c r="J58" s="9">
        <v>0.6</v>
      </c>
      <c r="K58" s="9">
        <v>0.72</v>
      </c>
      <c r="L58" s="9">
        <v>0.6</v>
      </c>
      <c r="M58" s="9">
        <v>0.3</v>
      </c>
      <c r="N58" s="9">
        <v>0.65</v>
      </c>
    </row>
    <row r="59" s="4" customFormat="1" spans="1:14">
      <c r="A59" s="16">
        <v>33</v>
      </c>
      <c r="B59" s="17">
        <v>33</v>
      </c>
      <c r="C59" s="17">
        <v>0.59718656539917</v>
      </c>
      <c r="D59" s="17">
        <v>0.132335543632507</v>
      </c>
      <c r="E59" s="17">
        <v>9</v>
      </c>
      <c r="F59" s="17">
        <v>8</v>
      </c>
      <c r="G59" s="17">
        <v>1</v>
      </c>
      <c r="H59" s="17">
        <v>2</v>
      </c>
      <c r="I59" s="17">
        <v>0.9</v>
      </c>
      <c r="J59" s="17">
        <v>0.529411764705882</v>
      </c>
      <c r="K59" s="17">
        <v>0.666666666666667</v>
      </c>
      <c r="L59" s="17">
        <v>0.8</v>
      </c>
      <c r="M59" s="17">
        <v>0.1</v>
      </c>
      <c r="N59" s="17">
        <v>0.55</v>
      </c>
    </row>
    <row r="60" spans="1:14">
      <c r="A60" s="8">
        <v>462</v>
      </c>
      <c r="B60" s="9">
        <v>462</v>
      </c>
      <c r="C60" s="9">
        <v>0.601978421211243</v>
      </c>
      <c r="D60" s="9">
        <v>0.126847267150879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432</v>
      </c>
      <c r="B61" s="9">
        <v>432</v>
      </c>
      <c r="C61" s="9">
        <v>0.605595111846924</v>
      </c>
      <c r="D61" s="9">
        <v>0.208909034729004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225</v>
      </c>
      <c r="B62" s="9">
        <v>225</v>
      </c>
      <c r="C62" s="9">
        <v>0.605853915214539</v>
      </c>
      <c r="D62" s="9">
        <v>0.149552583694458</v>
      </c>
      <c r="E62" s="9">
        <v>7</v>
      </c>
      <c r="F62" s="9">
        <v>8</v>
      </c>
      <c r="G62" s="9">
        <v>3</v>
      </c>
      <c r="H62" s="9">
        <v>2</v>
      </c>
      <c r="I62" s="9">
        <v>0.7</v>
      </c>
      <c r="J62" s="9">
        <v>0.466666666666667</v>
      </c>
      <c r="K62" s="9">
        <v>0.56</v>
      </c>
      <c r="L62" s="9">
        <v>0.8</v>
      </c>
      <c r="M62" s="9">
        <v>-0.1</v>
      </c>
      <c r="N62" s="9">
        <v>0.45</v>
      </c>
    </row>
    <row r="63" spans="1:14">
      <c r="A63" s="8">
        <v>472</v>
      </c>
      <c r="B63" s="9">
        <v>472</v>
      </c>
      <c r="C63" s="9">
        <v>0.620526671409607</v>
      </c>
      <c r="D63" s="9">
        <v>0.139442920684815</v>
      </c>
      <c r="E63" s="9">
        <v>8</v>
      </c>
      <c r="F63" s="9">
        <v>7</v>
      </c>
      <c r="G63" s="9">
        <v>2</v>
      </c>
      <c r="H63" s="9">
        <v>3</v>
      </c>
      <c r="I63" s="9">
        <v>0.8</v>
      </c>
      <c r="J63" s="9">
        <v>0.533333333333333</v>
      </c>
      <c r="K63" s="9">
        <v>0.64</v>
      </c>
      <c r="L63" s="9">
        <v>0.7</v>
      </c>
      <c r="M63" s="9">
        <v>0.1</v>
      </c>
      <c r="N63" s="9">
        <v>0.55</v>
      </c>
    </row>
    <row r="64" spans="1:14">
      <c r="A64" s="8">
        <v>160</v>
      </c>
      <c r="B64" s="9">
        <v>160</v>
      </c>
      <c r="C64" s="9">
        <v>0.625976920127869</v>
      </c>
      <c r="D64" s="9">
        <v>0.133077383041382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399</v>
      </c>
      <c r="B65" s="9">
        <v>399</v>
      </c>
      <c r="C65" s="9">
        <v>0.626033902168274</v>
      </c>
      <c r="D65" s="9">
        <v>0.150467753410339</v>
      </c>
      <c r="E65" s="9">
        <v>9</v>
      </c>
      <c r="F65" s="9">
        <v>5</v>
      </c>
      <c r="G65" s="9">
        <v>1</v>
      </c>
      <c r="H65" s="9">
        <v>5</v>
      </c>
      <c r="I65" s="9">
        <v>0.9</v>
      </c>
      <c r="J65" s="9">
        <v>0.642857142857143</v>
      </c>
      <c r="K65" s="9">
        <v>0.75</v>
      </c>
      <c r="L65" s="9">
        <v>0.5</v>
      </c>
      <c r="M65" s="9">
        <v>0.4</v>
      </c>
      <c r="N65" s="9">
        <v>0.7</v>
      </c>
    </row>
    <row r="66" s="4" customFormat="1" spans="1:14">
      <c r="A66" s="16">
        <v>396</v>
      </c>
      <c r="B66" s="17">
        <v>396</v>
      </c>
      <c r="C66" s="17">
        <v>0.630221962928772</v>
      </c>
      <c r="D66" s="17">
        <v>0.13497257232666</v>
      </c>
      <c r="E66" s="17">
        <v>7</v>
      </c>
      <c r="F66" s="17">
        <v>5</v>
      </c>
      <c r="G66" s="17">
        <v>3</v>
      </c>
      <c r="H66" s="17">
        <v>5</v>
      </c>
      <c r="I66" s="17">
        <v>0.7</v>
      </c>
      <c r="J66" s="17">
        <v>0.583333333333333</v>
      </c>
      <c r="K66" s="17">
        <v>0.636363636363636</v>
      </c>
      <c r="L66" s="17">
        <v>0.5</v>
      </c>
      <c r="M66" s="17">
        <v>0.2</v>
      </c>
      <c r="N66" s="17">
        <v>0.6</v>
      </c>
    </row>
    <row r="67" spans="1:14">
      <c r="A67" s="8">
        <v>313</v>
      </c>
      <c r="B67" s="9">
        <v>313</v>
      </c>
      <c r="C67" s="9">
        <v>0.650550127029419</v>
      </c>
      <c r="D67" s="9">
        <v>0.200407981872559</v>
      </c>
      <c r="E67" s="9">
        <v>8</v>
      </c>
      <c r="F67" s="9">
        <v>5</v>
      </c>
      <c r="G67" s="9">
        <v>2</v>
      </c>
      <c r="H67" s="9">
        <v>5</v>
      </c>
      <c r="I67" s="9">
        <v>0.8</v>
      </c>
      <c r="J67" s="9">
        <v>0.615384615384615</v>
      </c>
      <c r="K67" s="9">
        <v>0.695652173913043</v>
      </c>
      <c r="L67" s="9">
        <v>0.5</v>
      </c>
      <c r="M67" s="9">
        <v>0.3</v>
      </c>
      <c r="N67" s="9">
        <v>0.65</v>
      </c>
    </row>
    <row r="68" spans="1:14">
      <c r="A68" s="8">
        <v>274</v>
      </c>
      <c r="B68" s="9">
        <v>274</v>
      </c>
      <c r="C68" s="9">
        <v>0.644375324249268</v>
      </c>
      <c r="D68" s="9">
        <v>0.134663581848145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201</v>
      </c>
      <c r="B69" s="9">
        <v>201</v>
      </c>
      <c r="C69" s="9">
        <v>0.656274795532227</v>
      </c>
      <c r="D69" s="9">
        <v>0.173108339309692</v>
      </c>
      <c r="E69" s="9">
        <v>9</v>
      </c>
      <c r="F69" s="9">
        <v>5</v>
      </c>
      <c r="G69" s="9">
        <v>1</v>
      </c>
      <c r="H69" s="9">
        <v>5</v>
      </c>
      <c r="I69" s="9">
        <v>0.9</v>
      </c>
      <c r="J69" s="9">
        <v>0.642857142857143</v>
      </c>
      <c r="K69" s="9">
        <v>0.75</v>
      </c>
      <c r="L69" s="9">
        <v>0.5</v>
      </c>
      <c r="M69" s="9">
        <v>0.4</v>
      </c>
      <c r="N69" s="9">
        <v>0.7</v>
      </c>
    </row>
    <row r="70" spans="3:13">
      <c r="C70" s="7">
        <f>AVERAGE(C2:C69)</f>
        <v>0.535550205146565</v>
      </c>
      <c r="D70" s="7">
        <f>AVERAGE(D2:D69)</f>
        <v>0.105838067391339</v>
      </c>
      <c r="L70" s="7">
        <f>AVERAGE(L2:L69)</f>
        <v>0.675</v>
      </c>
      <c r="M70" s="7">
        <f>AVERAGE(M2:M69)</f>
        <v>0.183823529411765</v>
      </c>
    </row>
    <row r="72" spans="3:7">
      <c r="C72" s="18" t="s">
        <v>13</v>
      </c>
      <c r="D72" s="7" t="s">
        <v>14</v>
      </c>
      <c r="E72" s="7"/>
      <c r="F72" s="7" t="s">
        <v>39</v>
      </c>
      <c r="G72" s="7"/>
    </row>
    <row r="73" spans="3:10">
      <c r="C73" s="7" t="s">
        <v>15</v>
      </c>
      <c r="D73" s="7">
        <f>COUNTIF(C2:C69,"&lt;0.343")-COUNTIF(C2:C69,"&lt;0.311")</f>
        <v>0</v>
      </c>
      <c r="E73" s="7"/>
      <c r="F73" s="19">
        <v>0.02</v>
      </c>
      <c r="G73" s="23">
        <v>31.2</v>
      </c>
      <c r="H73" s="23">
        <v>-40</v>
      </c>
      <c r="I73" s="24">
        <v>0.0256</v>
      </c>
      <c r="J73">
        <v>76</v>
      </c>
    </row>
    <row r="74" spans="3:10">
      <c r="C74" s="7" t="s">
        <v>16</v>
      </c>
      <c r="D74" s="7">
        <f>COUNTIF(C2:C69,"&lt;0.375")-COUNTIF(C2:C69,"&lt;0.343")</f>
        <v>0</v>
      </c>
      <c r="E74" s="7"/>
      <c r="F74" s="19">
        <v>0.04</v>
      </c>
      <c r="G74" s="23">
        <v>62.4</v>
      </c>
      <c r="H74" s="23">
        <v>-60</v>
      </c>
      <c r="I74" s="24">
        <v>0.0385</v>
      </c>
      <c r="J74">
        <v>75</v>
      </c>
    </row>
    <row r="75" spans="3:10">
      <c r="C75" s="7" t="s">
        <v>17</v>
      </c>
      <c r="D75" s="7">
        <f>COUNTIF(C2:C69,"&lt;0.407")-COUNTIF(C2:C69,"&lt;0.375")</f>
        <v>0</v>
      </c>
      <c r="E75" s="7"/>
      <c r="F75" s="19">
        <v>0.1</v>
      </c>
      <c r="G75" s="23">
        <v>156</v>
      </c>
      <c r="H75" s="23">
        <v>-160</v>
      </c>
      <c r="I75" s="24">
        <v>0.1026</v>
      </c>
      <c r="J75">
        <v>70</v>
      </c>
    </row>
    <row r="76" spans="3:10">
      <c r="C76" s="7" t="s">
        <v>18</v>
      </c>
      <c r="D76" s="7">
        <f>COUNTIF(C2:C69,"&lt;0.439")-COUNTIF(C2:C69,"&lt;0.407")</f>
        <v>3</v>
      </c>
      <c r="E76" s="7">
        <v>4</v>
      </c>
      <c r="F76" s="19">
        <v>0.12</v>
      </c>
      <c r="G76" s="23">
        <v>187.2</v>
      </c>
      <c r="H76" s="23">
        <v>-180</v>
      </c>
      <c r="I76" s="24">
        <v>0.1154</v>
      </c>
      <c r="J76">
        <v>69</v>
      </c>
    </row>
    <row r="77" s="3" customFormat="1" spans="3:10">
      <c r="C77" s="20" t="s">
        <v>19</v>
      </c>
      <c r="D77" s="20">
        <f>COUNTIF(C2:C69,"&lt;0.471")-COUNTIF(C2:C69,"&lt;0.439")</f>
        <v>7</v>
      </c>
      <c r="E77" s="7">
        <v>9</v>
      </c>
      <c r="F77" s="20"/>
      <c r="G77" s="20"/>
      <c r="H77" s="3">
        <v>-200</v>
      </c>
      <c r="I77" s="25">
        <v>0.1282</v>
      </c>
      <c r="J77" s="3">
        <v>68</v>
      </c>
    </row>
    <row r="78" spans="3:7">
      <c r="C78" s="7" t="s">
        <v>20</v>
      </c>
      <c r="D78" s="7">
        <f>COUNTIF(C2:C69,"&lt;0.503")-COUNTIF(C2:C69,"&lt;0.471")</f>
        <v>11</v>
      </c>
      <c r="E78" s="20">
        <v>12</v>
      </c>
      <c r="F78" s="7"/>
      <c r="G78" s="7"/>
    </row>
    <row r="79" s="5" customFormat="1" spans="3:7">
      <c r="C79" s="21" t="s">
        <v>21</v>
      </c>
      <c r="D79" s="21">
        <f>COUNTIF(C2:C69,"&lt;0.535")-COUNTIF(C2:C69,"&lt;0.503")</f>
        <v>13</v>
      </c>
      <c r="E79" s="7">
        <v>14</v>
      </c>
      <c r="F79" s="21"/>
      <c r="G79" s="21"/>
    </row>
    <row r="80" spans="3:7">
      <c r="C80" s="7" t="s">
        <v>22</v>
      </c>
      <c r="D80" s="7">
        <f>COUNTIF(C2:C69,"&lt;0.567")-COUNTIF(C2:C69,"&lt;0.535")</f>
        <v>13</v>
      </c>
      <c r="E80" s="20">
        <v>14</v>
      </c>
      <c r="F80" s="7"/>
      <c r="G80" s="7"/>
    </row>
    <row r="81" s="3" customFormat="1" spans="3:7">
      <c r="C81" s="20" t="s">
        <v>23</v>
      </c>
      <c r="D81" s="20">
        <f>COUNTIF(C2:C69,"&lt;0.599")-COUNTIF(C2:C69,"&lt;0.567")</f>
        <v>11</v>
      </c>
      <c r="E81" s="7">
        <v>12</v>
      </c>
      <c r="F81" s="20"/>
      <c r="G81" s="20"/>
    </row>
    <row r="82" spans="3:7">
      <c r="C82" s="7" t="s">
        <v>24</v>
      </c>
      <c r="D82" s="7">
        <f>COUNTIF(C2:C69,"&lt;0.631")-COUNTIF(C2:C69,"&lt;0.599")</f>
        <v>7</v>
      </c>
      <c r="E82" s="20">
        <v>9</v>
      </c>
      <c r="F82" s="7"/>
      <c r="G82" s="7"/>
    </row>
    <row r="83" s="6" customFormat="1" spans="3:7">
      <c r="C83" s="22" t="s">
        <v>25</v>
      </c>
      <c r="D83" s="22">
        <f>COUNTIF(C2:C69,"&lt;0.663")-COUNTIF(C2:C69,"&lt;0.631")</f>
        <v>3</v>
      </c>
      <c r="E83" s="7">
        <v>4</v>
      </c>
      <c r="F83" s="22"/>
      <c r="G83" s="22"/>
    </row>
    <row r="84" spans="3:7">
      <c r="C84" s="7" t="s">
        <v>26</v>
      </c>
      <c r="D84" s="7">
        <f>COUNTIF(C2:C69,"&lt;0.695")-COUNTIF(C2:C69,"&lt;0.663")</f>
        <v>0</v>
      </c>
      <c r="E84" s="7"/>
      <c r="F84" s="7"/>
      <c r="G84" s="7"/>
    </row>
    <row r="85" spans="3:7">
      <c r="C85" s="7" t="s">
        <v>27</v>
      </c>
      <c r="D85" s="7">
        <f>COUNTIF(C2:C69,"&lt;0.727")-COUNTIF(C2:C69,"&lt;0.695")</f>
        <v>0</v>
      </c>
      <c r="E85" s="7"/>
      <c r="F85" s="7"/>
      <c r="G85" s="7"/>
    </row>
    <row r="86" spans="3:7">
      <c r="C86" s="7" t="s">
        <v>28</v>
      </c>
      <c r="D86" s="7">
        <f>COUNTIF(C2:C69,"&lt;0.759")-COUNTIF(C2:C69,"&lt;0.727")</f>
        <v>0</v>
      </c>
      <c r="E86" s="7"/>
      <c r="F86" s="7"/>
      <c r="G86" s="7"/>
    </row>
    <row r="87" s="5" customFormat="1" spans="3:7">
      <c r="C87" s="21" t="s">
        <v>29</v>
      </c>
      <c r="D87" s="21">
        <f>COUNTIF(C2:C69,"&lt;0.791")-COUNTIF(C2:C69,"&lt;0.759")</f>
        <v>0</v>
      </c>
      <c r="E87" s="21"/>
      <c r="F87" s="21"/>
      <c r="G87" s="21"/>
    </row>
    <row r="88" spans="3:7">
      <c r="C88" s="7" t="s">
        <v>30</v>
      </c>
      <c r="D88" s="7">
        <f>COUNTIF(C2:C69,"&lt;0.823")-COUNTIF(C2:C69,"&lt;0.791")</f>
        <v>0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8">
      <c r="C96" s="7" t="s">
        <v>38</v>
      </c>
      <c r="D96" s="7">
        <f>COUNTIF(C2:C69,"&lt;1.079")-COUNTIF(C2:C69,"&lt;1.047")</f>
        <v>0</v>
      </c>
      <c r="E96" s="7"/>
      <c r="F96" s="7"/>
      <c r="G96">
        <v>0.53</v>
      </c>
      <c r="H96">
        <v>0.038</v>
      </c>
    </row>
    <row r="97" spans="7:8">
      <c r="G97">
        <v>0.641</v>
      </c>
      <c r="H97">
        <v>0.073</v>
      </c>
    </row>
    <row r="98" spans="7:8">
      <c r="G98">
        <v>0.734</v>
      </c>
      <c r="H98">
        <v>0.107</v>
      </c>
    </row>
  </sheetData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9"/>
  <sheetViews>
    <sheetView topLeftCell="A92" workbookViewId="0">
      <selection activeCell="A1" sqref="$A1:$XFD109"/>
    </sheetView>
  </sheetViews>
  <sheetFormatPr defaultColWidth="8.89166666666667" defaultRowHeight="13.5"/>
  <cols>
    <col min="3" max="4" width="15.8916666666667" customWidth="1"/>
    <col min="10" max="13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432</v>
      </c>
      <c r="B2" s="9">
        <v>432</v>
      </c>
      <c r="C2" s="9">
        <v>0.605595111846924</v>
      </c>
      <c r="D2" s="9">
        <v>0.208909034729004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225</v>
      </c>
      <c r="B3" s="9">
        <v>225</v>
      </c>
      <c r="C3" s="9">
        <v>0.605853915214539</v>
      </c>
      <c r="D3" s="9">
        <v>0.149552583694458</v>
      </c>
      <c r="E3" s="9">
        <v>7</v>
      </c>
      <c r="F3" s="9">
        <v>8</v>
      </c>
      <c r="G3" s="9">
        <v>3</v>
      </c>
      <c r="H3" s="9">
        <v>2</v>
      </c>
      <c r="I3" s="9">
        <v>0.7</v>
      </c>
      <c r="J3" s="9">
        <v>0.466666666666667</v>
      </c>
      <c r="K3" s="9">
        <v>0.56</v>
      </c>
      <c r="L3" s="9">
        <v>0.8</v>
      </c>
      <c r="M3" s="9">
        <v>-0.1</v>
      </c>
      <c r="N3" s="9">
        <v>0.45</v>
      </c>
    </row>
    <row r="4" s="4" customFormat="1" spans="1:14">
      <c r="A4" s="16">
        <v>396</v>
      </c>
      <c r="B4" s="17">
        <v>396</v>
      </c>
      <c r="C4" s="17">
        <v>0.630221962928772</v>
      </c>
      <c r="D4" s="17">
        <v>0.13497257232666</v>
      </c>
      <c r="E4" s="17">
        <v>7</v>
      </c>
      <c r="F4" s="17">
        <v>5</v>
      </c>
      <c r="G4" s="17">
        <v>3</v>
      </c>
      <c r="H4" s="17">
        <v>5</v>
      </c>
      <c r="I4" s="17">
        <v>0.7</v>
      </c>
      <c r="J4" s="17">
        <v>0.583333333333333</v>
      </c>
      <c r="K4" s="17">
        <v>0.636363636363636</v>
      </c>
      <c r="L4" s="17">
        <v>0.5</v>
      </c>
      <c r="M4" s="17">
        <v>0.2</v>
      </c>
      <c r="N4" s="17">
        <v>0.6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115</v>
      </c>
      <c r="B6" s="9">
        <v>115</v>
      </c>
      <c r="C6" s="9">
        <v>0.63276743888855</v>
      </c>
      <c r="D6" s="9">
        <v>0.101884365081787</v>
      </c>
      <c r="E6" s="9">
        <v>8</v>
      </c>
      <c r="F6" s="9">
        <v>6</v>
      </c>
      <c r="G6" s="9">
        <v>2</v>
      </c>
      <c r="H6" s="9">
        <v>4</v>
      </c>
      <c r="I6" s="9">
        <v>0.8</v>
      </c>
      <c r="J6" s="9">
        <v>0.571428571428572</v>
      </c>
      <c r="K6" s="9">
        <v>0.666666666666667</v>
      </c>
      <c r="L6" s="9">
        <v>0.6</v>
      </c>
      <c r="M6" s="9">
        <v>0.2</v>
      </c>
      <c r="N6" s="9">
        <v>0.6</v>
      </c>
    </row>
    <row r="7" spans="1:14">
      <c r="A7" s="8">
        <v>41</v>
      </c>
      <c r="B7" s="9">
        <v>41</v>
      </c>
      <c r="C7" s="9">
        <v>0.633098483085632</v>
      </c>
      <c r="D7" s="9">
        <v>0.109957218170166</v>
      </c>
      <c r="E7" s="9">
        <v>8</v>
      </c>
      <c r="F7" s="9">
        <v>6</v>
      </c>
      <c r="G7" s="9">
        <v>2</v>
      </c>
      <c r="H7" s="9">
        <v>4</v>
      </c>
      <c r="I7" s="9">
        <v>0.8</v>
      </c>
      <c r="J7" s="9">
        <v>0.571428571428572</v>
      </c>
      <c r="K7" s="9">
        <v>0.666666666666667</v>
      </c>
      <c r="L7" s="9">
        <v>0.6</v>
      </c>
      <c r="M7" s="9">
        <v>0.2</v>
      </c>
      <c r="N7" s="9">
        <v>0.6</v>
      </c>
    </row>
    <row r="8" s="3" customFormat="1" spans="1:14">
      <c r="A8" s="14">
        <v>278</v>
      </c>
      <c r="B8" s="15">
        <v>278</v>
      </c>
      <c r="C8" s="15">
        <v>0.633606433868408</v>
      </c>
      <c r="D8" s="15">
        <v>0.0177440643310547</v>
      </c>
      <c r="E8" s="15">
        <v>9</v>
      </c>
      <c r="F8" s="15">
        <v>7</v>
      </c>
      <c r="G8" s="15">
        <v>1</v>
      </c>
      <c r="H8" s="15">
        <v>3</v>
      </c>
      <c r="I8" s="15">
        <v>0.9</v>
      </c>
      <c r="J8" s="15">
        <v>0.5625</v>
      </c>
      <c r="K8" s="15">
        <v>0.692307692307692</v>
      </c>
      <c r="L8" s="15">
        <v>0.7</v>
      </c>
      <c r="M8" s="15">
        <v>0.2</v>
      </c>
      <c r="N8" s="15">
        <v>0.6</v>
      </c>
    </row>
    <row r="9" spans="1:14">
      <c r="A9" s="8">
        <v>219</v>
      </c>
      <c r="B9" s="9">
        <v>219</v>
      </c>
      <c r="C9" s="9">
        <v>0.634008884429932</v>
      </c>
      <c r="D9" s="9">
        <v>0.0899170637130737</v>
      </c>
      <c r="E9" s="9">
        <v>8</v>
      </c>
      <c r="F9" s="9">
        <v>6</v>
      </c>
      <c r="G9" s="9">
        <v>2</v>
      </c>
      <c r="H9" s="9">
        <v>4</v>
      </c>
      <c r="I9" s="9">
        <v>0.8</v>
      </c>
      <c r="J9" s="9">
        <v>0.571428571428572</v>
      </c>
      <c r="K9" s="9">
        <v>0.666666666666667</v>
      </c>
      <c r="L9" s="9">
        <v>0.6</v>
      </c>
      <c r="M9" s="9">
        <v>0.2</v>
      </c>
      <c r="N9" s="9">
        <v>0.6</v>
      </c>
    </row>
    <row r="10" spans="1:14">
      <c r="A10" s="8">
        <v>364</v>
      </c>
      <c r="B10" s="9">
        <v>364</v>
      </c>
      <c r="C10" s="9">
        <v>0.636906027793884</v>
      </c>
      <c r="D10" s="9">
        <v>0.126631736755371</v>
      </c>
      <c r="E10" s="9">
        <v>8</v>
      </c>
      <c r="F10" s="9">
        <v>6</v>
      </c>
      <c r="G10" s="9">
        <v>2</v>
      </c>
      <c r="H10" s="9">
        <v>4</v>
      </c>
      <c r="I10" s="9">
        <v>0.8</v>
      </c>
      <c r="J10" s="9">
        <v>0.571428571428572</v>
      </c>
      <c r="K10" s="9">
        <v>0.666666666666667</v>
      </c>
      <c r="L10" s="9">
        <v>0.6</v>
      </c>
      <c r="M10" s="9">
        <v>0.2</v>
      </c>
      <c r="N10" s="9">
        <v>0.6</v>
      </c>
    </row>
    <row r="11" s="1" customFormat="1" spans="1:14">
      <c r="A11" s="10">
        <v>435</v>
      </c>
      <c r="B11" s="11">
        <v>435</v>
      </c>
      <c r="C11" s="11">
        <v>0.635199427604675</v>
      </c>
      <c r="D11" s="11">
        <v>0.123878836631775</v>
      </c>
      <c r="E11" s="11">
        <v>9</v>
      </c>
      <c r="F11" s="11">
        <v>7</v>
      </c>
      <c r="G11" s="11">
        <v>1</v>
      </c>
      <c r="H11" s="11">
        <v>3</v>
      </c>
      <c r="I11" s="11">
        <v>0.9</v>
      </c>
      <c r="J11" s="11">
        <v>0.5625</v>
      </c>
      <c r="K11" s="11">
        <v>0.692307692307692</v>
      </c>
      <c r="L11" s="11">
        <v>0.7</v>
      </c>
      <c r="M11" s="11">
        <v>0.2</v>
      </c>
      <c r="N11" s="11">
        <v>0.6</v>
      </c>
    </row>
    <row r="12" spans="1:14">
      <c r="A12" s="8">
        <v>202</v>
      </c>
      <c r="B12" s="9">
        <v>202</v>
      </c>
      <c r="C12" s="9">
        <v>0.663043260574341</v>
      </c>
      <c r="D12" s="9">
        <v>0.0454604625701904</v>
      </c>
      <c r="E12" s="9">
        <v>9</v>
      </c>
      <c r="F12" s="9">
        <v>6</v>
      </c>
      <c r="G12" s="9">
        <v>1</v>
      </c>
      <c r="H12" s="9">
        <v>4</v>
      </c>
      <c r="I12" s="9">
        <v>0.9</v>
      </c>
      <c r="J12" s="9">
        <v>0.6</v>
      </c>
      <c r="K12" s="9">
        <v>0.72</v>
      </c>
      <c r="L12" s="9">
        <v>0.6</v>
      </c>
      <c r="M12" s="9">
        <v>0.3</v>
      </c>
      <c r="N12" s="9">
        <v>0.65</v>
      </c>
    </row>
    <row r="13" spans="1:14">
      <c r="A13" s="8">
        <v>197</v>
      </c>
      <c r="B13" s="9">
        <v>197</v>
      </c>
      <c r="C13" s="9">
        <v>0.663269877433777</v>
      </c>
      <c r="D13" s="9">
        <v>0.14519727230072</v>
      </c>
      <c r="E13" s="9">
        <v>8</v>
      </c>
      <c r="F13" s="9">
        <v>10</v>
      </c>
      <c r="G13" s="9">
        <v>2</v>
      </c>
      <c r="H13" s="9">
        <v>0</v>
      </c>
      <c r="I13" s="9">
        <v>0.8</v>
      </c>
      <c r="J13" s="9">
        <v>0.444444444444444</v>
      </c>
      <c r="K13" s="9">
        <v>0.571428571428572</v>
      </c>
      <c r="L13" s="9">
        <v>1</v>
      </c>
      <c r="M13" s="9">
        <v>-0.2</v>
      </c>
      <c r="N13" s="9">
        <v>0.4</v>
      </c>
    </row>
    <row r="14" spans="1:14">
      <c r="A14" s="8">
        <v>181</v>
      </c>
      <c r="B14" s="9">
        <v>181</v>
      </c>
      <c r="C14" s="9">
        <v>0.663648009300232</v>
      </c>
      <c r="D14" s="9">
        <v>0.0730950832366943</v>
      </c>
      <c r="E14" s="9">
        <v>9</v>
      </c>
      <c r="F14" s="9">
        <v>4</v>
      </c>
      <c r="G14" s="9">
        <v>1</v>
      </c>
      <c r="H14" s="9">
        <v>6</v>
      </c>
      <c r="I14" s="9">
        <v>0.9</v>
      </c>
      <c r="J14" s="9">
        <v>0.692307692307692</v>
      </c>
      <c r="K14" s="9">
        <v>0.782608695652174</v>
      </c>
      <c r="L14" s="9">
        <v>0.4</v>
      </c>
      <c r="M14" s="9">
        <v>0.5</v>
      </c>
      <c r="N14" s="9">
        <v>0.75</v>
      </c>
    </row>
    <row r="15" spans="1:14">
      <c r="A15" s="8">
        <v>28</v>
      </c>
      <c r="B15" s="9">
        <v>28</v>
      </c>
      <c r="C15" s="9">
        <v>0.664024829864502</v>
      </c>
      <c r="D15" s="9">
        <v>0.176245927810669</v>
      </c>
      <c r="E15" s="9">
        <v>9</v>
      </c>
      <c r="F15" s="9">
        <v>4</v>
      </c>
      <c r="G15" s="9">
        <v>1</v>
      </c>
      <c r="H15" s="9">
        <v>6</v>
      </c>
      <c r="I15" s="9">
        <v>0.9</v>
      </c>
      <c r="J15" s="9">
        <v>0.692307692307692</v>
      </c>
      <c r="K15" s="9">
        <v>0.782608695652174</v>
      </c>
      <c r="L15" s="9">
        <v>0.4</v>
      </c>
      <c r="M15" s="9">
        <v>0.5</v>
      </c>
      <c r="N15" s="9">
        <v>0.75</v>
      </c>
    </row>
    <row r="16" spans="1:14">
      <c r="A16" s="8">
        <v>473</v>
      </c>
      <c r="B16" s="9">
        <v>473</v>
      </c>
      <c r="C16" s="9">
        <v>0.66645336151123</v>
      </c>
      <c r="D16" s="9">
        <v>0.108807682991028</v>
      </c>
      <c r="E16" s="9">
        <v>10</v>
      </c>
      <c r="F16" s="9">
        <v>6</v>
      </c>
      <c r="G16" s="9">
        <v>0</v>
      </c>
      <c r="H16" s="9">
        <v>4</v>
      </c>
      <c r="I16" s="9">
        <v>1</v>
      </c>
      <c r="J16" s="9">
        <v>0.625</v>
      </c>
      <c r="K16" s="9">
        <v>0.769230769230769</v>
      </c>
      <c r="L16" s="9">
        <v>0.6</v>
      </c>
      <c r="M16" s="9">
        <v>0.4</v>
      </c>
      <c r="N16" s="9">
        <v>0.7</v>
      </c>
    </row>
    <row r="17" spans="1:14">
      <c r="A17" s="8">
        <v>244</v>
      </c>
      <c r="B17" s="9">
        <v>244</v>
      </c>
      <c r="C17" s="9">
        <v>0.666673541069031</v>
      </c>
      <c r="D17" s="9">
        <v>0.0326756238937378</v>
      </c>
      <c r="E17" s="9">
        <v>7</v>
      </c>
      <c r="F17" s="9">
        <v>5</v>
      </c>
      <c r="G17" s="9">
        <v>3</v>
      </c>
      <c r="H17" s="9">
        <v>5</v>
      </c>
      <c r="I17" s="9">
        <v>0.7</v>
      </c>
      <c r="J17" s="9">
        <v>0.583333333333333</v>
      </c>
      <c r="K17" s="9">
        <v>0.636363636363636</v>
      </c>
      <c r="L17" s="9">
        <v>0.5</v>
      </c>
      <c r="M17" s="9">
        <v>0.2</v>
      </c>
      <c r="N17" s="9">
        <v>0.6</v>
      </c>
    </row>
    <row r="18" spans="1:14">
      <c r="A18" s="8">
        <v>261</v>
      </c>
      <c r="B18" s="9">
        <v>261</v>
      </c>
      <c r="C18" s="9">
        <v>0.667340993881226</v>
      </c>
      <c r="D18" s="9">
        <v>0.130968451499939</v>
      </c>
      <c r="E18" s="9">
        <v>9</v>
      </c>
      <c r="F18" s="9">
        <v>7</v>
      </c>
      <c r="G18" s="9">
        <v>1</v>
      </c>
      <c r="H18" s="9">
        <v>3</v>
      </c>
      <c r="I18" s="9">
        <v>0.9</v>
      </c>
      <c r="J18" s="9">
        <v>0.5625</v>
      </c>
      <c r="K18" s="9">
        <v>0.692307692307692</v>
      </c>
      <c r="L18" s="9">
        <v>0.7</v>
      </c>
      <c r="M18" s="9">
        <v>0.2</v>
      </c>
      <c r="N18" s="9">
        <v>0.6</v>
      </c>
    </row>
    <row r="19" spans="1:14">
      <c r="A19" s="8">
        <v>256</v>
      </c>
      <c r="B19" s="9">
        <v>256</v>
      </c>
      <c r="C19" s="9">
        <v>0.667914509773254</v>
      </c>
      <c r="D19" s="9">
        <v>0.249172568321228</v>
      </c>
      <c r="E19" s="9">
        <v>7</v>
      </c>
      <c r="F19" s="9">
        <v>6</v>
      </c>
      <c r="G19" s="9">
        <v>3</v>
      </c>
      <c r="H19" s="9">
        <v>4</v>
      </c>
      <c r="I19" s="9">
        <v>0.7</v>
      </c>
      <c r="J19" s="9">
        <v>0.538461538461539</v>
      </c>
      <c r="K19" s="9">
        <v>0.608695652173913</v>
      </c>
      <c r="L19" s="9">
        <v>0.6</v>
      </c>
      <c r="M19" s="9">
        <v>0.1</v>
      </c>
      <c r="N19" s="9">
        <v>0.55</v>
      </c>
    </row>
    <row r="20" s="1" customFormat="1" spans="1:14">
      <c r="A20" s="10">
        <v>218</v>
      </c>
      <c r="B20" s="11">
        <v>218</v>
      </c>
      <c r="C20" s="11">
        <v>0.667884349822998</v>
      </c>
      <c r="D20" s="11">
        <v>0.152703166007996</v>
      </c>
      <c r="E20" s="11">
        <v>9</v>
      </c>
      <c r="F20" s="11">
        <v>7</v>
      </c>
      <c r="G20" s="11">
        <v>1</v>
      </c>
      <c r="H20" s="11">
        <v>3</v>
      </c>
      <c r="I20" s="11">
        <v>0.9</v>
      </c>
      <c r="J20" s="11">
        <v>0.5625</v>
      </c>
      <c r="K20" s="11">
        <v>0.692307692307692</v>
      </c>
      <c r="L20" s="11">
        <v>0.7</v>
      </c>
      <c r="M20" s="11">
        <v>0.2</v>
      </c>
      <c r="N20" s="11">
        <v>0.6</v>
      </c>
    </row>
    <row r="21" spans="1:14">
      <c r="A21" s="8">
        <v>118</v>
      </c>
      <c r="B21" s="9">
        <v>118</v>
      </c>
      <c r="C21" s="9">
        <v>0.695274114608765</v>
      </c>
      <c r="D21" s="9">
        <v>0.156257748603821</v>
      </c>
      <c r="E21" s="9">
        <v>10</v>
      </c>
      <c r="F21" s="9">
        <v>6</v>
      </c>
      <c r="G21" s="9">
        <v>0</v>
      </c>
      <c r="H21" s="9">
        <v>4</v>
      </c>
      <c r="I21" s="9">
        <v>1</v>
      </c>
      <c r="J21" s="9">
        <v>0.625</v>
      </c>
      <c r="K21" s="9">
        <v>0.769230769230769</v>
      </c>
      <c r="L21" s="9">
        <v>0.6</v>
      </c>
      <c r="M21" s="9">
        <v>0.4</v>
      </c>
      <c r="N21" s="9">
        <v>0.7</v>
      </c>
    </row>
    <row r="22" spans="1:14">
      <c r="A22" s="8">
        <v>0</v>
      </c>
      <c r="B22" s="9">
        <v>0</v>
      </c>
      <c r="C22" s="9">
        <v>0.695299029350281</v>
      </c>
      <c r="D22" s="9">
        <v>0.062158465385437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26</v>
      </c>
      <c r="B23" s="9">
        <v>26</v>
      </c>
      <c r="C23" s="9">
        <v>0.696692824363708</v>
      </c>
      <c r="D23" s="9">
        <v>0.0210152864456177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450</v>
      </c>
      <c r="B24" s="9">
        <v>450</v>
      </c>
      <c r="C24" s="9">
        <v>0.69716477394104</v>
      </c>
      <c r="D24" s="9">
        <v>0.0751497745513916</v>
      </c>
      <c r="E24" s="9">
        <v>8</v>
      </c>
      <c r="F24" s="9">
        <v>8</v>
      </c>
      <c r="G24" s="9">
        <v>2</v>
      </c>
      <c r="H24" s="9">
        <v>2</v>
      </c>
      <c r="I24" s="9">
        <v>0.8</v>
      </c>
      <c r="J24" s="9">
        <v>0.5</v>
      </c>
      <c r="K24" s="9">
        <v>0.615384615384615</v>
      </c>
      <c r="L24" s="9">
        <v>0.8</v>
      </c>
      <c r="M24" s="9">
        <v>0</v>
      </c>
      <c r="N24" s="9">
        <v>0.5</v>
      </c>
    </row>
    <row r="25" spans="1:14">
      <c r="A25" s="8">
        <v>451</v>
      </c>
      <c r="B25" s="9">
        <v>451</v>
      </c>
      <c r="C25" s="9">
        <v>0.697910308837891</v>
      </c>
      <c r="D25" s="9">
        <v>0.165763139724731</v>
      </c>
      <c r="E25" s="9">
        <v>10</v>
      </c>
      <c r="F25" s="9">
        <v>8</v>
      </c>
      <c r="G25" s="9">
        <v>0</v>
      </c>
      <c r="H25" s="9">
        <v>2</v>
      </c>
      <c r="I25" s="9">
        <v>1</v>
      </c>
      <c r="J25" s="9">
        <v>0.555555555555556</v>
      </c>
      <c r="K25" s="9">
        <v>0.714285714285714</v>
      </c>
      <c r="L25" s="9">
        <v>0.8</v>
      </c>
      <c r="M25" s="9">
        <v>0.2</v>
      </c>
      <c r="N25" s="9">
        <v>0.6</v>
      </c>
    </row>
    <row r="26" spans="1:14">
      <c r="A26" s="8">
        <v>404</v>
      </c>
      <c r="B26" s="9">
        <v>404</v>
      </c>
      <c r="C26" s="9">
        <v>0.698211073875427</v>
      </c>
      <c r="D26" s="9">
        <v>0.0659331083297729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415</v>
      </c>
      <c r="B27" s="9">
        <v>415</v>
      </c>
      <c r="C27" s="9">
        <v>0.698853492736816</v>
      </c>
      <c r="D27" s="9">
        <v>0.0456039905548096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235</v>
      </c>
      <c r="B28" s="9">
        <v>235</v>
      </c>
      <c r="C28" s="9">
        <v>0.699081659317017</v>
      </c>
      <c r="D28" s="9">
        <v>0.0745850801467896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pans="1:14">
      <c r="A29" s="8">
        <v>18</v>
      </c>
      <c r="B29" s="9">
        <v>18</v>
      </c>
      <c r="C29" s="9">
        <v>0.69927442073822</v>
      </c>
      <c r="D29" s="9">
        <v>0.0535966157913208</v>
      </c>
      <c r="E29" s="9">
        <v>8</v>
      </c>
      <c r="F29" s="9">
        <v>6</v>
      </c>
      <c r="G29" s="9">
        <v>2</v>
      </c>
      <c r="H29" s="9">
        <v>4</v>
      </c>
      <c r="I29" s="9">
        <v>0.8</v>
      </c>
      <c r="J29" s="9">
        <v>0.571428571428572</v>
      </c>
      <c r="K29" s="9">
        <v>0.666666666666667</v>
      </c>
      <c r="L29" s="9">
        <v>0.6</v>
      </c>
      <c r="M29" s="9">
        <v>0.2</v>
      </c>
      <c r="N29" s="9">
        <v>0.6</v>
      </c>
    </row>
    <row r="30" spans="1:14">
      <c r="A30" s="8">
        <v>108</v>
      </c>
      <c r="B30" s="9">
        <v>108</v>
      </c>
      <c r="C30" s="9">
        <v>0.699525833129883</v>
      </c>
      <c r="D30" s="9">
        <v>0.117718815803528</v>
      </c>
      <c r="E30" s="9">
        <v>9</v>
      </c>
      <c r="F30" s="9">
        <v>9</v>
      </c>
      <c r="G30" s="9">
        <v>1</v>
      </c>
      <c r="H30" s="9">
        <v>1</v>
      </c>
      <c r="I30" s="9">
        <v>0.9</v>
      </c>
      <c r="J30" s="9">
        <v>0.5</v>
      </c>
      <c r="K30" s="9">
        <v>0.642857142857143</v>
      </c>
      <c r="L30" s="9">
        <v>0.9</v>
      </c>
      <c r="M30" s="9">
        <v>0</v>
      </c>
      <c r="N30" s="9">
        <v>0.5</v>
      </c>
    </row>
    <row r="31" spans="1:14">
      <c r="A31" s="8">
        <v>370</v>
      </c>
      <c r="B31" s="9">
        <v>370</v>
      </c>
      <c r="C31" s="9">
        <v>0.701611161231995</v>
      </c>
      <c r="D31" s="9">
        <v>0.154161810874939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="1" customFormat="1" spans="1:14">
      <c r="A32" s="10">
        <v>292</v>
      </c>
      <c r="B32" s="11">
        <v>292</v>
      </c>
      <c r="C32" s="11">
        <v>0.702115416526794</v>
      </c>
      <c r="D32" s="11">
        <v>0.165565848350525</v>
      </c>
      <c r="E32" s="11">
        <v>8</v>
      </c>
      <c r="F32" s="11">
        <v>5</v>
      </c>
      <c r="G32" s="11">
        <v>2</v>
      </c>
      <c r="H32" s="11">
        <v>5</v>
      </c>
      <c r="I32" s="11">
        <v>0.8</v>
      </c>
      <c r="J32" s="11">
        <v>0.615384615384615</v>
      </c>
      <c r="K32" s="11">
        <v>0.695652173913043</v>
      </c>
      <c r="L32" s="11">
        <v>0.5</v>
      </c>
      <c r="M32" s="11">
        <v>0.3</v>
      </c>
      <c r="N32" s="11">
        <v>0.65</v>
      </c>
    </row>
    <row r="33" spans="1:14">
      <c r="A33" s="8">
        <v>135</v>
      </c>
      <c r="B33" s="9">
        <v>135</v>
      </c>
      <c r="C33" s="9">
        <v>0.727081894874573</v>
      </c>
      <c r="D33" s="9">
        <v>0.148623704910278</v>
      </c>
      <c r="E33" s="9">
        <v>9</v>
      </c>
      <c r="F33" s="9">
        <v>8</v>
      </c>
      <c r="G33" s="9">
        <v>1</v>
      </c>
      <c r="H33" s="9">
        <v>2</v>
      </c>
      <c r="I33" s="9">
        <v>0.9</v>
      </c>
      <c r="J33" s="9">
        <v>0.529411764705882</v>
      </c>
      <c r="K33" s="9">
        <v>0.666666666666667</v>
      </c>
      <c r="L33" s="9">
        <v>0.8</v>
      </c>
      <c r="M33" s="9">
        <v>0.1</v>
      </c>
      <c r="N33" s="9">
        <v>0.55</v>
      </c>
    </row>
    <row r="34" spans="1:14">
      <c r="A34" s="8">
        <v>326</v>
      </c>
      <c r="B34" s="9">
        <v>326</v>
      </c>
      <c r="C34" s="9">
        <v>0.728153347969055</v>
      </c>
      <c r="D34" s="9">
        <v>0.205908179283142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pans="1:14">
      <c r="A35" s="8">
        <v>193</v>
      </c>
      <c r="B35" s="9">
        <v>193</v>
      </c>
      <c r="C35" s="9">
        <v>0.72842538356781</v>
      </c>
      <c r="D35" s="9">
        <v>0.0178406238555908</v>
      </c>
      <c r="E35" s="9">
        <v>10</v>
      </c>
      <c r="F35" s="9">
        <v>8</v>
      </c>
      <c r="G35" s="9">
        <v>0</v>
      </c>
      <c r="H35" s="9">
        <v>2</v>
      </c>
      <c r="I35" s="9">
        <v>1</v>
      </c>
      <c r="J35" s="9">
        <v>0.555555555555556</v>
      </c>
      <c r="K35" s="9">
        <v>0.714285714285714</v>
      </c>
      <c r="L35" s="9">
        <v>0.8</v>
      </c>
      <c r="M35" s="9">
        <v>0.2</v>
      </c>
      <c r="N35" s="9">
        <v>0.6</v>
      </c>
    </row>
    <row r="36" spans="1:14">
      <c r="A36" s="8">
        <v>198</v>
      </c>
      <c r="B36" s="9">
        <v>198</v>
      </c>
      <c r="C36" s="9">
        <v>0.729091763496399</v>
      </c>
      <c r="D36" s="9">
        <v>0.0614309310913086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334</v>
      </c>
      <c r="B37" s="9">
        <v>334</v>
      </c>
      <c r="C37" s="9">
        <v>0.729298710823059</v>
      </c>
      <c r="D37" s="9">
        <v>0.047121524810791</v>
      </c>
      <c r="E37" s="9">
        <v>8</v>
      </c>
      <c r="F37" s="9">
        <v>7</v>
      </c>
      <c r="G37" s="9">
        <v>2</v>
      </c>
      <c r="H37" s="9">
        <v>3</v>
      </c>
      <c r="I37" s="9">
        <v>0.8</v>
      </c>
      <c r="J37" s="9">
        <v>0.533333333333333</v>
      </c>
      <c r="K37" s="9">
        <v>0.64</v>
      </c>
      <c r="L37" s="9">
        <v>0.7</v>
      </c>
      <c r="M37" s="9">
        <v>0.1</v>
      </c>
      <c r="N37" s="9">
        <v>0.55</v>
      </c>
    </row>
    <row r="38" spans="1:14">
      <c r="A38" s="8">
        <v>83</v>
      </c>
      <c r="B38" s="9">
        <v>83</v>
      </c>
      <c r="C38" s="9">
        <v>0.729466319084167</v>
      </c>
      <c r="D38" s="9">
        <v>0.119478106498718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56</v>
      </c>
      <c r="B39" s="9">
        <v>56</v>
      </c>
      <c r="C39" s="9">
        <v>0.729743480682373</v>
      </c>
      <c r="D39" s="9">
        <v>0.087149977684021</v>
      </c>
      <c r="E39" s="9">
        <v>10</v>
      </c>
      <c r="F39" s="9">
        <v>9</v>
      </c>
      <c r="G39" s="9">
        <v>0</v>
      </c>
      <c r="H39" s="9">
        <v>1</v>
      </c>
      <c r="I39" s="9">
        <v>1</v>
      </c>
      <c r="J39" s="9">
        <v>0.526315789473684</v>
      </c>
      <c r="K39" s="9">
        <v>0.689655172413793</v>
      </c>
      <c r="L39" s="9">
        <v>0.9</v>
      </c>
      <c r="M39" s="9">
        <v>0.1</v>
      </c>
      <c r="N39" s="9">
        <v>0.55</v>
      </c>
    </row>
    <row r="40" spans="1:14">
      <c r="A40" s="8">
        <v>293</v>
      </c>
      <c r="B40" s="9">
        <v>293</v>
      </c>
      <c r="C40" s="9">
        <v>0.730805635452271</v>
      </c>
      <c r="D40" s="9">
        <v>0.0538330078125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214</v>
      </c>
      <c r="B41" s="9">
        <v>214</v>
      </c>
      <c r="C41" s="9">
        <v>0.73091459274292</v>
      </c>
      <c r="D41" s="9">
        <v>0.0810564756393433</v>
      </c>
      <c r="E41" s="9">
        <v>10</v>
      </c>
      <c r="F41" s="9">
        <v>7</v>
      </c>
      <c r="G41" s="9">
        <v>0</v>
      </c>
      <c r="H41" s="9">
        <v>3</v>
      </c>
      <c r="I41" s="9">
        <v>1</v>
      </c>
      <c r="J41" s="9">
        <v>0.588235294117647</v>
      </c>
      <c r="K41" s="9">
        <v>0.740740740740741</v>
      </c>
      <c r="L41" s="9">
        <v>0.7</v>
      </c>
      <c r="M41" s="9">
        <v>0.3</v>
      </c>
      <c r="N41" s="9">
        <v>0.65</v>
      </c>
    </row>
    <row r="42" spans="1:14">
      <c r="A42" s="8">
        <v>11</v>
      </c>
      <c r="B42" s="9">
        <v>11</v>
      </c>
      <c r="C42" s="9">
        <v>0.731852769851685</v>
      </c>
      <c r="D42" s="9">
        <v>0.0606273412704468</v>
      </c>
      <c r="E42" s="9">
        <v>9</v>
      </c>
      <c r="F42" s="9">
        <v>5</v>
      </c>
      <c r="G42" s="9">
        <v>1</v>
      </c>
      <c r="H42" s="9">
        <v>5</v>
      </c>
      <c r="I42" s="9">
        <v>0.9</v>
      </c>
      <c r="J42" s="9">
        <v>0.642857142857143</v>
      </c>
      <c r="K42" s="9">
        <v>0.75</v>
      </c>
      <c r="L42" s="9">
        <v>0.5</v>
      </c>
      <c r="M42" s="9">
        <v>0.4</v>
      </c>
      <c r="N42" s="9">
        <v>0.7</v>
      </c>
    </row>
    <row r="43" spans="1:14">
      <c r="A43" s="8">
        <v>182</v>
      </c>
      <c r="B43" s="9">
        <v>182</v>
      </c>
      <c r="C43" s="9">
        <v>0.732479095458984</v>
      </c>
      <c r="D43" s="9">
        <v>0.0985790491104126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178</v>
      </c>
      <c r="B44" s="9">
        <v>178</v>
      </c>
      <c r="C44" s="9">
        <v>0.736749768257141</v>
      </c>
      <c r="D44" s="9">
        <v>0.15205705165863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344</v>
      </c>
      <c r="B45" s="9">
        <v>344</v>
      </c>
      <c r="C45" s="9">
        <v>0.735213398933411</v>
      </c>
      <c r="D45" s="9">
        <v>0.0976202487945557</v>
      </c>
      <c r="E45" s="9">
        <v>8</v>
      </c>
      <c r="F45" s="9">
        <v>9</v>
      </c>
      <c r="G45" s="9">
        <v>2</v>
      </c>
      <c r="H45" s="9">
        <v>1</v>
      </c>
      <c r="I45" s="9">
        <v>0.8</v>
      </c>
      <c r="J45" s="9">
        <v>0.470588235294118</v>
      </c>
      <c r="K45" s="9">
        <v>0.592592592592593</v>
      </c>
      <c r="L45" s="9">
        <v>0.9</v>
      </c>
      <c r="M45" s="9">
        <v>-0.1</v>
      </c>
      <c r="N45" s="9">
        <v>0.45</v>
      </c>
    </row>
    <row r="46" s="1" customFormat="1" spans="1:14">
      <c r="A46" s="10">
        <v>14</v>
      </c>
      <c r="B46" s="11">
        <v>14</v>
      </c>
      <c r="C46" s="11">
        <v>0.73849093914032</v>
      </c>
      <c r="D46" s="11">
        <v>0.159450173377991</v>
      </c>
      <c r="E46" s="11">
        <v>10</v>
      </c>
      <c r="F46" s="11">
        <v>9</v>
      </c>
      <c r="G46" s="11">
        <v>0</v>
      </c>
      <c r="H46" s="11">
        <v>1</v>
      </c>
      <c r="I46" s="11">
        <v>1</v>
      </c>
      <c r="J46" s="11">
        <v>0.526315789473684</v>
      </c>
      <c r="K46" s="11">
        <v>0.689655172413793</v>
      </c>
      <c r="L46" s="11">
        <v>0.9</v>
      </c>
      <c r="M46" s="11">
        <v>0.1</v>
      </c>
      <c r="N46" s="11">
        <v>0.55</v>
      </c>
    </row>
    <row r="47" spans="1:14">
      <c r="A47" s="8">
        <v>422</v>
      </c>
      <c r="B47" s="9">
        <v>422</v>
      </c>
      <c r="C47" s="9">
        <v>0.761177539825439</v>
      </c>
      <c r="D47" s="9">
        <v>0.145860910415649</v>
      </c>
      <c r="E47" s="9">
        <v>7</v>
      </c>
      <c r="F47" s="9">
        <v>9</v>
      </c>
      <c r="G47" s="9">
        <v>3</v>
      </c>
      <c r="H47" s="9">
        <v>1</v>
      </c>
      <c r="I47" s="9">
        <v>0.7</v>
      </c>
      <c r="J47" s="9">
        <v>0.4375</v>
      </c>
      <c r="K47" s="9">
        <v>0.538461538461538</v>
      </c>
      <c r="L47" s="9">
        <v>0.9</v>
      </c>
      <c r="M47" s="9">
        <v>-0.2</v>
      </c>
      <c r="N47" s="9">
        <v>0.4</v>
      </c>
    </row>
    <row r="48" spans="1:14">
      <c r="A48" s="8">
        <v>150</v>
      </c>
      <c r="B48" s="9">
        <v>150</v>
      </c>
      <c r="C48" s="9">
        <v>0.76350724697113</v>
      </c>
      <c r="D48" s="9">
        <v>0.0893278121948242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322</v>
      </c>
      <c r="B49" s="9">
        <v>322</v>
      </c>
      <c r="C49" s="9">
        <v>0.766848087310791</v>
      </c>
      <c r="D49" s="9">
        <v>0.210089325904846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79</v>
      </c>
      <c r="B50" s="9">
        <v>79</v>
      </c>
      <c r="C50" s="9">
        <v>0.769178748130798</v>
      </c>
      <c r="D50" s="9">
        <v>0.114864349365234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75</v>
      </c>
      <c r="B51" s="9">
        <v>75</v>
      </c>
      <c r="C51" s="9">
        <v>0.770099759101868</v>
      </c>
      <c r="D51" s="9">
        <v>0.0259023904800415</v>
      </c>
      <c r="E51" s="9">
        <v>10</v>
      </c>
      <c r="F51" s="9">
        <v>8</v>
      </c>
      <c r="G51" s="9">
        <v>0</v>
      </c>
      <c r="H51" s="9">
        <v>2</v>
      </c>
      <c r="I51" s="9">
        <v>1</v>
      </c>
      <c r="J51" s="9">
        <v>0.555555555555556</v>
      </c>
      <c r="K51" s="9">
        <v>0.714285714285714</v>
      </c>
      <c r="L51" s="9">
        <v>0.8</v>
      </c>
      <c r="M51" s="9">
        <v>0.2</v>
      </c>
      <c r="N51" s="9">
        <v>0.6</v>
      </c>
    </row>
    <row r="52" spans="1:14">
      <c r="A52" s="8">
        <v>65</v>
      </c>
      <c r="B52" s="9">
        <v>65</v>
      </c>
      <c r="C52" s="9">
        <v>0.770633220672607</v>
      </c>
      <c r="D52" s="9">
        <v>0.0158760547637939</v>
      </c>
      <c r="E52" s="9">
        <v>10</v>
      </c>
      <c r="F52" s="9">
        <v>6</v>
      </c>
      <c r="G52" s="9">
        <v>0</v>
      </c>
      <c r="H52" s="9">
        <v>4</v>
      </c>
      <c r="I52" s="9">
        <v>1</v>
      </c>
      <c r="J52" s="9">
        <v>0.625</v>
      </c>
      <c r="K52" s="9">
        <v>0.769230769230769</v>
      </c>
      <c r="L52" s="9">
        <v>0.6</v>
      </c>
      <c r="M52" s="9">
        <v>0.4</v>
      </c>
      <c r="N52" s="9">
        <v>0.7</v>
      </c>
    </row>
    <row r="53" spans="1:14">
      <c r="A53" s="8">
        <v>475</v>
      </c>
      <c r="B53" s="9">
        <v>475</v>
      </c>
      <c r="C53" s="9">
        <v>0.772042036056519</v>
      </c>
      <c r="D53" s="9">
        <v>0.0372321605682373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35</v>
      </c>
      <c r="B54" s="9">
        <v>35</v>
      </c>
      <c r="C54" s="9">
        <v>0.772181630134583</v>
      </c>
      <c r="D54" s="9">
        <v>0.0937321186065674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223</v>
      </c>
      <c r="B55" s="9">
        <v>223</v>
      </c>
      <c r="C55" s="9">
        <v>0.77288019657135</v>
      </c>
      <c r="D55" s="9">
        <v>0.0924553871154785</v>
      </c>
      <c r="E55" s="9">
        <v>8</v>
      </c>
      <c r="F55" s="9">
        <v>8</v>
      </c>
      <c r="G55" s="9">
        <v>2</v>
      </c>
      <c r="H55" s="9">
        <v>2</v>
      </c>
      <c r="I55" s="9">
        <v>0.8</v>
      </c>
      <c r="J55" s="9">
        <v>0.5</v>
      </c>
      <c r="K55" s="9">
        <v>0.615384615384615</v>
      </c>
      <c r="L55" s="9">
        <v>0.8</v>
      </c>
      <c r="M55" s="9">
        <v>0</v>
      </c>
      <c r="N55" s="9">
        <v>0.5</v>
      </c>
    </row>
    <row r="56" spans="1:14">
      <c r="A56" s="8">
        <v>52</v>
      </c>
      <c r="B56" s="9">
        <v>52</v>
      </c>
      <c r="C56" s="9">
        <v>0.777238965034485</v>
      </c>
      <c r="D56" s="9">
        <v>0.115252614021301</v>
      </c>
      <c r="E56" s="9">
        <v>8</v>
      </c>
      <c r="F56" s="9">
        <v>5</v>
      </c>
      <c r="G56" s="9">
        <v>2</v>
      </c>
      <c r="H56" s="9">
        <v>5</v>
      </c>
      <c r="I56" s="9">
        <v>0.8</v>
      </c>
      <c r="J56" s="9">
        <v>0.615384615384615</v>
      </c>
      <c r="K56" s="9">
        <v>0.695652173913043</v>
      </c>
      <c r="L56" s="9">
        <v>0.5</v>
      </c>
      <c r="M56" s="9">
        <v>0.3</v>
      </c>
      <c r="N56" s="9">
        <v>0.65</v>
      </c>
    </row>
    <row r="57" spans="1:14">
      <c r="A57" s="8">
        <v>166</v>
      </c>
      <c r="B57" s="9">
        <v>166</v>
      </c>
      <c r="C57" s="9">
        <v>0.779670238494873</v>
      </c>
      <c r="D57" s="9">
        <v>0.0862889289855957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="1" customFormat="1" spans="1:14">
      <c r="A58" s="10">
        <v>179</v>
      </c>
      <c r="B58" s="11">
        <v>179</v>
      </c>
      <c r="C58" s="11">
        <v>0.785847425460815</v>
      </c>
      <c r="D58" s="11">
        <v>0.249114394187927</v>
      </c>
      <c r="E58" s="11">
        <v>7</v>
      </c>
      <c r="F58" s="11">
        <v>7</v>
      </c>
      <c r="G58" s="11">
        <v>3</v>
      </c>
      <c r="H58" s="11">
        <v>3</v>
      </c>
      <c r="I58" s="11">
        <v>0.7</v>
      </c>
      <c r="J58" s="11">
        <v>0.5</v>
      </c>
      <c r="K58" s="11">
        <v>0.583333333333333</v>
      </c>
      <c r="L58" s="11">
        <v>0.7</v>
      </c>
      <c r="M58" s="11">
        <v>0</v>
      </c>
      <c r="N58" s="11">
        <v>0.5</v>
      </c>
    </row>
    <row r="59" spans="1:14">
      <c r="A59" s="8">
        <v>8</v>
      </c>
      <c r="B59" s="9">
        <v>8</v>
      </c>
      <c r="C59" s="9">
        <v>0.792236685752869</v>
      </c>
      <c r="D59" s="9">
        <v>0.000946521759033203</v>
      </c>
      <c r="E59" s="9">
        <v>7</v>
      </c>
      <c r="F59" s="9">
        <v>8</v>
      </c>
      <c r="G59" s="9">
        <v>3</v>
      </c>
      <c r="H59" s="9">
        <v>2</v>
      </c>
      <c r="I59" s="9">
        <v>0.7</v>
      </c>
      <c r="J59" s="9">
        <v>0.466666666666667</v>
      </c>
      <c r="K59" s="9">
        <v>0.56</v>
      </c>
      <c r="L59" s="9">
        <v>0.8</v>
      </c>
      <c r="M59" s="9">
        <v>-0.1</v>
      </c>
      <c r="N59" s="9">
        <v>0.45</v>
      </c>
    </row>
    <row r="60" spans="1:14">
      <c r="A60" s="8">
        <v>22</v>
      </c>
      <c r="B60" s="9">
        <v>22</v>
      </c>
      <c r="C60" s="9">
        <v>0.792670369148254</v>
      </c>
      <c r="D60" s="9">
        <v>0.00942361354827881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446</v>
      </c>
      <c r="B61" s="9">
        <v>446</v>
      </c>
      <c r="C61" s="9">
        <v>0.799922227859497</v>
      </c>
      <c r="D61" s="9">
        <v>0.0219073295593262</v>
      </c>
      <c r="E61" s="9">
        <v>8</v>
      </c>
      <c r="F61" s="9">
        <v>6</v>
      </c>
      <c r="G61" s="9">
        <v>2</v>
      </c>
      <c r="H61" s="9">
        <v>4</v>
      </c>
      <c r="I61" s="9">
        <v>0.8</v>
      </c>
      <c r="J61" s="9">
        <v>0.571428571428572</v>
      </c>
      <c r="K61" s="9">
        <v>0.666666666666667</v>
      </c>
      <c r="L61" s="9">
        <v>0.6</v>
      </c>
      <c r="M61" s="9">
        <v>0.2</v>
      </c>
      <c r="N61" s="9">
        <v>0.6</v>
      </c>
    </row>
    <row r="62" spans="1:14">
      <c r="A62" s="8">
        <v>130</v>
      </c>
      <c r="B62" s="9">
        <v>130</v>
      </c>
      <c r="C62" s="9">
        <v>0.804839730262756</v>
      </c>
      <c r="D62" s="9">
        <v>0.0534467697143555</v>
      </c>
      <c r="E62" s="9">
        <v>9</v>
      </c>
      <c r="F62" s="9">
        <v>9</v>
      </c>
      <c r="G62" s="9">
        <v>1</v>
      </c>
      <c r="H62" s="9">
        <v>1</v>
      </c>
      <c r="I62" s="9">
        <v>0.9</v>
      </c>
      <c r="J62" s="9">
        <v>0.5</v>
      </c>
      <c r="K62" s="9">
        <v>0.642857142857143</v>
      </c>
      <c r="L62" s="9">
        <v>0.9</v>
      </c>
      <c r="M62" s="9">
        <v>0</v>
      </c>
      <c r="N62" s="9">
        <v>0.5</v>
      </c>
    </row>
    <row r="63" spans="1:14">
      <c r="A63" s="8">
        <v>189</v>
      </c>
      <c r="B63" s="9">
        <v>189</v>
      </c>
      <c r="C63" s="9">
        <v>0.811143755912781</v>
      </c>
      <c r="D63" s="9">
        <v>0.090301513671875</v>
      </c>
      <c r="E63" s="9">
        <v>8</v>
      </c>
      <c r="F63" s="9">
        <v>7</v>
      </c>
      <c r="G63" s="9">
        <v>2</v>
      </c>
      <c r="H63" s="9">
        <v>3</v>
      </c>
      <c r="I63" s="9">
        <v>0.8</v>
      </c>
      <c r="J63" s="9">
        <v>0.533333333333333</v>
      </c>
      <c r="K63" s="9">
        <v>0.64</v>
      </c>
      <c r="L63" s="9">
        <v>0.7</v>
      </c>
      <c r="M63" s="9">
        <v>0.1</v>
      </c>
      <c r="N63" s="9">
        <v>0.55</v>
      </c>
    </row>
    <row r="64" spans="1:14">
      <c r="A64" s="8">
        <v>309</v>
      </c>
      <c r="B64" s="9">
        <v>309</v>
      </c>
      <c r="C64" s="9">
        <v>0.81212055683136</v>
      </c>
      <c r="D64" s="9">
        <v>0.156541228294373</v>
      </c>
      <c r="E64" s="9">
        <v>6</v>
      </c>
      <c r="F64" s="9">
        <v>7</v>
      </c>
      <c r="G64" s="9">
        <v>4</v>
      </c>
      <c r="H64" s="9">
        <v>3</v>
      </c>
      <c r="I64" s="9">
        <v>0.6</v>
      </c>
      <c r="J64" s="9">
        <v>0.461538461538462</v>
      </c>
      <c r="K64" s="9">
        <v>0.521739130434783</v>
      </c>
      <c r="L64" s="9">
        <v>0.7</v>
      </c>
      <c r="M64" s="9">
        <v>-0.1</v>
      </c>
      <c r="N64" s="9">
        <v>0.45</v>
      </c>
    </row>
    <row r="65" spans="1:14">
      <c r="A65" s="8">
        <v>352</v>
      </c>
      <c r="B65" s="9">
        <v>352</v>
      </c>
      <c r="C65" s="9">
        <v>0.813812732696533</v>
      </c>
      <c r="D65" s="9">
        <v>0.140802979469299</v>
      </c>
      <c r="E65" s="9">
        <v>8</v>
      </c>
      <c r="F65" s="9">
        <v>4</v>
      </c>
      <c r="G65" s="9">
        <v>2</v>
      </c>
      <c r="H65" s="9">
        <v>6</v>
      </c>
      <c r="I65" s="9">
        <v>0.8</v>
      </c>
      <c r="J65" s="9">
        <v>0.666666666666667</v>
      </c>
      <c r="K65" s="9">
        <v>0.727272727272727</v>
      </c>
      <c r="L65" s="9">
        <v>0.4</v>
      </c>
      <c r="M65" s="9">
        <v>0.4</v>
      </c>
      <c r="N65" s="9">
        <v>0.7</v>
      </c>
    </row>
    <row r="66" spans="1:14">
      <c r="A66" s="8">
        <v>211</v>
      </c>
      <c r="B66" s="9">
        <v>211</v>
      </c>
      <c r="C66" s="9">
        <v>0.815291881561279</v>
      </c>
      <c r="D66" s="9">
        <v>0.173565149307251</v>
      </c>
      <c r="E66" s="9">
        <v>8</v>
      </c>
      <c r="F66" s="9">
        <v>8</v>
      </c>
      <c r="G66" s="9">
        <v>2</v>
      </c>
      <c r="H66" s="9">
        <v>2</v>
      </c>
      <c r="I66" s="9">
        <v>0.8</v>
      </c>
      <c r="J66" s="9">
        <v>0.5</v>
      </c>
      <c r="K66" s="9">
        <v>0.615384615384615</v>
      </c>
      <c r="L66" s="9">
        <v>0.8</v>
      </c>
      <c r="M66" s="9">
        <v>0</v>
      </c>
      <c r="N66" s="9">
        <v>0.5</v>
      </c>
    </row>
    <row r="67" s="1" customFormat="1" spans="1:14">
      <c r="A67" s="10">
        <v>298</v>
      </c>
      <c r="B67" s="11">
        <v>298</v>
      </c>
      <c r="C67" s="11">
        <v>0.816716432571411</v>
      </c>
      <c r="D67" s="11">
        <v>0.16333019733429</v>
      </c>
      <c r="E67" s="11">
        <v>9</v>
      </c>
      <c r="F67" s="11">
        <v>7</v>
      </c>
      <c r="G67" s="11">
        <v>1</v>
      </c>
      <c r="H67" s="11">
        <v>3</v>
      </c>
      <c r="I67" s="11">
        <v>0.9</v>
      </c>
      <c r="J67" s="11">
        <v>0.5625</v>
      </c>
      <c r="K67" s="11">
        <v>0.692307692307692</v>
      </c>
      <c r="L67" s="11">
        <v>0.7</v>
      </c>
      <c r="M67" s="11">
        <v>0.2</v>
      </c>
      <c r="N67" s="11">
        <v>0.6</v>
      </c>
    </row>
    <row r="68" spans="1:14">
      <c r="A68" s="8">
        <v>428</v>
      </c>
      <c r="B68" s="9">
        <v>428</v>
      </c>
      <c r="C68" s="9">
        <v>0.825892806053162</v>
      </c>
      <c r="D68" s="9">
        <v>0.0750623941421509</v>
      </c>
      <c r="E68" s="9">
        <v>9</v>
      </c>
      <c r="F68" s="9">
        <v>5</v>
      </c>
      <c r="G68" s="9">
        <v>1</v>
      </c>
      <c r="H68" s="9">
        <v>5</v>
      </c>
      <c r="I68" s="9">
        <v>0.9</v>
      </c>
      <c r="J68" s="9">
        <v>0.642857142857143</v>
      </c>
      <c r="K68" s="9">
        <v>0.75</v>
      </c>
      <c r="L68" s="9">
        <v>0.5</v>
      </c>
      <c r="M68" s="9">
        <v>0.4</v>
      </c>
      <c r="N68" s="9">
        <v>0.7</v>
      </c>
    </row>
    <row r="69" spans="1:14">
      <c r="A69" s="8">
        <v>159</v>
      </c>
      <c r="B69" s="9">
        <v>159</v>
      </c>
      <c r="C69" s="9">
        <v>0.829185247421265</v>
      </c>
      <c r="D69" s="9">
        <v>0.101831912994385</v>
      </c>
      <c r="E69" s="9">
        <v>8</v>
      </c>
      <c r="F69" s="9">
        <v>8</v>
      </c>
      <c r="G69" s="9">
        <v>2</v>
      </c>
      <c r="H69" s="9">
        <v>2</v>
      </c>
      <c r="I69" s="9">
        <v>0.8</v>
      </c>
      <c r="J69" s="9">
        <v>0.5</v>
      </c>
      <c r="K69" s="9">
        <v>0.615384615384615</v>
      </c>
      <c r="L69" s="9">
        <v>0.8</v>
      </c>
      <c r="M69" s="9">
        <v>0</v>
      </c>
      <c r="N69" s="9">
        <v>0.5</v>
      </c>
    </row>
    <row r="70" spans="1:14">
      <c r="A70" s="8">
        <v>355</v>
      </c>
      <c r="B70" s="9">
        <v>355</v>
      </c>
      <c r="C70" s="9">
        <v>0.832358241081238</v>
      </c>
      <c r="D70" s="9">
        <v>0.11742889881134</v>
      </c>
      <c r="E70" s="9">
        <v>9</v>
      </c>
      <c r="F70" s="9">
        <v>7</v>
      </c>
      <c r="G70" s="9">
        <v>1</v>
      </c>
      <c r="H70" s="9">
        <v>3</v>
      </c>
      <c r="I70" s="9">
        <v>0.9</v>
      </c>
      <c r="J70" s="9">
        <v>0.5625</v>
      </c>
      <c r="K70" s="9">
        <v>0.692307692307692</v>
      </c>
      <c r="L70" s="9">
        <v>0.7</v>
      </c>
      <c r="M70" s="9">
        <v>0.2</v>
      </c>
      <c r="N70" s="9">
        <v>0.6</v>
      </c>
    </row>
    <row r="71" spans="1:14">
      <c r="A71" s="8">
        <v>395</v>
      </c>
      <c r="B71" s="9">
        <v>395</v>
      </c>
      <c r="C71" s="9">
        <v>0.835938572883606</v>
      </c>
      <c r="D71" s="9">
        <v>0.0859125852584839</v>
      </c>
      <c r="E71" s="9">
        <v>9</v>
      </c>
      <c r="F71" s="9">
        <v>7</v>
      </c>
      <c r="G71" s="9">
        <v>1</v>
      </c>
      <c r="H71" s="9">
        <v>3</v>
      </c>
      <c r="I71" s="9">
        <v>0.9</v>
      </c>
      <c r="J71" s="9">
        <v>0.5625</v>
      </c>
      <c r="K71" s="9">
        <v>0.692307692307692</v>
      </c>
      <c r="L71" s="9">
        <v>0.7</v>
      </c>
      <c r="M71" s="9">
        <v>0.2</v>
      </c>
      <c r="N71" s="9">
        <v>0.6</v>
      </c>
    </row>
    <row r="72" spans="1:14">
      <c r="A72" s="8">
        <v>310</v>
      </c>
      <c r="B72" s="9">
        <v>310</v>
      </c>
      <c r="C72" s="9">
        <v>0.840501666069031</v>
      </c>
      <c r="D72" s="9">
        <v>0.195119500160217</v>
      </c>
      <c r="E72" s="9">
        <v>10</v>
      </c>
      <c r="F72" s="9">
        <v>9</v>
      </c>
      <c r="G72" s="9">
        <v>0</v>
      </c>
      <c r="H72" s="9">
        <v>1</v>
      </c>
      <c r="I72" s="9">
        <v>1</v>
      </c>
      <c r="J72" s="9">
        <v>0.526315789473684</v>
      </c>
      <c r="K72" s="9">
        <v>0.689655172413793</v>
      </c>
      <c r="L72" s="9">
        <v>0.9</v>
      </c>
      <c r="M72" s="9">
        <v>0.1</v>
      </c>
      <c r="N72" s="9">
        <v>0.55</v>
      </c>
    </row>
    <row r="73" spans="1:14">
      <c r="A73" s="8">
        <v>457</v>
      </c>
      <c r="B73" s="9">
        <v>457</v>
      </c>
      <c r="C73" s="9">
        <v>0.839494109153748</v>
      </c>
      <c r="D73" s="9">
        <v>0.00750446319580078</v>
      </c>
      <c r="E73" s="9">
        <v>9</v>
      </c>
      <c r="F73" s="9">
        <v>9</v>
      </c>
      <c r="G73" s="9">
        <v>1</v>
      </c>
      <c r="H73" s="9">
        <v>1</v>
      </c>
      <c r="I73" s="9">
        <v>0.9</v>
      </c>
      <c r="J73" s="9">
        <v>0.5</v>
      </c>
      <c r="K73" s="9">
        <v>0.642857142857143</v>
      </c>
      <c r="L73" s="9">
        <v>0.9</v>
      </c>
      <c r="M73" s="9">
        <v>0</v>
      </c>
      <c r="N73" s="9">
        <v>0.5</v>
      </c>
    </row>
    <row r="74" s="4" customFormat="1" spans="1:14">
      <c r="A74" s="16">
        <v>456</v>
      </c>
      <c r="B74" s="17">
        <v>456</v>
      </c>
      <c r="C74" s="17">
        <v>0.846237897872925</v>
      </c>
      <c r="D74" s="17">
        <v>0.175909638404846</v>
      </c>
      <c r="E74" s="17">
        <v>10</v>
      </c>
      <c r="F74" s="17">
        <v>6</v>
      </c>
      <c r="G74" s="17">
        <v>0</v>
      </c>
      <c r="H74" s="17">
        <v>4</v>
      </c>
      <c r="I74" s="17">
        <v>1</v>
      </c>
      <c r="J74" s="17">
        <v>0.625</v>
      </c>
      <c r="K74" s="17">
        <v>0.769230769230769</v>
      </c>
      <c r="L74" s="17">
        <v>0.6</v>
      </c>
      <c r="M74" s="17">
        <v>0.4</v>
      </c>
      <c r="N74" s="17">
        <v>0.7</v>
      </c>
    </row>
    <row r="75" spans="1:14">
      <c r="A75" s="8">
        <v>30</v>
      </c>
      <c r="B75" s="9">
        <v>30</v>
      </c>
      <c r="C75" s="9">
        <v>0.861119389533997</v>
      </c>
      <c r="D75" s="9">
        <v>0.250669717788696</v>
      </c>
      <c r="E75" s="9">
        <v>8</v>
      </c>
      <c r="F75" s="9">
        <v>7</v>
      </c>
      <c r="G75" s="9">
        <v>2</v>
      </c>
      <c r="H75" s="9">
        <v>3</v>
      </c>
      <c r="I75" s="9">
        <v>0.8</v>
      </c>
      <c r="J75" s="9">
        <v>0.533333333333333</v>
      </c>
      <c r="K75" s="9">
        <v>0.64</v>
      </c>
      <c r="L75" s="9">
        <v>0.7</v>
      </c>
      <c r="M75" s="9">
        <v>0.1</v>
      </c>
      <c r="N75" s="9">
        <v>0.55</v>
      </c>
    </row>
    <row r="76" spans="1:14">
      <c r="A76" s="8">
        <v>479</v>
      </c>
      <c r="B76" s="9">
        <v>479</v>
      </c>
      <c r="C76" s="9">
        <v>0.870608329772949</v>
      </c>
      <c r="D76" s="9">
        <v>0.253975987434387</v>
      </c>
      <c r="E76" s="9">
        <v>10</v>
      </c>
      <c r="F76" s="9">
        <v>5</v>
      </c>
      <c r="G76" s="9">
        <v>0</v>
      </c>
      <c r="H76" s="9">
        <v>5</v>
      </c>
      <c r="I76" s="9">
        <v>1</v>
      </c>
      <c r="J76" s="9">
        <v>0.666666666666667</v>
      </c>
      <c r="K76" s="9">
        <v>0.8</v>
      </c>
      <c r="L76" s="9">
        <v>0.5</v>
      </c>
      <c r="M76" s="9">
        <v>0.5</v>
      </c>
      <c r="N76" s="9">
        <v>0.75</v>
      </c>
    </row>
    <row r="77" customFormat="1" spans="1:14">
      <c r="A77" s="8">
        <v>305</v>
      </c>
      <c r="B77" s="9">
        <v>305</v>
      </c>
      <c r="C77" s="9">
        <v>0.855350017547607</v>
      </c>
      <c r="D77" s="9">
        <v>0.0944843292236328</v>
      </c>
      <c r="E77" s="9">
        <v>10</v>
      </c>
      <c r="F77" s="9">
        <v>6</v>
      </c>
      <c r="G77" s="9">
        <v>0</v>
      </c>
      <c r="H77" s="9">
        <v>4</v>
      </c>
      <c r="I77" s="9">
        <v>1</v>
      </c>
      <c r="J77" s="9">
        <v>0.625</v>
      </c>
      <c r="K77" s="9">
        <v>0.769230769230769</v>
      </c>
      <c r="L77" s="9">
        <v>0.6</v>
      </c>
      <c r="M77" s="9">
        <v>0.4</v>
      </c>
      <c r="N77" s="9">
        <v>0.7</v>
      </c>
    </row>
    <row r="78" spans="3:13">
      <c r="C78" s="7">
        <f>AVERAGE(C2:C77)</f>
        <v>0.734799501143004</v>
      </c>
      <c r="D78" s="7">
        <f>AVERAGE(D2:D77)</f>
        <v>0.107639814677991</v>
      </c>
      <c r="L78" s="7">
        <f>AVERAGE(L2:L77)</f>
        <v>0.693421052631579</v>
      </c>
      <c r="M78" s="7">
        <f>AVERAGE(M2:M77)</f>
        <v>0.186842105263158</v>
      </c>
    </row>
    <row r="80" spans="3:6">
      <c r="C80" s="18" t="s">
        <v>13</v>
      </c>
      <c r="D80" s="7" t="s">
        <v>14</v>
      </c>
      <c r="E80" s="7" t="s">
        <v>39</v>
      </c>
      <c r="F80" s="7"/>
    </row>
    <row r="81" spans="3:9">
      <c r="C81" s="7" t="s">
        <v>15</v>
      </c>
      <c r="D81" s="7">
        <f>COUNTIF(C2:C77,"&lt;0.343")-COUNTIF(C2:C77,"&lt;0.311")</f>
        <v>0</v>
      </c>
      <c r="E81" s="19">
        <v>0.02</v>
      </c>
      <c r="F81" s="23">
        <v>31.2</v>
      </c>
      <c r="G81" s="23">
        <v>-40</v>
      </c>
      <c r="H81" s="24">
        <v>0.0256</v>
      </c>
      <c r="I81">
        <v>76</v>
      </c>
    </row>
    <row r="82" spans="3:9">
      <c r="C82" s="7" t="s">
        <v>16</v>
      </c>
      <c r="D82" s="7">
        <f>COUNTIF(C2:C77,"&lt;0.375")-COUNTIF(C2:C77,"&lt;0.343")</f>
        <v>0</v>
      </c>
      <c r="E82" s="19">
        <v>0.04</v>
      </c>
      <c r="F82" s="23">
        <v>62.4</v>
      </c>
      <c r="G82" s="23">
        <v>-60</v>
      </c>
      <c r="H82" s="24">
        <v>0.0385</v>
      </c>
      <c r="I82">
        <v>75</v>
      </c>
    </row>
    <row r="83" spans="3:9">
      <c r="C83" s="7" t="s">
        <v>17</v>
      </c>
      <c r="D83" s="7">
        <f>COUNTIF(C2:C77,"&lt;0.407")-COUNTIF(C2:C77,"&lt;0.375")</f>
        <v>0</v>
      </c>
      <c r="E83" s="19">
        <v>0.1</v>
      </c>
      <c r="F83" s="23">
        <v>156</v>
      </c>
      <c r="G83" s="23">
        <v>-160</v>
      </c>
      <c r="H83" s="24">
        <v>0.1026</v>
      </c>
      <c r="I83">
        <v>70</v>
      </c>
    </row>
    <row r="84" spans="3:9">
      <c r="C84" s="7" t="s">
        <v>18</v>
      </c>
      <c r="D84" s="7">
        <f>COUNTIF(C2:C77,"&lt;0.439")-COUNTIF(C2:C77,"&lt;0.407")</f>
        <v>0</v>
      </c>
      <c r="E84" s="19">
        <v>0.12</v>
      </c>
      <c r="F84" s="23">
        <v>187.2</v>
      </c>
      <c r="G84" s="23">
        <v>-180</v>
      </c>
      <c r="H84" s="24">
        <v>0.1154</v>
      </c>
      <c r="I84">
        <v>69</v>
      </c>
    </row>
    <row r="85" s="3" customFormat="1" spans="3:9">
      <c r="C85" s="20" t="s">
        <v>19</v>
      </c>
      <c r="D85" s="20">
        <f>COUNTIF(C2:C77,"&lt;0.471")-COUNTIF(C2:C77,"&lt;0.439")</f>
        <v>0</v>
      </c>
      <c r="E85" s="20"/>
      <c r="F85" s="20"/>
      <c r="G85" s="3">
        <v>-200</v>
      </c>
      <c r="H85" s="25">
        <v>0.1282</v>
      </c>
      <c r="I85" s="3">
        <v>68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3" customFormat="1" spans="3:8">
      <c r="C87" s="20" t="s">
        <v>21</v>
      </c>
      <c r="D87" s="20">
        <f>COUNTIF(C2:C77,"&lt;0.535")-COUNTIF(C2:C77,"&lt;0.503")</f>
        <v>0</v>
      </c>
      <c r="E87" s="20"/>
      <c r="F87" s="20"/>
      <c r="G87" s="20"/>
      <c r="H87" s="3">
        <v>4</v>
      </c>
    </row>
    <row r="88" spans="3:7">
      <c r="C88" s="7" t="s">
        <v>22</v>
      </c>
      <c r="D88" s="7">
        <f>COUNTIF(C2:C77,"&lt;0.567")-COUNTIF(C2:C77,"&lt;0.535")</f>
        <v>0</v>
      </c>
      <c r="E88" s="7"/>
      <c r="F88" s="7"/>
      <c r="G88" s="7"/>
    </row>
    <row r="89" s="3" customFormat="1" spans="3:7">
      <c r="C89" s="20" t="s">
        <v>23</v>
      </c>
      <c r="D89" s="20">
        <f>COUNTIF(C2:C77,"&lt;0.599")-COUNTIF(C2:C77,"&lt;0.567")</f>
        <v>0</v>
      </c>
      <c r="E89" s="20"/>
      <c r="F89" s="20"/>
      <c r="G89" s="20"/>
    </row>
    <row r="90" s="5" customFormat="1" spans="3:7">
      <c r="C90" s="21" t="s">
        <v>24</v>
      </c>
      <c r="D90" s="21">
        <f>COUNTIF(C2:C77,"&lt;0.631")-COUNTIF(C2:C77,"&lt;0.599")</f>
        <v>3</v>
      </c>
      <c r="E90" s="21">
        <v>4</v>
      </c>
      <c r="F90" s="21"/>
      <c r="G90" s="21"/>
    </row>
    <row r="91" s="3" customFormat="1" spans="3:7">
      <c r="C91" s="20" t="s">
        <v>25</v>
      </c>
      <c r="D91" s="20">
        <f>COUNTIF(C2:C77,"&lt;0.663")-COUNTIF(C2:C77,"&lt;0.631")</f>
        <v>7</v>
      </c>
      <c r="E91" s="20">
        <v>7</v>
      </c>
      <c r="F91" s="20"/>
      <c r="G91" s="20"/>
    </row>
    <row r="92" spans="3:7">
      <c r="C92" s="7" t="s">
        <v>26</v>
      </c>
      <c r="D92" s="7">
        <f>COUNTIF(C2:C77,"&lt;0.695")-COUNTIF(C2:C77,"&lt;0.663")</f>
        <v>9</v>
      </c>
      <c r="E92" s="20">
        <v>9</v>
      </c>
      <c r="F92" s="7"/>
      <c r="G92" s="7"/>
    </row>
    <row r="93" spans="3:7">
      <c r="C93" s="7" t="s">
        <v>27</v>
      </c>
      <c r="D93" s="7">
        <f>COUNTIF(C2:C77,"&lt;0.727")-COUNTIF(C2:C77,"&lt;0.695")</f>
        <v>12</v>
      </c>
      <c r="E93" s="7">
        <v>12</v>
      </c>
      <c r="F93" s="7"/>
      <c r="G93" s="7"/>
    </row>
    <row r="94" s="6" customFormat="1" spans="3:7">
      <c r="C94" s="22" t="s">
        <v>28</v>
      </c>
      <c r="D94" s="22">
        <f>COUNTIF(C2:C77,"&lt;0.759")-COUNTIF(C2:C77,"&lt;0.727")</f>
        <v>14</v>
      </c>
      <c r="E94" s="22">
        <v>14</v>
      </c>
      <c r="F94" s="22"/>
      <c r="G94" s="22"/>
    </row>
    <row r="95" s="3" customFormat="1" spans="3:7">
      <c r="C95" s="20" t="s">
        <v>29</v>
      </c>
      <c r="D95" s="20">
        <f>COUNTIF(C2:C77,"&lt;0.791")-COUNTIF(C2:C77,"&lt;0.759")</f>
        <v>12</v>
      </c>
      <c r="E95" s="20">
        <v>12</v>
      </c>
      <c r="F95" s="20"/>
      <c r="G95" s="20"/>
    </row>
    <row r="96" spans="3:7">
      <c r="C96" s="7" t="s">
        <v>30</v>
      </c>
      <c r="D96" s="7">
        <f>COUNTIF(C2:C77,"&lt;0.823")-COUNTIF(C2:C77,"&lt;0.791")</f>
        <v>9</v>
      </c>
      <c r="E96" s="7">
        <v>9</v>
      </c>
      <c r="F96" s="7"/>
      <c r="G96" s="7"/>
    </row>
    <row r="97" spans="3:7">
      <c r="C97" s="7" t="s">
        <v>31</v>
      </c>
      <c r="D97" s="7">
        <f>COUNTIF(C2:C77,"&lt;0.855")-COUNTIF(C2:C77,"&lt;0.823")</f>
        <v>7</v>
      </c>
      <c r="E97" s="7">
        <v>7</v>
      </c>
      <c r="F97" s="7"/>
      <c r="G97" s="7"/>
    </row>
    <row r="98" s="5" customFormat="1" spans="3:7">
      <c r="C98" s="21" t="s">
        <v>32</v>
      </c>
      <c r="D98" s="21">
        <f>COUNTIF(C2:C77,"&lt;0.887")-COUNTIF(C2:C77,"&lt;0.855")</f>
        <v>3</v>
      </c>
      <c r="E98" s="21">
        <v>4</v>
      </c>
      <c r="F98" s="21"/>
      <c r="G98" s="21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  <row r="107" spans="6:7">
      <c r="F107">
        <v>0.53</v>
      </c>
      <c r="G107">
        <v>0.038</v>
      </c>
    </row>
    <row r="108" spans="6:7">
      <c r="F108">
        <v>0.648</v>
      </c>
      <c r="G108">
        <v>0.073</v>
      </c>
    </row>
    <row r="109" spans="6:7">
      <c r="F109">
        <v>0.734</v>
      </c>
      <c r="G109">
        <v>0.107</v>
      </c>
    </row>
  </sheetData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8"/>
  <sheetViews>
    <sheetView topLeftCell="A79" workbookViewId="0">
      <selection activeCell="A1" sqref="$A1:$XFD108"/>
    </sheetView>
  </sheetViews>
  <sheetFormatPr defaultColWidth="8.89166666666667" defaultRowHeight="13.5"/>
  <cols>
    <col min="3" max="4" width="17.333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432</v>
      </c>
      <c r="B2" s="9">
        <v>432</v>
      </c>
      <c r="C2" s="9">
        <v>0.605595111846924</v>
      </c>
      <c r="D2" s="9">
        <v>0.208909034729004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225</v>
      </c>
      <c r="B3" s="9">
        <v>225</v>
      </c>
      <c r="C3" s="9">
        <v>0.605853915214539</v>
      </c>
      <c r="D3" s="9">
        <v>0.149552583694458</v>
      </c>
      <c r="E3" s="9">
        <v>7</v>
      </c>
      <c r="F3" s="9">
        <v>8</v>
      </c>
      <c r="G3" s="9">
        <v>3</v>
      </c>
      <c r="H3" s="9">
        <v>2</v>
      </c>
      <c r="I3" s="9">
        <v>0.7</v>
      </c>
      <c r="J3" s="9">
        <v>0.466666666666667</v>
      </c>
      <c r="K3" s="9">
        <v>0.56</v>
      </c>
      <c r="L3" s="9">
        <v>0.8</v>
      </c>
      <c r="M3" s="9">
        <v>-0.1</v>
      </c>
      <c r="N3" s="9">
        <v>0.45</v>
      </c>
    </row>
    <row r="4" s="4" customFormat="1" spans="1:14">
      <c r="A4" s="16">
        <v>396</v>
      </c>
      <c r="B4" s="17">
        <v>396</v>
      </c>
      <c r="C4" s="17">
        <v>0.630221962928772</v>
      </c>
      <c r="D4" s="17">
        <v>0.13497257232666</v>
      </c>
      <c r="E4" s="17">
        <v>7</v>
      </c>
      <c r="F4" s="17">
        <v>5</v>
      </c>
      <c r="G4" s="17">
        <v>3</v>
      </c>
      <c r="H4" s="17">
        <v>5</v>
      </c>
      <c r="I4" s="17">
        <v>0.7</v>
      </c>
      <c r="J4" s="17">
        <v>0.583333333333333</v>
      </c>
      <c r="K4" s="17">
        <v>0.636363636363636</v>
      </c>
      <c r="L4" s="17">
        <v>0.5</v>
      </c>
      <c r="M4" s="17">
        <v>0.2</v>
      </c>
      <c r="N4" s="17">
        <v>0.6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115</v>
      </c>
      <c r="B6" s="9">
        <v>115</v>
      </c>
      <c r="C6" s="9">
        <v>0.63276743888855</v>
      </c>
      <c r="D6" s="9">
        <v>0.101884365081787</v>
      </c>
      <c r="E6" s="9">
        <v>8</v>
      </c>
      <c r="F6" s="9">
        <v>6</v>
      </c>
      <c r="G6" s="9">
        <v>2</v>
      </c>
      <c r="H6" s="9">
        <v>4</v>
      </c>
      <c r="I6" s="9">
        <v>0.8</v>
      </c>
      <c r="J6" s="9">
        <v>0.571428571428572</v>
      </c>
      <c r="K6" s="9">
        <v>0.666666666666667</v>
      </c>
      <c r="L6" s="9">
        <v>0.6</v>
      </c>
      <c r="M6" s="9">
        <v>0.2</v>
      </c>
      <c r="N6" s="9">
        <v>0.6</v>
      </c>
    </row>
    <row r="7" spans="1:14">
      <c r="A7" s="8">
        <v>41</v>
      </c>
      <c r="B7" s="9">
        <v>41</v>
      </c>
      <c r="C7" s="9">
        <v>0.633098483085632</v>
      </c>
      <c r="D7" s="9">
        <v>0.109957218170166</v>
      </c>
      <c r="E7" s="9">
        <v>8</v>
      </c>
      <c r="F7" s="9">
        <v>6</v>
      </c>
      <c r="G7" s="9">
        <v>2</v>
      </c>
      <c r="H7" s="9">
        <v>4</v>
      </c>
      <c r="I7" s="9">
        <v>0.8</v>
      </c>
      <c r="J7" s="9">
        <v>0.571428571428572</v>
      </c>
      <c r="K7" s="9">
        <v>0.666666666666667</v>
      </c>
      <c r="L7" s="9">
        <v>0.6</v>
      </c>
      <c r="M7" s="9">
        <v>0.2</v>
      </c>
      <c r="N7" s="9">
        <v>0.6</v>
      </c>
    </row>
    <row r="8" s="3" customFormat="1" spans="1:14">
      <c r="A8" s="14">
        <v>278</v>
      </c>
      <c r="B8" s="15">
        <v>278</v>
      </c>
      <c r="C8" s="15">
        <v>0.633606433868408</v>
      </c>
      <c r="D8" s="15">
        <v>0.0177440643310547</v>
      </c>
      <c r="E8" s="15">
        <v>9</v>
      </c>
      <c r="F8" s="15">
        <v>7</v>
      </c>
      <c r="G8" s="15">
        <v>1</v>
      </c>
      <c r="H8" s="15">
        <v>3</v>
      </c>
      <c r="I8" s="15">
        <v>0.9</v>
      </c>
      <c r="J8" s="15">
        <v>0.5625</v>
      </c>
      <c r="K8" s="15">
        <v>0.692307692307692</v>
      </c>
      <c r="L8" s="15">
        <v>0.7</v>
      </c>
      <c r="M8" s="15">
        <v>0.2</v>
      </c>
      <c r="N8" s="15">
        <v>0.6</v>
      </c>
    </row>
    <row r="9" spans="1:14">
      <c r="A9" s="8">
        <v>219</v>
      </c>
      <c r="B9" s="9">
        <v>219</v>
      </c>
      <c r="C9" s="9">
        <v>0.634008884429932</v>
      </c>
      <c r="D9" s="9">
        <v>0.0899170637130737</v>
      </c>
      <c r="E9" s="9">
        <v>8</v>
      </c>
      <c r="F9" s="9">
        <v>6</v>
      </c>
      <c r="G9" s="9">
        <v>2</v>
      </c>
      <c r="H9" s="9">
        <v>4</v>
      </c>
      <c r="I9" s="9">
        <v>0.8</v>
      </c>
      <c r="J9" s="9">
        <v>0.571428571428572</v>
      </c>
      <c r="K9" s="9">
        <v>0.666666666666667</v>
      </c>
      <c r="L9" s="9">
        <v>0.6</v>
      </c>
      <c r="M9" s="9">
        <v>0.2</v>
      </c>
      <c r="N9" s="9">
        <v>0.6</v>
      </c>
    </row>
    <row r="10" spans="1:14">
      <c r="A10" s="8">
        <v>364</v>
      </c>
      <c r="B10" s="9">
        <v>364</v>
      </c>
      <c r="C10" s="9">
        <v>0.636906027793884</v>
      </c>
      <c r="D10" s="9">
        <v>0.126631736755371</v>
      </c>
      <c r="E10" s="9">
        <v>8</v>
      </c>
      <c r="F10" s="9">
        <v>6</v>
      </c>
      <c r="G10" s="9">
        <v>2</v>
      </c>
      <c r="H10" s="9">
        <v>4</v>
      </c>
      <c r="I10" s="9">
        <v>0.8</v>
      </c>
      <c r="J10" s="9">
        <v>0.571428571428572</v>
      </c>
      <c r="K10" s="9">
        <v>0.666666666666667</v>
      </c>
      <c r="L10" s="9">
        <v>0.6</v>
      </c>
      <c r="M10" s="9">
        <v>0.2</v>
      </c>
      <c r="N10" s="9">
        <v>0.6</v>
      </c>
    </row>
    <row r="11" s="1" customFormat="1" spans="1:14">
      <c r="A11" s="10">
        <v>435</v>
      </c>
      <c r="B11" s="11">
        <v>435</v>
      </c>
      <c r="C11" s="11">
        <v>0.635199427604675</v>
      </c>
      <c r="D11" s="11">
        <v>0.123878836631775</v>
      </c>
      <c r="E11" s="11">
        <v>9</v>
      </c>
      <c r="F11" s="11">
        <v>7</v>
      </c>
      <c r="G11" s="11">
        <v>1</v>
      </c>
      <c r="H11" s="11">
        <v>3</v>
      </c>
      <c r="I11" s="11">
        <v>0.9</v>
      </c>
      <c r="J11" s="11">
        <v>0.5625</v>
      </c>
      <c r="K11" s="11">
        <v>0.692307692307692</v>
      </c>
      <c r="L11" s="11">
        <v>0.7</v>
      </c>
      <c r="M11" s="11">
        <v>0.2</v>
      </c>
      <c r="N11" s="11">
        <v>0.6</v>
      </c>
    </row>
    <row r="12" spans="1:14">
      <c r="A12" s="8">
        <v>202</v>
      </c>
      <c r="B12" s="9">
        <v>202</v>
      </c>
      <c r="C12" s="9">
        <v>0.663043260574341</v>
      </c>
      <c r="D12" s="9">
        <v>0.0454604625701904</v>
      </c>
      <c r="E12" s="9">
        <v>9</v>
      </c>
      <c r="F12" s="9">
        <v>6</v>
      </c>
      <c r="G12" s="9">
        <v>1</v>
      </c>
      <c r="H12" s="9">
        <v>4</v>
      </c>
      <c r="I12" s="9">
        <v>0.9</v>
      </c>
      <c r="J12" s="9">
        <v>0.6</v>
      </c>
      <c r="K12" s="9">
        <v>0.72</v>
      </c>
      <c r="L12" s="9">
        <v>0.6</v>
      </c>
      <c r="M12" s="9">
        <v>0.3</v>
      </c>
      <c r="N12" s="9">
        <v>0.65</v>
      </c>
    </row>
    <row r="13" spans="1:14">
      <c r="A13" s="8">
        <v>197</v>
      </c>
      <c r="B13" s="9">
        <v>197</v>
      </c>
      <c r="C13" s="9">
        <v>0.663269877433777</v>
      </c>
      <c r="D13" s="9">
        <v>0.14519727230072</v>
      </c>
      <c r="E13" s="9">
        <v>8</v>
      </c>
      <c r="F13" s="9">
        <v>10</v>
      </c>
      <c r="G13" s="9">
        <v>2</v>
      </c>
      <c r="H13" s="9">
        <v>0</v>
      </c>
      <c r="I13" s="9">
        <v>0.8</v>
      </c>
      <c r="J13" s="9">
        <v>0.444444444444444</v>
      </c>
      <c r="K13" s="9">
        <v>0.571428571428572</v>
      </c>
      <c r="L13" s="9">
        <v>1</v>
      </c>
      <c r="M13" s="9">
        <v>-0.2</v>
      </c>
      <c r="N13" s="9">
        <v>0.4</v>
      </c>
    </row>
    <row r="14" spans="1:14">
      <c r="A14" s="8">
        <v>181</v>
      </c>
      <c r="B14" s="9">
        <v>181</v>
      </c>
      <c r="C14" s="9">
        <v>0.663648009300232</v>
      </c>
      <c r="D14" s="9">
        <v>0.0730950832366943</v>
      </c>
      <c r="E14" s="9">
        <v>9</v>
      </c>
      <c r="F14" s="9">
        <v>4</v>
      </c>
      <c r="G14" s="9">
        <v>1</v>
      </c>
      <c r="H14" s="9">
        <v>6</v>
      </c>
      <c r="I14" s="9">
        <v>0.9</v>
      </c>
      <c r="J14" s="9">
        <v>0.692307692307692</v>
      </c>
      <c r="K14" s="9">
        <v>0.782608695652174</v>
      </c>
      <c r="L14" s="9">
        <v>0.4</v>
      </c>
      <c r="M14" s="9">
        <v>0.5</v>
      </c>
      <c r="N14" s="9">
        <v>0.75</v>
      </c>
    </row>
    <row r="15" spans="1:14">
      <c r="A15" s="8">
        <v>28</v>
      </c>
      <c r="B15" s="9">
        <v>28</v>
      </c>
      <c r="C15" s="9">
        <v>0.664024829864502</v>
      </c>
      <c r="D15" s="9">
        <v>0.176245927810669</v>
      </c>
      <c r="E15" s="9">
        <v>9</v>
      </c>
      <c r="F15" s="9">
        <v>4</v>
      </c>
      <c r="G15" s="9">
        <v>1</v>
      </c>
      <c r="H15" s="9">
        <v>6</v>
      </c>
      <c r="I15" s="9">
        <v>0.9</v>
      </c>
      <c r="J15" s="9">
        <v>0.692307692307692</v>
      </c>
      <c r="K15" s="9">
        <v>0.782608695652174</v>
      </c>
      <c r="L15" s="9">
        <v>0.4</v>
      </c>
      <c r="M15" s="9">
        <v>0.5</v>
      </c>
      <c r="N15" s="9">
        <v>0.75</v>
      </c>
    </row>
    <row r="16" spans="1:14">
      <c r="A16" s="8">
        <v>473</v>
      </c>
      <c r="B16" s="9">
        <v>473</v>
      </c>
      <c r="C16" s="9">
        <v>0.66645336151123</v>
      </c>
      <c r="D16" s="9">
        <v>0.108807682991028</v>
      </c>
      <c r="E16" s="9">
        <v>10</v>
      </c>
      <c r="F16" s="9">
        <v>6</v>
      </c>
      <c r="G16" s="9">
        <v>0</v>
      </c>
      <c r="H16" s="9">
        <v>4</v>
      </c>
      <c r="I16" s="9">
        <v>1</v>
      </c>
      <c r="J16" s="9">
        <v>0.625</v>
      </c>
      <c r="K16" s="9">
        <v>0.769230769230769</v>
      </c>
      <c r="L16" s="9">
        <v>0.6</v>
      </c>
      <c r="M16" s="9">
        <v>0.4</v>
      </c>
      <c r="N16" s="9">
        <v>0.7</v>
      </c>
    </row>
    <row r="17" spans="1:14">
      <c r="A17" s="8">
        <v>244</v>
      </c>
      <c r="B17" s="9">
        <v>244</v>
      </c>
      <c r="C17" s="9">
        <v>0.666673541069031</v>
      </c>
      <c r="D17" s="9">
        <v>0.0326756238937378</v>
      </c>
      <c r="E17" s="9">
        <v>7</v>
      </c>
      <c r="F17" s="9">
        <v>5</v>
      </c>
      <c r="G17" s="9">
        <v>3</v>
      </c>
      <c r="H17" s="9">
        <v>5</v>
      </c>
      <c r="I17" s="9">
        <v>0.7</v>
      </c>
      <c r="J17" s="9">
        <v>0.583333333333333</v>
      </c>
      <c r="K17" s="9">
        <v>0.636363636363636</v>
      </c>
      <c r="L17" s="9">
        <v>0.5</v>
      </c>
      <c r="M17" s="9">
        <v>0.2</v>
      </c>
      <c r="N17" s="9">
        <v>0.6</v>
      </c>
    </row>
    <row r="18" spans="1:14">
      <c r="A18" s="8">
        <v>261</v>
      </c>
      <c r="B18" s="9">
        <v>261</v>
      </c>
      <c r="C18" s="9">
        <v>0.667340993881226</v>
      </c>
      <c r="D18" s="9">
        <v>0.130968451499939</v>
      </c>
      <c r="E18" s="9">
        <v>9</v>
      </c>
      <c r="F18" s="9">
        <v>7</v>
      </c>
      <c r="G18" s="9">
        <v>1</v>
      </c>
      <c r="H18" s="9">
        <v>3</v>
      </c>
      <c r="I18" s="9">
        <v>0.9</v>
      </c>
      <c r="J18" s="9">
        <v>0.5625</v>
      </c>
      <c r="K18" s="9">
        <v>0.692307692307692</v>
      </c>
      <c r="L18" s="9">
        <v>0.7</v>
      </c>
      <c r="M18" s="9">
        <v>0.2</v>
      </c>
      <c r="N18" s="9">
        <v>0.6</v>
      </c>
    </row>
    <row r="19" spans="1:14">
      <c r="A19" s="8">
        <v>256</v>
      </c>
      <c r="B19" s="9">
        <v>256</v>
      </c>
      <c r="C19" s="9">
        <v>0.667914509773254</v>
      </c>
      <c r="D19" s="9">
        <v>0.249172568321228</v>
      </c>
      <c r="E19" s="9">
        <v>7</v>
      </c>
      <c r="F19" s="9">
        <v>6</v>
      </c>
      <c r="G19" s="9">
        <v>3</v>
      </c>
      <c r="H19" s="9">
        <v>4</v>
      </c>
      <c r="I19" s="9">
        <v>0.7</v>
      </c>
      <c r="J19" s="9">
        <v>0.538461538461539</v>
      </c>
      <c r="K19" s="9">
        <v>0.608695652173913</v>
      </c>
      <c r="L19" s="9">
        <v>0.6</v>
      </c>
      <c r="M19" s="9">
        <v>0.1</v>
      </c>
      <c r="N19" s="9">
        <v>0.55</v>
      </c>
    </row>
    <row r="20" s="1" customFormat="1" spans="1:14">
      <c r="A20" s="10">
        <v>218</v>
      </c>
      <c r="B20" s="11">
        <v>218</v>
      </c>
      <c r="C20" s="11">
        <v>0.667884349822998</v>
      </c>
      <c r="D20" s="11">
        <v>0.152703166007996</v>
      </c>
      <c r="E20" s="11">
        <v>9</v>
      </c>
      <c r="F20" s="11">
        <v>7</v>
      </c>
      <c r="G20" s="11">
        <v>1</v>
      </c>
      <c r="H20" s="11">
        <v>3</v>
      </c>
      <c r="I20" s="11">
        <v>0.9</v>
      </c>
      <c r="J20" s="11">
        <v>0.5625</v>
      </c>
      <c r="K20" s="11">
        <v>0.692307692307692</v>
      </c>
      <c r="L20" s="11">
        <v>0.7</v>
      </c>
      <c r="M20" s="11">
        <v>0.2</v>
      </c>
      <c r="N20" s="11">
        <v>0.6</v>
      </c>
    </row>
    <row r="21" spans="1:14">
      <c r="A21" s="8">
        <v>118</v>
      </c>
      <c r="B21" s="9">
        <v>118</v>
      </c>
      <c r="C21" s="9">
        <v>0.695274114608765</v>
      </c>
      <c r="D21" s="9">
        <v>0.156257748603821</v>
      </c>
      <c r="E21" s="9">
        <v>10</v>
      </c>
      <c r="F21" s="9">
        <v>6</v>
      </c>
      <c r="G21" s="9">
        <v>0</v>
      </c>
      <c r="H21" s="9">
        <v>4</v>
      </c>
      <c r="I21" s="9">
        <v>1</v>
      </c>
      <c r="J21" s="9">
        <v>0.625</v>
      </c>
      <c r="K21" s="9">
        <v>0.769230769230769</v>
      </c>
      <c r="L21" s="9">
        <v>0.6</v>
      </c>
      <c r="M21" s="9">
        <v>0.4</v>
      </c>
      <c r="N21" s="9">
        <v>0.7</v>
      </c>
    </row>
    <row r="22" spans="1:14">
      <c r="A22" s="8">
        <v>0</v>
      </c>
      <c r="B22" s="9">
        <v>0</v>
      </c>
      <c r="C22" s="9">
        <v>0.695299029350281</v>
      </c>
      <c r="D22" s="9">
        <v>0.062158465385437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26</v>
      </c>
      <c r="B23" s="9">
        <v>26</v>
      </c>
      <c r="C23" s="9">
        <v>0.696692824363708</v>
      </c>
      <c r="D23" s="9">
        <v>0.0210152864456177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450</v>
      </c>
      <c r="B24" s="9">
        <v>450</v>
      </c>
      <c r="C24" s="9">
        <v>0.69716477394104</v>
      </c>
      <c r="D24" s="9">
        <v>0.0751497745513916</v>
      </c>
      <c r="E24" s="9">
        <v>8</v>
      </c>
      <c r="F24" s="9">
        <v>8</v>
      </c>
      <c r="G24" s="9">
        <v>2</v>
      </c>
      <c r="H24" s="9">
        <v>2</v>
      </c>
      <c r="I24" s="9">
        <v>0.8</v>
      </c>
      <c r="J24" s="9">
        <v>0.5</v>
      </c>
      <c r="K24" s="9">
        <v>0.615384615384615</v>
      </c>
      <c r="L24" s="9">
        <v>0.8</v>
      </c>
      <c r="M24" s="9">
        <v>0</v>
      </c>
      <c r="N24" s="9">
        <v>0.5</v>
      </c>
    </row>
    <row r="25" spans="1:14">
      <c r="A25" s="8">
        <v>451</v>
      </c>
      <c r="B25" s="9">
        <v>451</v>
      </c>
      <c r="C25" s="9">
        <v>0.697910308837891</v>
      </c>
      <c r="D25" s="9">
        <v>0.165763139724731</v>
      </c>
      <c r="E25" s="9">
        <v>10</v>
      </c>
      <c r="F25" s="9">
        <v>8</v>
      </c>
      <c r="G25" s="9">
        <v>0</v>
      </c>
      <c r="H25" s="9">
        <v>2</v>
      </c>
      <c r="I25" s="9">
        <v>1</v>
      </c>
      <c r="J25" s="9">
        <v>0.555555555555556</v>
      </c>
      <c r="K25" s="9">
        <v>0.714285714285714</v>
      </c>
      <c r="L25" s="9">
        <v>0.8</v>
      </c>
      <c r="M25" s="9">
        <v>0.2</v>
      </c>
      <c r="N25" s="9">
        <v>0.6</v>
      </c>
    </row>
    <row r="26" spans="1:14">
      <c r="A26" s="8">
        <v>404</v>
      </c>
      <c r="B26" s="9">
        <v>404</v>
      </c>
      <c r="C26" s="9">
        <v>0.698211073875427</v>
      </c>
      <c r="D26" s="9">
        <v>0.0659331083297729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415</v>
      </c>
      <c r="B27" s="9">
        <v>415</v>
      </c>
      <c r="C27" s="9">
        <v>0.698853492736816</v>
      </c>
      <c r="D27" s="9">
        <v>0.0456039905548096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235</v>
      </c>
      <c r="B28" s="9">
        <v>235</v>
      </c>
      <c r="C28" s="9">
        <v>0.699081659317017</v>
      </c>
      <c r="D28" s="9">
        <v>0.0745850801467896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pans="1:14">
      <c r="A29" s="8">
        <v>18</v>
      </c>
      <c r="B29" s="9">
        <v>18</v>
      </c>
      <c r="C29" s="9">
        <v>0.69927442073822</v>
      </c>
      <c r="D29" s="9">
        <v>0.0535966157913208</v>
      </c>
      <c r="E29" s="9">
        <v>8</v>
      </c>
      <c r="F29" s="9">
        <v>6</v>
      </c>
      <c r="G29" s="9">
        <v>2</v>
      </c>
      <c r="H29" s="9">
        <v>4</v>
      </c>
      <c r="I29" s="9">
        <v>0.8</v>
      </c>
      <c r="J29" s="9">
        <v>0.571428571428572</v>
      </c>
      <c r="K29" s="9">
        <v>0.666666666666667</v>
      </c>
      <c r="L29" s="9">
        <v>0.6</v>
      </c>
      <c r="M29" s="9">
        <v>0.2</v>
      </c>
      <c r="N29" s="9">
        <v>0.6</v>
      </c>
    </row>
    <row r="30" spans="1:14">
      <c r="A30" s="8">
        <v>108</v>
      </c>
      <c r="B30" s="9">
        <v>108</v>
      </c>
      <c r="C30" s="9">
        <v>0.699525833129883</v>
      </c>
      <c r="D30" s="9">
        <v>0.117718815803528</v>
      </c>
      <c r="E30" s="9">
        <v>9</v>
      </c>
      <c r="F30" s="9">
        <v>9</v>
      </c>
      <c r="G30" s="9">
        <v>1</v>
      </c>
      <c r="H30" s="9">
        <v>1</v>
      </c>
      <c r="I30" s="9">
        <v>0.9</v>
      </c>
      <c r="J30" s="9">
        <v>0.5</v>
      </c>
      <c r="K30" s="9">
        <v>0.642857142857143</v>
      </c>
      <c r="L30" s="9">
        <v>0.9</v>
      </c>
      <c r="M30" s="9">
        <v>0</v>
      </c>
      <c r="N30" s="9">
        <v>0.5</v>
      </c>
    </row>
    <row r="31" spans="1:14">
      <c r="A31" s="8">
        <v>370</v>
      </c>
      <c r="B31" s="9">
        <v>370</v>
      </c>
      <c r="C31" s="9">
        <v>0.701611161231995</v>
      </c>
      <c r="D31" s="9">
        <v>0.154161810874939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="1" customFormat="1" spans="1:14">
      <c r="A32" s="10">
        <v>292</v>
      </c>
      <c r="B32" s="11">
        <v>292</v>
      </c>
      <c r="C32" s="11">
        <v>0.702115416526794</v>
      </c>
      <c r="D32" s="11">
        <v>0.165565848350525</v>
      </c>
      <c r="E32" s="11">
        <v>8</v>
      </c>
      <c r="F32" s="11">
        <v>5</v>
      </c>
      <c r="G32" s="11">
        <v>2</v>
      </c>
      <c r="H32" s="11">
        <v>5</v>
      </c>
      <c r="I32" s="11">
        <v>0.8</v>
      </c>
      <c r="J32" s="11">
        <v>0.615384615384615</v>
      </c>
      <c r="K32" s="11">
        <v>0.695652173913043</v>
      </c>
      <c r="L32" s="11">
        <v>0.5</v>
      </c>
      <c r="M32" s="11">
        <v>0.3</v>
      </c>
      <c r="N32" s="11">
        <v>0.65</v>
      </c>
    </row>
    <row r="33" spans="1:14">
      <c r="A33" s="8">
        <v>135</v>
      </c>
      <c r="B33" s="9">
        <v>135</v>
      </c>
      <c r="C33" s="9">
        <v>0.727081894874573</v>
      </c>
      <c r="D33" s="9">
        <v>0.148623704910278</v>
      </c>
      <c r="E33" s="9">
        <v>9</v>
      </c>
      <c r="F33" s="9">
        <v>8</v>
      </c>
      <c r="G33" s="9">
        <v>1</v>
      </c>
      <c r="H33" s="9">
        <v>2</v>
      </c>
      <c r="I33" s="9">
        <v>0.9</v>
      </c>
      <c r="J33" s="9">
        <v>0.529411764705882</v>
      </c>
      <c r="K33" s="9">
        <v>0.666666666666667</v>
      </c>
      <c r="L33" s="9">
        <v>0.8</v>
      </c>
      <c r="M33" s="9">
        <v>0.1</v>
      </c>
      <c r="N33" s="9">
        <v>0.55</v>
      </c>
    </row>
    <row r="34" spans="1:14">
      <c r="A34" s="8">
        <v>326</v>
      </c>
      <c r="B34" s="9">
        <v>326</v>
      </c>
      <c r="C34" s="9">
        <v>0.728153347969055</v>
      </c>
      <c r="D34" s="9">
        <v>0.205908179283142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pans="1:14">
      <c r="A35" s="8">
        <v>193</v>
      </c>
      <c r="B35" s="9">
        <v>193</v>
      </c>
      <c r="C35" s="9">
        <v>0.72842538356781</v>
      </c>
      <c r="D35" s="9">
        <v>0.0178406238555908</v>
      </c>
      <c r="E35" s="9">
        <v>10</v>
      </c>
      <c r="F35" s="9">
        <v>8</v>
      </c>
      <c r="G35" s="9">
        <v>0</v>
      </c>
      <c r="H35" s="9">
        <v>2</v>
      </c>
      <c r="I35" s="9">
        <v>1</v>
      </c>
      <c r="J35" s="9">
        <v>0.555555555555556</v>
      </c>
      <c r="K35" s="9">
        <v>0.714285714285714</v>
      </c>
      <c r="L35" s="9">
        <v>0.8</v>
      </c>
      <c r="M35" s="9">
        <v>0.2</v>
      </c>
      <c r="N35" s="9">
        <v>0.6</v>
      </c>
    </row>
    <row r="36" spans="1:14">
      <c r="A36" s="8">
        <v>198</v>
      </c>
      <c r="B36" s="9">
        <v>198</v>
      </c>
      <c r="C36" s="9">
        <v>0.729091763496399</v>
      </c>
      <c r="D36" s="9">
        <v>0.0614309310913086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334</v>
      </c>
      <c r="B37" s="9">
        <v>334</v>
      </c>
      <c r="C37" s="9">
        <v>0.729298710823059</v>
      </c>
      <c r="D37" s="9">
        <v>0.047121524810791</v>
      </c>
      <c r="E37" s="9">
        <v>8</v>
      </c>
      <c r="F37" s="9">
        <v>7</v>
      </c>
      <c r="G37" s="9">
        <v>2</v>
      </c>
      <c r="H37" s="9">
        <v>3</v>
      </c>
      <c r="I37" s="9">
        <v>0.8</v>
      </c>
      <c r="J37" s="9">
        <v>0.533333333333333</v>
      </c>
      <c r="K37" s="9">
        <v>0.64</v>
      </c>
      <c r="L37" s="9">
        <v>0.7</v>
      </c>
      <c r="M37" s="9">
        <v>0.1</v>
      </c>
      <c r="N37" s="9">
        <v>0.55</v>
      </c>
    </row>
    <row r="38" spans="1:14">
      <c r="A38" s="8">
        <v>56</v>
      </c>
      <c r="B38" s="9">
        <v>56</v>
      </c>
      <c r="C38" s="9">
        <v>0.729743480682373</v>
      </c>
      <c r="D38" s="9">
        <v>0.087149977684021</v>
      </c>
      <c r="E38" s="9">
        <v>10</v>
      </c>
      <c r="F38" s="9">
        <v>9</v>
      </c>
      <c r="G38" s="9">
        <v>0</v>
      </c>
      <c r="H38" s="9">
        <v>1</v>
      </c>
      <c r="I38" s="9">
        <v>1</v>
      </c>
      <c r="J38" s="9">
        <v>0.526315789473684</v>
      </c>
      <c r="K38" s="9">
        <v>0.689655172413793</v>
      </c>
      <c r="L38" s="9">
        <v>0.9</v>
      </c>
      <c r="M38" s="9">
        <v>0.1</v>
      </c>
      <c r="N38" s="9">
        <v>0.55</v>
      </c>
    </row>
    <row r="39" spans="1:14">
      <c r="A39" s="8">
        <v>293</v>
      </c>
      <c r="B39" s="9">
        <v>293</v>
      </c>
      <c r="C39" s="9">
        <v>0.730805635452271</v>
      </c>
      <c r="D39" s="9">
        <v>0.0538330078125</v>
      </c>
      <c r="E39" s="9">
        <v>10</v>
      </c>
      <c r="F39" s="9">
        <v>7</v>
      </c>
      <c r="G39" s="9">
        <v>0</v>
      </c>
      <c r="H39" s="9">
        <v>3</v>
      </c>
      <c r="I39" s="9">
        <v>1</v>
      </c>
      <c r="J39" s="9">
        <v>0.588235294117647</v>
      </c>
      <c r="K39" s="9">
        <v>0.740740740740741</v>
      </c>
      <c r="L39" s="9">
        <v>0.7</v>
      </c>
      <c r="M39" s="9">
        <v>0.3</v>
      </c>
      <c r="N39" s="9">
        <v>0.65</v>
      </c>
    </row>
    <row r="40" spans="1:14">
      <c r="A40" s="8">
        <v>214</v>
      </c>
      <c r="B40" s="9">
        <v>214</v>
      </c>
      <c r="C40" s="9">
        <v>0.73091459274292</v>
      </c>
      <c r="D40" s="9">
        <v>0.0810564756393433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11</v>
      </c>
      <c r="B41" s="9">
        <v>11</v>
      </c>
      <c r="C41" s="9">
        <v>0.731852769851685</v>
      </c>
      <c r="D41" s="9">
        <v>0.0606273412704468</v>
      </c>
      <c r="E41" s="9">
        <v>9</v>
      </c>
      <c r="F41" s="9">
        <v>5</v>
      </c>
      <c r="G41" s="9">
        <v>1</v>
      </c>
      <c r="H41" s="9">
        <v>5</v>
      </c>
      <c r="I41" s="9">
        <v>0.9</v>
      </c>
      <c r="J41" s="9">
        <v>0.642857142857143</v>
      </c>
      <c r="K41" s="9">
        <v>0.75</v>
      </c>
      <c r="L41" s="9">
        <v>0.5</v>
      </c>
      <c r="M41" s="9">
        <v>0.4</v>
      </c>
      <c r="N41" s="9">
        <v>0.7</v>
      </c>
    </row>
    <row r="42" spans="1:14">
      <c r="A42" s="8">
        <v>182</v>
      </c>
      <c r="B42" s="9">
        <v>182</v>
      </c>
      <c r="C42" s="9">
        <v>0.732479095458984</v>
      </c>
      <c r="D42" s="9">
        <v>0.0985790491104126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178</v>
      </c>
      <c r="B43" s="9">
        <v>178</v>
      </c>
      <c r="C43" s="9">
        <v>0.736749768257141</v>
      </c>
      <c r="D43" s="9">
        <v>0.15205705165863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344</v>
      </c>
      <c r="B44" s="9">
        <v>344</v>
      </c>
      <c r="C44" s="9">
        <v>0.735213398933411</v>
      </c>
      <c r="D44" s="9">
        <v>0.0976202487945557</v>
      </c>
      <c r="E44" s="9">
        <v>8</v>
      </c>
      <c r="F44" s="9">
        <v>9</v>
      </c>
      <c r="G44" s="9">
        <v>2</v>
      </c>
      <c r="H44" s="9">
        <v>1</v>
      </c>
      <c r="I44" s="9">
        <v>0.8</v>
      </c>
      <c r="J44" s="9">
        <v>0.470588235294118</v>
      </c>
      <c r="K44" s="9">
        <v>0.592592592592593</v>
      </c>
      <c r="L44" s="9">
        <v>0.9</v>
      </c>
      <c r="M44" s="9">
        <v>-0.1</v>
      </c>
      <c r="N44" s="9">
        <v>0.45</v>
      </c>
    </row>
    <row r="45" s="1" customFormat="1" spans="1:14">
      <c r="A45" s="10">
        <v>14</v>
      </c>
      <c r="B45" s="11">
        <v>14</v>
      </c>
      <c r="C45" s="11">
        <v>0.73849093914032</v>
      </c>
      <c r="D45" s="11">
        <v>0.159450173377991</v>
      </c>
      <c r="E45" s="11">
        <v>10</v>
      </c>
      <c r="F45" s="11">
        <v>9</v>
      </c>
      <c r="G45" s="11">
        <v>0</v>
      </c>
      <c r="H45" s="11">
        <v>1</v>
      </c>
      <c r="I45" s="11">
        <v>1</v>
      </c>
      <c r="J45" s="11">
        <v>0.526315789473684</v>
      </c>
      <c r="K45" s="11">
        <v>0.689655172413793</v>
      </c>
      <c r="L45" s="11">
        <v>0.9</v>
      </c>
      <c r="M45" s="11">
        <v>0.1</v>
      </c>
      <c r="N45" s="11">
        <v>0.55</v>
      </c>
    </row>
    <row r="46" spans="1:14">
      <c r="A46" s="8">
        <v>422</v>
      </c>
      <c r="B46" s="9">
        <v>422</v>
      </c>
      <c r="C46" s="9">
        <v>0.761177539825439</v>
      </c>
      <c r="D46" s="9">
        <v>0.145860910415649</v>
      </c>
      <c r="E46" s="9">
        <v>7</v>
      </c>
      <c r="F46" s="9">
        <v>9</v>
      </c>
      <c r="G46" s="9">
        <v>3</v>
      </c>
      <c r="H46" s="9">
        <v>1</v>
      </c>
      <c r="I46" s="9">
        <v>0.7</v>
      </c>
      <c r="J46" s="9">
        <v>0.4375</v>
      </c>
      <c r="K46" s="9">
        <v>0.538461538461538</v>
      </c>
      <c r="L46" s="9">
        <v>0.9</v>
      </c>
      <c r="M46" s="9">
        <v>-0.2</v>
      </c>
      <c r="N46" s="9">
        <v>0.4</v>
      </c>
    </row>
    <row r="47" spans="1:14">
      <c r="A47" s="8">
        <v>150</v>
      </c>
      <c r="B47" s="9">
        <v>150</v>
      </c>
      <c r="C47" s="9">
        <v>0.76350724697113</v>
      </c>
      <c r="D47" s="9">
        <v>0.0893278121948242</v>
      </c>
      <c r="E47" s="9">
        <v>10</v>
      </c>
      <c r="F47" s="9">
        <v>9</v>
      </c>
      <c r="G47" s="9">
        <v>0</v>
      </c>
      <c r="H47" s="9">
        <v>1</v>
      </c>
      <c r="I47" s="9">
        <v>1</v>
      </c>
      <c r="J47" s="9">
        <v>0.526315789473684</v>
      </c>
      <c r="K47" s="9">
        <v>0.689655172413793</v>
      </c>
      <c r="L47" s="9">
        <v>0.9</v>
      </c>
      <c r="M47" s="9">
        <v>0.1</v>
      </c>
      <c r="N47" s="9">
        <v>0.55</v>
      </c>
    </row>
    <row r="48" spans="1:14">
      <c r="A48" s="8">
        <v>322</v>
      </c>
      <c r="B48" s="9">
        <v>322</v>
      </c>
      <c r="C48" s="9">
        <v>0.766848087310791</v>
      </c>
      <c r="D48" s="9">
        <v>0.210089325904846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79</v>
      </c>
      <c r="B49" s="9">
        <v>79</v>
      </c>
      <c r="C49" s="9">
        <v>0.769178748130798</v>
      </c>
      <c r="D49" s="9">
        <v>0.114864349365234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75</v>
      </c>
      <c r="B50" s="9">
        <v>75</v>
      </c>
      <c r="C50" s="9">
        <v>0.770099759101868</v>
      </c>
      <c r="D50" s="9">
        <v>0.0259023904800415</v>
      </c>
      <c r="E50" s="9">
        <v>10</v>
      </c>
      <c r="F50" s="9">
        <v>8</v>
      </c>
      <c r="G50" s="9">
        <v>0</v>
      </c>
      <c r="H50" s="9">
        <v>2</v>
      </c>
      <c r="I50" s="9">
        <v>1</v>
      </c>
      <c r="J50" s="9">
        <v>0.555555555555556</v>
      </c>
      <c r="K50" s="9">
        <v>0.714285714285714</v>
      </c>
      <c r="L50" s="9">
        <v>0.8</v>
      </c>
      <c r="M50" s="9">
        <v>0.2</v>
      </c>
      <c r="N50" s="9">
        <v>0.6</v>
      </c>
    </row>
    <row r="51" spans="1:14">
      <c r="A51" s="8">
        <v>65</v>
      </c>
      <c r="B51" s="9">
        <v>65</v>
      </c>
      <c r="C51" s="9">
        <v>0.770633220672607</v>
      </c>
      <c r="D51" s="9">
        <v>0.0158760547637939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475</v>
      </c>
      <c r="B52" s="9">
        <v>475</v>
      </c>
      <c r="C52" s="9">
        <v>0.772042036056519</v>
      </c>
      <c r="D52" s="9">
        <v>0.0372321605682373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35</v>
      </c>
      <c r="B53" s="9">
        <v>35</v>
      </c>
      <c r="C53" s="9">
        <v>0.772181630134583</v>
      </c>
      <c r="D53" s="9">
        <v>0.0937321186065674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223</v>
      </c>
      <c r="B54" s="9">
        <v>223</v>
      </c>
      <c r="C54" s="9">
        <v>0.77288019657135</v>
      </c>
      <c r="D54" s="9">
        <v>0.0924553871154785</v>
      </c>
      <c r="E54" s="9">
        <v>8</v>
      </c>
      <c r="F54" s="9">
        <v>8</v>
      </c>
      <c r="G54" s="9">
        <v>2</v>
      </c>
      <c r="H54" s="9">
        <v>2</v>
      </c>
      <c r="I54" s="9">
        <v>0.8</v>
      </c>
      <c r="J54" s="9">
        <v>0.5</v>
      </c>
      <c r="K54" s="9">
        <v>0.615384615384615</v>
      </c>
      <c r="L54" s="9">
        <v>0.8</v>
      </c>
      <c r="M54" s="9">
        <v>0</v>
      </c>
      <c r="N54" s="9">
        <v>0.5</v>
      </c>
    </row>
    <row r="55" spans="1:14">
      <c r="A55" s="8">
        <v>52</v>
      </c>
      <c r="B55" s="9">
        <v>52</v>
      </c>
      <c r="C55" s="9">
        <v>0.777238965034485</v>
      </c>
      <c r="D55" s="9">
        <v>0.115252614021301</v>
      </c>
      <c r="E55" s="9">
        <v>8</v>
      </c>
      <c r="F55" s="9">
        <v>5</v>
      </c>
      <c r="G55" s="9">
        <v>2</v>
      </c>
      <c r="H55" s="9">
        <v>5</v>
      </c>
      <c r="I55" s="9">
        <v>0.8</v>
      </c>
      <c r="J55" s="9">
        <v>0.615384615384615</v>
      </c>
      <c r="K55" s="9">
        <v>0.695652173913043</v>
      </c>
      <c r="L55" s="9">
        <v>0.5</v>
      </c>
      <c r="M55" s="9">
        <v>0.3</v>
      </c>
      <c r="N55" s="9">
        <v>0.65</v>
      </c>
    </row>
    <row r="56" spans="1:14">
      <c r="A56" s="8">
        <v>166</v>
      </c>
      <c r="B56" s="9">
        <v>166</v>
      </c>
      <c r="C56" s="9">
        <v>0.779670238494873</v>
      </c>
      <c r="D56" s="9">
        <v>0.0862889289855957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="1" customFormat="1" spans="1:14">
      <c r="A57" s="10">
        <v>179</v>
      </c>
      <c r="B57" s="11">
        <v>179</v>
      </c>
      <c r="C57" s="11">
        <v>0.785847425460815</v>
      </c>
      <c r="D57" s="11">
        <v>0.249114394187927</v>
      </c>
      <c r="E57" s="11">
        <v>7</v>
      </c>
      <c r="F57" s="11">
        <v>7</v>
      </c>
      <c r="G57" s="11">
        <v>3</v>
      </c>
      <c r="H57" s="11">
        <v>3</v>
      </c>
      <c r="I57" s="11">
        <v>0.7</v>
      </c>
      <c r="J57" s="11">
        <v>0.5</v>
      </c>
      <c r="K57" s="11">
        <v>0.583333333333333</v>
      </c>
      <c r="L57" s="11">
        <v>0.7</v>
      </c>
      <c r="M57" s="11">
        <v>0</v>
      </c>
      <c r="N57" s="11">
        <v>0.5</v>
      </c>
    </row>
    <row r="58" spans="1:14">
      <c r="A58" s="8">
        <v>8</v>
      </c>
      <c r="B58" s="9">
        <v>8</v>
      </c>
      <c r="C58" s="9">
        <v>0.792236685752869</v>
      </c>
      <c r="D58" s="9">
        <v>0.000946521759033203</v>
      </c>
      <c r="E58" s="9">
        <v>7</v>
      </c>
      <c r="F58" s="9">
        <v>8</v>
      </c>
      <c r="G58" s="9">
        <v>3</v>
      </c>
      <c r="H58" s="9">
        <v>2</v>
      </c>
      <c r="I58" s="9">
        <v>0.7</v>
      </c>
      <c r="J58" s="9">
        <v>0.466666666666667</v>
      </c>
      <c r="K58" s="9">
        <v>0.56</v>
      </c>
      <c r="L58" s="9">
        <v>0.8</v>
      </c>
      <c r="M58" s="9">
        <v>-0.1</v>
      </c>
      <c r="N58" s="9">
        <v>0.45</v>
      </c>
    </row>
    <row r="59" spans="1:14">
      <c r="A59" s="8">
        <v>22</v>
      </c>
      <c r="B59" s="9">
        <v>22</v>
      </c>
      <c r="C59" s="9">
        <v>0.792670369148254</v>
      </c>
      <c r="D59" s="9">
        <v>0.00942361354827881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446</v>
      </c>
      <c r="B60" s="9">
        <v>446</v>
      </c>
      <c r="C60" s="9">
        <v>0.799922227859497</v>
      </c>
      <c r="D60" s="9">
        <v>0.0219073295593262</v>
      </c>
      <c r="E60" s="9">
        <v>8</v>
      </c>
      <c r="F60" s="9">
        <v>6</v>
      </c>
      <c r="G60" s="9">
        <v>2</v>
      </c>
      <c r="H60" s="9">
        <v>4</v>
      </c>
      <c r="I60" s="9">
        <v>0.8</v>
      </c>
      <c r="J60" s="9">
        <v>0.571428571428572</v>
      </c>
      <c r="K60" s="9">
        <v>0.666666666666667</v>
      </c>
      <c r="L60" s="9">
        <v>0.6</v>
      </c>
      <c r="M60" s="9">
        <v>0.2</v>
      </c>
      <c r="N60" s="9">
        <v>0.6</v>
      </c>
    </row>
    <row r="61" spans="1:14">
      <c r="A61" s="8">
        <v>130</v>
      </c>
      <c r="B61" s="9">
        <v>130</v>
      </c>
      <c r="C61" s="9">
        <v>0.804839730262756</v>
      </c>
      <c r="D61" s="9">
        <v>0.0534467697143555</v>
      </c>
      <c r="E61" s="9">
        <v>9</v>
      </c>
      <c r="F61" s="9">
        <v>9</v>
      </c>
      <c r="G61" s="9">
        <v>1</v>
      </c>
      <c r="H61" s="9">
        <v>1</v>
      </c>
      <c r="I61" s="9">
        <v>0.9</v>
      </c>
      <c r="J61" s="9">
        <v>0.5</v>
      </c>
      <c r="K61" s="9">
        <v>0.642857142857143</v>
      </c>
      <c r="L61" s="9">
        <v>0.9</v>
      </c>
      <c r="M61" s="9">
        <v>0</v>
      </c>
      <c r="N61" s="9">
        <v>0.5</v>
      </c>
    </row>
    <row r="62" spans="1:14">
      <c r="A62" s="8">
        <v>189</v>
      </c>
      <c r="B62" s="9">
        <v>189</v>
      </c>
      <c r="C62" s="9">
        <v>0.811143755912781</v>
      </c>
      <c r="D62" s="9">
        <v>0.090301513671875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309</v>
      </c>
      <c r="B63" s="9">
        <v>309</v>
      </c>
      <c r="C63" s="9">
        <v>0.81212055683136</v>
      </c>
      <c r="D63" s="9">
        <v>0.156541228294373</v>
      </c>
      <c r="E63" s="9">
        <v>6</v>
      </c>
      <c r="F63" s="9">
        <v>7</v>
      </c>
      <c r="G63" s="9">
        <v>4</v>
      </c>
      <c r="H63" s="9">
        <v>3</v>
      </c>
      <c r="I63" s="9">
        <v>0.6</v>
      </c>
      <c r="J63" s="9">
        <v>0.461538461538462</v>
      </c>
      <c r="K63" s="9">
        <v>0.521739130434783</v>
      </c>
      <c r="L63" s="9">
        <v>0.7</v>
      </c>
      <c r="M63" s="9">
        <v>-0.1</v>
      </c>
      <c r="N63" s="9">
        <v>0.45</v>
      </c>
    </row>
    <row r="64" spans="1:14">
      <c r="A64" s="8">
        <v>352</v>
      </c>
      <c r="B64" s="9">
        <v>352</v>
      </c>
      <c r="C64" s="9">
        <v>0.813812732696533</v>
      </c>
      <c r="D64" s="9">
        <v>0.140802979469299</v>
      </c>
      <c r="E64" s="9">
        <v>8</v>
      </c>
      <c r="F64" s="9">
        <v>4</v>
      </c>
      <c r="G64" s="9">
        <v>2</v>
      </c>
      <c r="H64" s="9">
        <v>6</v>
      </c>
      <c r="I64" s="9">
        <v>0.8</v>
      </c>
      <c r="J64" s="9">
        <v>0.666666666666667</v>
      </c>
      <c r="K64" s="9">
        <v>0.727272727272727</v>
      </c>
      <c r="L64" s="9">
        <v>0.4</v>
      </c>
      <c r="M64" s="9">
        <v>0.4</v>
      </c>
      <c r="N64" s="9">
        <v>0.7</v>
      </c>
    </row>
    <row r="65" spans="1:14">
      <c r="A65" s="8">
        <v>211</v>
      </c>
      <c r="B65" s="9">
        <v>211</v>
      </c>
      <c r="C65" s="9">
        <v>0.815291881561279</v>
      </c>
      <c r="D65" s="9">
        <v>0.173565149307251</v>
      </c>
      <c r="E65" s="9">
        <v>8</v>
      </c>
      <c r="F65" s="9">
        <v>8</v>
      </c>
      <c r="G65" s="9">
        <v>2</v>
      </c>
      <c r="H65" s="9">
        <v>2</v>
      </c>
      <c r="I65" s="9">
        <v>0.8</v>
      </c>
      <c r="J65" s="9">
        <v>0.5</v>
      </c>
      <c r="K65" s="9">
        <v>0.615384615384615</v>
      </c>
      <c r="L65" s="9">
        <v>0.8</v>
      </c>
      <c r="M65" s="9">
        <v>0</v>
      </c>
      <c r="N65" s="9">
        <v>0.5</v>
      </c>
    </row>
    <row r="66" s="1" customFormat="1" spans="1:14">
      <c r="A66" s="10">
        <v>298</v>
      </c>
      <c r="B66" s="11">
        <v>298</v>
      </c>
      <c r="C66" s="11">
        <v>0.816716432571411</v>
      </c>
      <c r="D66" s="11">
        <v>0.16333019733429</v>
      </c>
      <c r="E66" s="11">
        <v>9</v>
      </c>
      <c r="F66" s="11">
        <v>7</v>
      </c>
      <c r="G66" s="11">
        <v>1</v>
      </c>
      <c r="H66" s="11">
        <v>3</v>
      </c>
      <c r="I66" s="11">
        <v>0.9</v>
      </c>
      <c r="J66" s="11">
        <v>0.5625</v>
      </c>
      <c r="K66" s="11">
        <v>0.692307692307692</v>
      </c>
      <c r="L66" s="11">
        <v>0.7</v>
      </c>
      <c r="M66" s="11">
        <v>0.2</v>
      </c>
      <c r="N66" s="11">
        <v>0.6</v>
      </c>
    </row>
    <row r="67" spans="1:14">
      <c r="A67" s="8">
        <v>428</v>
      </c>
      <c r="B67" s="9">
        <v>428</v>
      </c>
      <c r="C67" s="9">
        <v>0.825892806053162</v>
      </c>
      <c r="D67" s="9">
        <v>0.0750623941421509</v>
      </c>
      <c r="E67" s="9">
        <v>9</v>
      </c>
      <c r="F67" s="9">
        <v>5</v>
      </c>
      <c r="G67" s="9">
        <v>1</v>
      </c>
      <c r="H67" s="9">
        <v>5</v>
      </c>
      <c r="I67" s="9">
        <v>0.9</v>
      </c>
      <c r="J67" s="9">
        <v>0.642857142857143</v>
      </c>
      <c r="K67" s="9">
        <v>0.75</v>
      </c>
      <c r="L67" s="9">
        <v>0.5</v>
      </c>
      <c r="M67" s="9">
        <v>0.4</v>
      </c>
      <c r="N67" s="9">
        <v>0.7</v>
      </c>
    </row>
    <row r="68" spans="1:14">
      <c r="A68" s="8">
        <v>159</v>
      </c>
      <c r="B68" s="9">
        <v>159</v>
      </c>
      <c r="C68" s="9">
        <v>0.829185247421265</v>
      </c>
      <c r="D68" s="9">
        <v>0.101831912994385</v>
      </c>
      <c r="E68" s="9">
        <v>8</v>
      </c>
      <c r="F68" s="9">
        <v>8</v>
      </c>
      <c r="G68" s="9">
        <v>2</v>
      </c>
      <c r="H68" s="9">
        <v>2</v>
      </c>
      <c r="I68" s="9">
        <v>0.8</v>
      </c>
      <c r="J68" s="9">
        <v>0.5</v>
      </c>
      <c r="K68" s="9">
        <v>0.615384615384615</v>
      </c>
      <c r="L68" s="9">
        <v>0.8</v>
      </c>
      <c r="M68" s="9">
        <v>0</v>
      </c>
      <c r="N68" s="9">
        <v>0.5</v>
      </c>
    </row>
    <row r="69" spans="1:14">
      <c r="A69" s="8">
        <v>355</v>
      </c>
      <c r="B69" s="9">
        <v>355</v>
      </c>
      <c r="C69" s="9">
        <v>0.832358241081238</v>
      </c>
      <c r="D69" s="9">
        <v>0.11742889881134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395</v>
      </c>
      <c r="B70" s="9">
        <v>395</v>
      </c>
      <c r="C70" s="9">
        <v>0.835938572883606</v>
      </c>
      <c r="D70" s="9">
        <v>0.0859125852584839</v>
      </c>
      <c r="E70" s="9">
        <v>9</v>
      </c>
      <c r="F70" s="9">
        <v>7</v>
      </c>
      <c r="G70" s="9">
        <v>1</v>
      </c>
      <c r="H70" s="9">
        <v>3</v>
      </c>
      <c r="I70" s="9">
        <v>0.9</v>
      </c>
      <c r="J70" s="9">
        <v>0.5625</v>
      </c>
      <c r="K70" s="9">
        <v>0.692307692307692</v>
      </c>
      <c r="L70" s="9">
        <v>0.7</v>
      </c>
      <c r="M70" s="9">
        <v>0.2</v>
      </c>
      <c r="N70" s="9">
        <v>0.6</v>
      </c>
    </row>
    <row r="71" spans="1:14">
      <c r="A71" s="8">
        <v>310</v>
      </c>
      <c r="B71" s="9">
        <v>310</v>
      </c>
      <c r="C71" s="9">
        <v>0.840501666069031</v>
      </c>
      <c r="D71" s="9">
        <v>0.195119500160217</v>
      </c>
      <c r="E71" s="9">
        <v>10</v>
      </c>
      <c r="F71" s="9">
        <v>9</v>
      </c>
      <c r="G71" s="9">
        <v>0</v>
      </c>
      <c r="H71" s="9">
        <v>1</v>
      </c>
      <c r="I71" s="9">
        <v>1</v>
      </c>
      <c r="J71" s="9">
        <v>0.526315789473684</v>
      </c>
      <c r="K71" s="9">
        <v>0.689655172413793</v>
      </c>
      <c r="L71" s="9">
        <v>0.9</v>
      </c>
      <c r="M71" s="9">
        <v>0.1</v>
      </c>
      <c r="N71" s="9">
        <v>0.55</v>
      </c>
    </row>
    <row r="72" spans="1:14">
      <c r="A72" s="8">
        <v>457</v>
      </c>
      <c r="B72" s="9">
        <v>457</v>
      </c>
      <c r="C72" s="9">
        <v>0.839494109153748</v>
      </c>
      <c r="D72" s="9">
        <v>0.00750446319580078</v>
      </c>
      <c r="E72" s="9">
        <v>9</v>
      </c>
      <c r="F72" s="9">
        <v>9</v>
      </c>
      <c r="G72" s="9">
        <v>1</v>
      </c>
      <c r="H72" s="9">
        <v>1</v>
      </c>
      <c r="I72" s="9">
        <v>0.9</v>
      </c>
      <c r="J72" s="9">
        <v>0.5</v>
      </c>
      <c r="K72" s="9">
        <v>0.642857142857143</v>
      </c>
      <c r="L72" s="9">
        <v>0.9</v>
      </c>
      <c r="M72" s="9">
        <v>0</v>
      </c>
      <c r="N72" s="9">
        <v>0.5</v>
      </c>
    </row>
    <row r="73" s="4" customFormat="1" spans="1:14">
      <c r="A73" s="16">
        <v>456</v>
      </c>
      <c r="B73" s="17">
        <v>456</v>
      </c>
      <c r="C73" s="17">
        <v>0.846237897872925</v>
      </c>
      <c r="D73" s="17">
        <v>0.175909638404846</v>
      </c>
      <c r="E73" s="17">
        <v>10</v>
      </c>
      <c r="F73" s="17">
        <v>6</v>
      </c>
      <c r="G73" s="17">
        <v>0</v>
      </c>
      <c r="H73" s="17">
        <v>4</v>
      </c>
      <c r="I73" s="17">
        <v>1</v>
      </c>
      <c r="J73" s="17">
        <v>0.625</v>
      </c>
      <c r="K73" s="17">
        <v>0.769230769230769</v>
      </c>
      <c r="L73" s="17">
        <v>0.6</v>
      </c>
      <c r="M73" s="17">
        <v>0.4</v>
      </c>
      <c r="N73" s="17">
        <v>0.7</v>
      </c>
    </row>
    <row r="74" spans="1:14">
      <c r="A74" s="8">
        <v>30</v>
      </c>
      <c r="B74" s="9">
        <v>30</v>
      </c>
      <c r="C74" s="9">
        <v>0.861119389533997</v>
      </c>
      <c r="D74" s="9">
        <v>0.250669717788696</v>
      </c>
      <c r="E74" s="9">
        <v>8</v>
      </c>
      <c r="F74" s="9">
        <v>7</v>
      </c>
      <c r="G74" s="9">
        <v>2</v>
      </c>
      <c r="H74" s="9">
        <v>3</v>
      </c>
      <c r="I74" s="9">
        <v>0.8</v>
      </c>
      <c r="J74" s="9">
        <v>0.533333333333333</v>
      </c>
      <c r="K74" s="9">
        <v>0.64</v>
      </c>
      <c r="L74" s="9">
        <v>0.7</v>
      </c>
      <c r="M74" s="9">
        <v>0.1</v>
      </c>
      <c r="N74" s="9">
        <v>0.55</v>
      </c>
    </row>
    <row r="75" spans="1:14">
      <c r="A75" s="8">
        <v>479</v>
      </c>
      <c r="B75" s="9">
        <v>479</v>
      </c>
      <c r="C75" s="9">
        <v>0.870608329772949</v>
      </c>
      <c r="D75" s="9">
        <v>0.253975987434387</v>
      </c>
      <c r="E75" s="9">
        <v>10</v>
      </c>
      <c r="F75" s="9">
        <v>5</v>
      </c>
      <c r="G75" s="9">
        <v>0</v>
      </c>
      <c r="H75" s="9">
        <v>5</v>
      </c>
      <c r="I75" s="9">
        <v>1</v>
      </c>
      <c r="J75" s="9">
        <v>0.666666666666667</v>
      </c>
      <c r="K75" s="9">
        <v>0.8</v>
      </c>
      <c r="L75" s="9">
        <v>0.5</v>
      </c>
      <c r="M75" s="9">
        <v>0.5</v>
      </c>
      <c r="N75" s="9">
        <v>0.75</v>
      </c>
    </row>
    <row r="76" customFormat="1" spans="1:14">
      <c r="A76" s="8">
        <v>305</v>
      </c>
      <c r="B76" s="9">
        <v>305</v>
      </c>
      <c r="C76" s="9">
        <v>0.855350017547607</v>
      </c>
      <c r="D76" s="9">
        <v>0.0944843292236328</v>
      </c>
      <c r="E76" s="9">
        <v>10</v>
      </c>
      <c r="F76" s="9">
        <v>6</v>
      </c>
      <c r="G76" s="9">
        <v>0</v>
      </c>
      <c r="H76" s="9">
        <v>4</v>
      </c>
      <c r="I76" s="9">
        <v>1</v>
      </c>
      <c r="J76" s="9">
        <v>0.625</v>
      </c>
      <c r="K76" s="9">
        <v>0.769230769230769</v>
      </c>
      <c r="L76" s="9">
        <v>0.6</v>
      </c>
      <c r="M76" s="9">
        <v>0.4</v>
      </c>
      <c r="N76" s="9">
        <v>0.7</v>
      </c>
    </row>
    <row r="77" spans="3:13">
      <c r="C77" s="7">
        <f>AVERAGE(C2:C76)</f>
        <v>0.734870610237122</v>
      </c>
      <c r="D77" s="7">
        <f>AVERAGE(D2:D76)</f>
        <v>0.107481970787048</v>
      </c>
      <c r="L77" s="7">
        <f>AVERAGE(L2:L76)</f>
        <v>0.693333333333333</v>
      </c>
      <c r="M77" s="7">
        <f>AVERAGE(M2:M76)</f>
        <v>0.186666666666667</v>
      </c>
    </row>
    <row r="79" spans="3:6">
      <c r="C79" s="18" t="s">
        <v>13</v>
      </c>
      <c r="D79" s="7" t="s">
        <v>14</v>
      </c>
      <c r="E79" s="7" t="s">
        <v>39</v>
      </c>
      <c r="F79" s="7"/>
    </row>
    <row r="80" spans="3:9">
      <c r="C80" s="7" t="s">
        <v>15</v>
      </c>
      <c r="D80" s="7">
        <f>COUNTIF(C2:C76,"&lt;0.343")-COUNTIF(C2:C76,"&lt;0.311")</f>
        <v>0</v>
      </c>
      <c r="E80" s="19">
        <v>0.02</v>
      </c>
      <c r="F80" s="23">
        <v>31.2</v>
      </c>
      <c r="G80" s="23">
        <v>-40</v>
      </c>
      <c r="H80" s="24">
        <v>0.0256</v>
      </c>
      <c r="I80">
        <v>76</v>
      </c>
    </row>
    <row r="81" spans="3:9">
      <c r="C81" s="7" t="s">
        <v>16</v>
      </c>
      <c r="D81" s="7">
        <f>COUNTIF(C2:C76,"&lt;0.375")-COUNTIF(C2:C76,"&lt;0.343")</f>
        <v>0</v>
      </c>
      <c r="E81" s="19">
        <v>0.04</v>
      </c>
      <c r="F81" s="23">
        <v>62.4</v>
      </c>
      <c r="G81" s="23">
        <v>-60</v>
      </c>
      <c r="H81" s="24">
        <v>0.0385</v>
      </c>
      <c r="I81">
        <v>75</v>
      </c>
    </row>
    <row r="82" spans="3:9">
      <c r="C82" s="7" t="s">
        <v>17</v>
      </c>
      <c r="D82" s="7">
        <f>COUNTIF(C2:C76,"&lt;0.407")-COUNTIF(C2:C76,"&lt;0.375")</f>
        <v>0</v>
      </c>
      <c r="E82" s="19">
        <v>0.1</v>
      </c>
      <c r="F82" s="23">
        <v>156</v>
      </c>
      <c r="G82" s="23">
        <v>-160</v>
      </c>
      <c r="H82" s="24">
        <v>0.1026</v>
      </c>
      <c r="I82">
        <v>70</v>
      </c>
    </row>
    <row r="83" spans="3:9">
      <c r="C83" s="7" t="s">
        <v>18</v>
      </c>
      <c r="D83" s="7">
        <f>COUNTIF(C2:C76,"&lt;0.439")-COUNTIF(C2:C76,"&lt;0.407")</f>
        <v>0</v>
      </c>
      <c r="E83" s="19">
        <v>0.12</v>
      </c>
      <c r="F83" s="23">
        <v>187.2</v>
      </c>
      <c r="G83" s="23">
        <v>-180</v>
      </c>
      <c r="H83" s="24">
        <v>0.1154</v>
      </c>
      <c r="I83">
        <v>69</v>
      </c>
    </row>
    <row r="84" s="3" customFormat="1" spans="3:9">
      <c r="C84" s="20" t="s">
        <v>19</v>
      </c>
      <c r="D84" s="20">
        <f>COUNTIF(C2:C76,"&lt;0.471")-COUNTIF(C2:C76,"&lt;0.439")</f>
        <v>0</v>
      </c>
      <c r="E84" s="20"/>
      <c r="F84" s="20"/>
      <c r="G84" s="3">
        <v>-200</v>
      </c>
      <c r="H84" s="25">
        <v>0.1282</v>
      </c>
      <c r="I84" s="3">
        <v>68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3" customFormat="1" spans="3:8">
      <c r="C86" s="20" t="s">
        <v>21</v>
      </c>
      <c r="D86" s="20">
        <f>COUNTIF(C2:C76,"&lt;0.535")-COUNTIF(C2:C76,"&lt;0.503")</f>
        <v>0</v>
      </c>
      <c r="E86" s="20"/>
      <c r="F86" s="20"/>
      <c r="G86" s="20"/>
      <c r="H86" s="3">
        <v>4</v>
      </c>
    </row>
    <row r="87" spans="3:7">
      <c r="C87" s="7" t="s">
        <v>22</v>
      </c>
      <c r="D87" s="7">
        <f>COUNTIF(C2:C76,"&lt;0.567")-COUNTIF(C2:C76,"&lt;0.535")</f>
        <v>0</v>
      </c>
      <c r="E87" s="7"/>
      <c r="F87" s="7"/>
      <c r="G87" s="7"/>
    </row>
    <row r="88" s="3" customFormat="1" spans="3:7">
      <c r="C88" s="20" t="s">
        <v>23</v>
      </c>
      <c r="D88" s="20">
        <f>COUNTIF(C2:C76,"&lt;0.599")-COUNTIF(C2:C76,"&lt;0.567")</f>
        <v>0</v>
      </c>
      <c r="E88" s="20"/>
      <c r="F88" s="20"/>
      <c r="G88" s="20"/>
    </row>
    <row r="89" s="5" customFormat="1" spans="3:7">
      <c r="C89" s="21" t="s">
        <v>24</v>
      </c>
      <c r="D89" s="21">
        <f>COUNTIF(C2:C76,"&lt;0.631")-COUNTIF(C2:C76,"&lt;0.599")</f>
        <v>3</v>
      </c>
      <c r="E89" s="21">
        <v>4</v>
      </c>
      <c r="F89" s="21"/>
      <c r="G89" s="21"/>
    </row>
    <row r="90" s="3" customFormat="1" spans="3:7">
      <c r="C90" s="20" t="s">
        <v>25</v>
      </c>
      <c r="D90" s="20">
        <f>COUNTIF(C2:C76,"&lt;0.663")-COUNTIF(C2:C76,"&lt;0.631")</f>
        <v>7</v>
      </c>
      <c r="E90" s="20">
        <v>7</v>
      </c>
      <c r="F90" s="20"/>
      <c r="G90" s="20"/>
    </row>
    <row r="91" spans="3:7">
      <c r="C91" s="7" t="s">
        <v>26</v>
      </c>
      <c r="D91" s="7">
        <f>COUNTIF(C2:C76,"&lt;0.695")-COUNTIF(C2:C76,"&lt;0.663")</f>
        <v>9</v>
      </c>
      <c r="E91" s="20">
        <v>9</v>
      </c>
      <c r="F91" s="7"/>
      <c r="G91" s="7"/>
    </row>
    <row r="92" spans="3:7">
      <c r="C92" s="7" t="s">
        <v>27</v>
      </c>
      <c r="D92" s="7">
        <f>COUNTIF(C2:C76,"&lt;0.727")-COUNTIF(C2:C76,"&lt;0.695")</f>
        <v>12</v>
      </c>
      <c r="E92" s="7">
        <v>12</v>
      </c>
      <c r="F92" s="7"/>
      <c r="G92" s="7"/>
    </row>
    <row r="93" s="6" customFormat="1" spans="3:7">
      <c r="C93" s="22" t="s">
        <v>28</v>
      </c>
      <c r="D93" s="22">
        <f>COUNTIF(C2:C76,"&lt;0.759")-COUNTIF(C2:C76,"&lt;0.727")</f>
        <v>13</v>
      </c>
      <c r="E93" s="22">
        <v>14</v>
      </c>
      <c r="F93" s="22"/>
      <c r="G93" s="22"/>
    </row>
    <row r="94" s="3" customFormat="1" spans="3:7">
      <c r="C94" s="20" t="s">
        <v>29</v>
      </c>
      <c r="D94" s="20">
        <f>COUNTIF(C2:C76,"&lt;0.791")-COUNTIF(C2:C76,"&lt;0.759")</f>
        <v>12</v>
      </c>
      <c r="E94" s="20">
        <v>12</v>
      </c>
      <c r="F94" s="20"/>
      <c r="G94" s="20"/>
    </row>
    <row r="95" spans="3:7">
      <c r="C95" s="7" t="s">
        <v>30</v>
      </c>
      <c r="D95" s="7">
        <f>COUNTIF(C2:C76,"&lt;0.823")-COUNTIF(C2:C76,"&lt;0.791")</f>
        <v>9</v>
      </c>
      <c r="E95" s="7">
        <v>9</v>
      </c>
      <c r="F95" s="7"/>
      <c r="G95" s="7"/>
    </row>
    <row r="96" spans="3:7">
      <c r="C96" s="7" t="s">
        <v>31</v>
      </c>
      <c r="D96" s="7">
        <f>COUNTIF(C2:C76,"&lt;0.855")-COUNTIF(C2:C76,"&lt;0.823")</f>
        <v>7</v>
      </c>
      <c r="E96" s="7">
        <v>7</v>
      </c>
      <c r="F96" s="7"/>
      <c r="G96" s="7"/>
    </row>
    <row r="97" s="5" customFormat="1" spans="3:7">
      <c r="C97" s="21" t="s">
        <v>32</v>
      </c>
      <c r="D97" s="21">
        <f>COUNTIF(C2:C76,"&lt;0.887")-COUNTIF(C2:C76,"&lt;0.855")</f>
        <v>3</v>
      </c>
      <c r="E97" s="21">
        <v>4</v>
      </c>
      <c r="F97" s="21"/>
      <c r="G97" s="21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  <row r="106" spans="6:7">
      <c r="F106">
        <v>0.53</v>
      </c>
      <c r="G106">
        <v>0.038</v>
      </c>
    </row>
    <row r="107" spans="6:7">
      <c r="F107">
        <v>0.648</v>
      </c>
      <c r="G107">
        <v>0.073</v>
      </c>
    </row>
    <row r="108" spans="6:7">
      <c r="F108">
        <v>0.734</v>
      </c>
      <c r="G108">
        <v>0.107</v>
      </c>
    </row>
  </sheetData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74" workbookViewId="0">
      <selection activeCell="A1" sqref="$A1:$XFD103"/>
    </sheetView>
  </sheetViews>
  <sheetFormatPr defaultColWidth="8.89166666666667" defaultRowHeight="13.5"/>
  <cols>
    <col min="3" max="4" width="14.108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432</v>
      </c>
      <c r="B2" s="9">
        <v>432</v>
      </c>
      <c r="C2" s="9">
        <v>0.605595111846924</v>
      </c>
      <c r="D2" s="9">
        <v>0.208909034729004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225</v>
      </c>
      <c r="B3" s="9">
        <v>225</v>
      </c>
      <c r="C3" s="9">
        <v>0.605853915214539</v>
      </c>
      <c r="D3" s="9">
        <v>0.149552583694458</v>
      </c>
      <c r="E3" s="9">
        <v>7</v>
      </c>
      <c r="F3" s="9">
        <v>8</v>
      </c>
      <c r="G3" s="9">
        <v>3</v>
      </c>
      <c r="H3" s="9">
        <v>2</v>
      </c>
      <c r="I3" s="9">
        <v>0.7</v>
      </c>
      <c r="J3" s="9">
        <v>0.466666666666667</v>
      </c>
      <c r="K3" s="9">
        <v>0.56</v>
      </c>
      <c r="L3" s="9">
        <v>0.8</v>
      </c>
      <c r="M3" s="9">
        <v>-0.1</v>
      </c>
      <c r="N3" s="9">
        <v>0.45</v>
      </c>
    </row>
    <row r="4" s="4" customFormat="1" spans="1:14">
      <c r="A4" s="16">
        <v>396</v>
      </c>
      <c r="B4" s="17">
        <v>396</v>
      </c>
      <c r="C4" s="17">
        <v>0.630221962928772</v>
      </c>
      <c r="D4" s="17">
        <v>0.13497257232666</v>
      </c>
      <c r="E4" s="17">
        <v>7</v>
      </c>
      <c r="F4" s="17">
        <v>5</v>
      </c>
      <c r="G4" s="17">
        <v>3</v>
      </c>
      <c r="H4" s="17">
        <v>5</v>
      </c>
      <c r="I4" s="17">
        <v>0.7</v>
      </c>
      <c r="J4" s="17">
        <v>0.583333333333333</v>
      </c>
      <c r="K4" s="17">
        <v>0.636363636363636</v>
      </c>
      <c r="L4" s="17">
        <v>0.5</v>
      </c>
      <c r="M4" s="17">
        <v>0.2</v>
      </c>
      <c r="N4" s="17">
        <v>0.6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115</v>
      </c>
      <c r="B6" s="9">
        <v>115</v>
      </c>
      <c r="C6" s="9">
        <v>0.63276743888855</v>
      </c>
      <c r="D6" s="9">
        <v>0.101884365081787</v>
      </c>
      <c r="E6" s="9">
        <v>8</v>
      </c>
      <c r="F6" s="9">
        <v>6</v>
      </c>
      <c r="G6" s="9">
        <v>2</v>
      </c>
      <c r="H6" s="9">
        <v>4</v>
      </c>
      <c r="I6" s="9">
        <v>0.8</v>
      </c>
      <c r="J6" s="9">
        <v>0.571428571428572</v>
      </c>
      <c r="K6" s="9">
        <v>0.666666666666667</v>
      </c>
      <c r="L6" s="9">
        <v>0.6</v>
      </c>
      <c r="M6" s="9">
        <v>0.2</v>
      </c>
      <c r="N6" s="9">
        <v>0.6</v>
      </c>
    </row>
    <row r="7" s="3" customFormat="1" spans="1:14">
      <c r="A7" s="14">
        <v>278</v>
      </c>
      <c r="B7" s="15">
        <v>278</v>
      </c>
      <c r="C7" s="15">
        <v>0.633606433868408</v>
      </c>
      <c r="D7" s="15">
        <v>0.0177440643310547</v>
      </c>
      <c r="E7" s="15">
        <v>9</v>
      </c>
      <c r="F7" s="15">
        <v>7</v>
      </c>
      <c r="G7" s="15">
        <v>1</v>
      </c>
      <c r="H7" s="15">
        <v>3</v>
      </c>
      <c r="I7" s="15">
        <v>0.9</v>
      </c>
      <c r="J7" s="15">
        <v>0.5625</v>
      </c>
      <c r="K7" s="15">
        <v>0.692307692307692</v>
      </c>
      <c r="L7" s="15">
        <v>0.7</v>
      </c>
      <c r="M7" s="15">
        <v>0.2</v>
      </c>
      <c r="N7" s="15">
        <v>0.6</v>
      </c>
    </row>
    <row r="8" spans="1:14">
      <c r="A8" s="8">
        <v>219</v>
      </c>
      <c r="B8" s="9">
        <v>219</v>
      </c>
      <c r="C8" s="9">
        <v>0.634008884429932</v>
      </c>
      <c r="D8" s="9">
        <v>0.0899170637130737</v>
      </c>
      <c r="E8" s="9">
        <v>8</v>
      </c>
      <c r="F8" s="9">
        <v>6</v>
      </c>
      <c r="G8" s="9">
        <v>2</v>
      </c>
      <c r="H8" s="9">
        <v>4</v>
      </c>
      <c r="I8" s="9">
        <v>0.8</v>
      </c>
      <c r="J8" s="9">
        <v>0.571428571428572</v>
      </c>
      <c r="K8" s="9">
        <v>0.666666666666667</v>
      </c>
      <c r="L8" s="9">
        <v>0.6</v>
      </c>
      <c r="M8" s="9">
        <v>0.2</v>
      </c>
      <c r="N8" s="9">
        <v>0.6</v>
      </c>
    </row>
    <row r="9" spans="1:14">
      <c r="A9" s="8">
        <v>364</v>
      </c>
      <c r="B9" s="9">
        <v>364</v>
      </c>
      <c r="C9" s="9">
        <v>0.636906027793884</v>
      </c>
      <c r="D9" s="9">
        <v>0.126631736755371</v>
      </c>
      <c r="E9" s="9">
        <v>8</v>
      </c>
      <c r="F9" s="9">
        <v>6</v>
      </c>
      <c r="G9" s="9">
        <v>2</v>
      </c>
      <c r="H9" s="9">
        <v>4</v>
      </c>
      <c r="I9" s="9">
        <v>0.8</v>
      </c>
      <c r="J9" s="9">
        <v>0.571428571428572</v>
      </c>
      <c r="K9" s="9">
        <v>0.666666666666667</v>
      </c>
      <c r="L9" s="9">
        <v>0.6</v>
      </c>
      <c r="M9" s="9">
        <v>0.2</v>
      </c>
      <c r="N9" s="9">
        <v>0.6</v>
      </c>
    </row>
    <row r="10" s="1" customFormat="1" spans="1:14">
      <c r="A10" s="10">
        <v>435</v>
      </c>
      <c r="B10" s="11">
        <v>435</v>
      </c>
      <c r="C10" s="11">
        <v>0.635199427604675</v>
      </c>
      <c r="D10" s="11">
        <v>0.123878836631775</v>
      </c>
      <c r="E10" s="11">
        <v>9</v>
      </c>
      <c r="F10" s="11">
        <v>7</v>
      </c>
      <c r="G10" s="11">
        <v>1</v>
      </c>
      <c r="H10" s="11">
        <v>3</v>
      </c>
      <c r="I10" s="11">
        <v>0.9</v>
      </c>
      <c r="J10" s="11">
        <v>0.5625</v>
      </c>
      <c r="K10" s="11">
        <v>0.692307692307692</v>
      </c>
      <c r="L10" s="11">
        <v>0.7</v>
      </c>
      <c r="M10" s="11">
        <v>0.2</v>
      </c>
      <c r="N10" s="11">
        <v>0.6</v>
      </c>
    </row>
    <row r="11" spans="1:14">
      <c r="A11" s="8">
        <v>202</v>
      </c>
      <c r="B11" s="9">
        <v>202</v>
      </c>
      <c r="C11" s="9">
        <v>0.663043260574341</v>
      </c>
      <c r="D11" s="9">
        <v>0.0454604625701904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197</v>
      </c>
      <c r="B12" s="9">
        <v>197</v>
      </c>
      <c r="C12" s="9">
        <v>0.663269877433777</v>
      </c>
      <c r="D12" s="9">
        <v>0.14519727230072</v>
      </c>
      <c r="E12" s="9">
        <v>8</v>
      </c>
      <c r="F12" s="9">
        <v>10</v>
      </c>
      <c r="G12" s="9">
        <v>2</v>
      </c>
      <c r="H12" s="9">
        <v>0</v>
      </c>
      <c r="I12" s="9">
        <v>0.8</v>
      </c>
      <c r="J12" s="9">
        <v>0.444444444444444</v>
      </c>
      <c r="K12" s="9">
        <v>0.571428571428572</v>
      </c>
      <c r="L12" s="9">
        <v>1</v>
      </c>
      <c r="M12" s="9">
        <v>-0.2</v>
      </c>
      <c r="N12" s="9">
        <v>0.4</v>
      </c>
    </row>
    <row r="13" spans="1:14">
      <c r="A13" s="8">
        <v>181</v>
      </c>
      <c r="B13" s="9">
        <v>181</v>
      </c>
      <c r="C13" s="9">
        <v>0.663648009300232</v>
      </c>
      <c r="D13" s="9">
        <v>0.0730950832366943</v>
      </c>
      <c r="E13" s="9">
        <v>9</v>
      </c>
      <c r="F13" s="9">
        <v>4</v>
      </c>
      <c r="G13" s="9">
        <v>1</v>
      </c>
      <c r="H13" s="9">
        <v>6</v>
      </c>
      <c r="I13" s="9">
        <v>0.9</v>
      </c>
      <c r="J13" s="9">
        <v>0.692307692307692</v>
      </c>
      <c r="K13" s="9">
        <v>0.782608695652174</v>
      </c>
      <c r="L13" s="9">
        <v>0.4</v>
      </c>
      <c r="M13" s="9">
        <v>0.5</v>
      </c>
      <c r="N13" s="9">
        <v>0.75</v>
      </c>
    </row>
    <row r="14" spans="1:14">
      <c r="A14" s="8">
        <v>28</v>
      </c>
      <c r="B14" s="9">
        <v>28</v>
      </c>
      <c r="C14" s="9">
        <v>0.664024829864502</v>
      </c>
      <c r="D14" s="9">
        <v>0.176245927810669</v>
      </c>
      <c r="E14" s="9">
        <v>9</v>
      </c>
      <c r="F14" s="9">
        <v>4</v>
      </c>
      <c r="G14" s="9">
        <v>1</v>
      </c>
      <c r="H14" s="9">
        <v>6</v>
      </c>
      <c r="I14" s="9">
        <v>0.9</v>
      </c>
      <c r="J14" s="9">
        <v>0.692307692307692</v>
      </c>
      <c r="K14" s="9">
        <v>0.782608695652174</v>
      </c>
      <c r="L14" s="9">
        <v>0.4</v>
      </c>
      <c r="M14" s="9">
        <v>0.5</v>
      </c>
      <c r="N14" s="9">
        <v>0.75</v>
      </c>
    </row>
    <row r="15" spans="1:14">
      <c r="A15" s="8">
        <v>473</v>
      </c>
      <c r="B15" s="9">
        <v>473</v>
      </c>
      <c r="C15" s="9">
        <v>0.66645336151123</v>
      </c>
      <c r="D15" s="9">
        <v>0.108807682991028</v>
      </c>
      <c r="E15" s="9">
        <v>10</v>
      </c>
      <c r="F15" s="9">
        <v>6</v>
      </c>
      <c r="G15" s="9">
        <v>0</v>
      </c>
      <c r="H15" s="9">
        <v>4</v>
      </c>
      <c r="I15" s="9">
        <v>1</v>
      </c>
      <c r="J15" s="9">
        <v>0.625</v>
      </c>
      <c r="K15" s="9">
        <v>0.769230769230769</v>
      </c>
      <c r="L15" s="9">
        <v>0.6</v>
      </c>
      <c r="M15" s="9">
        <v>0.4</v>
      </c>
      <c r="N15" s="9">
        <v>0.7</v>
      </c>
    </row>
    <row r="16" spans="1:14">
      <c r="A16" s="8">
        <v>244</v>
      </c>
      <c r="B16" s="9">
        <v>244</v>
      </c>
      <c r="C16" s="9">
        <v>0.666673541069031</v>
      </c>
      <c r="D16" s="9">
        <v>0.0326756238937378</v>
      </c>
      <c r="E16" s="9">
        <v>7</v>
      </c>
      <c r="F16" s="9">
        <v>5</v>
      </c>
      <c r="G16" s="9">
        <v>3</v>
      </c>
      <c r="H16" s="9">
        <v>5</v>
      </c>
      <c r="I16" s="9">
        <v>0.7</v>
      </c>
      <c r="J16" s="9">
        <v>0.583333333333333</v>
      </c>
      <c r="K16" s="9">
        <v>0.636363636363636</v>
      </c>
      <c r="L16" s="9">
        <v>0.5</v>
      </c>
      <c r="M16" s="9">
        <v>0.2</v>
      </c>
      <c r="N16" s="9">
        <v>0.6</v>
      </c>
    </row>
    <row r="17" spans="1:14">
      <c r="A17" s="8">
        <v>261</v>
      </c>
      <c r="B17" s="9">
        <v>261</v>
      </c>
      <c r="C17" s="9">
        <v>0.667340993881226</v>
      </c>
      <c r="D17" s="9">
        <v>0.130968451499939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pans="1:14">
      <c r="A18" s="8">
        <v>256</v>
      </c>
      <c r="B18" s="9">
        <v>256</v>
      </c>
      <c r="C18" s="9">
        <v>0.667914509773254</v>
      </c>
      <c r="D18" s="9">
        <v>0.249172568321228</v>
      </c>
      <c r="E18" s="9">
        <v>7</v>
      </c>
      <c r="F18" s="9">
        <v>6</v>
      </c>
      <c r="G18" s="9">
        <v>3</v>
      </c>
      <c r="H18" s="9">
        <v>4</v>
      </c>
      <c r="I18" s="9">
        <v>0.7</v>
      </c>
      <c r="J18" s="9">
        <v>0.538461538461539</v>
      </c>
      <c r="K18" s="9">
        <v>0.608695652173913</v>
      </c>
      <c r="L18" s="9">
        <v>0.6</v>
      </c>
      <c r="M18" s="9">
        <v>0.1</v>
      </c>
      <c r="N18" s="9">
        <v>0.55</v>
      </c>
    </row>
    <row r="19" s="1" customFormat="1" spans="1:14">
      <c r="A19" s="10">
        <v>218</v>
      </c>
      <c r="B19" s="11">
        <v>218</v>
      </c>
      <c r="C19" s="11">
        <v>0.667884349822998</v>
      </c>
      <c r="D19" s="11">
        <v>0.152703166007996</v>
      </c>
      <c r="E19" s="11">
        <v>9</v>
      </c>
      <c r="F19" s="11">
        <v>7</v>
      </c>
      <c r="G19" s="11">
        <v>1</v>
      </c>
      <c r="H19" s="11">
        <v>3</v>
      </c>
      <c r="I19" s="11">
        <v>0.9</v>
      </c>
      <c r="J19" s="11">
        <v>0.5625</v>
      </c>
      <c r="K19" s="11">
        <v>0.692307692307692</v>
      </c>
      <c r="L19" s="11">
        <v>0.7</v>
      </c>
      <c r="M19" s="11">
        <v>0.2</v>
      </c>
      <c r="N19" s="11">
        <v>0.6</v>
      </c>
    </row>
    <row r="20" spans="1:14">
      <c r="A20" s="8">
        <v>118</v>
      </c>
      <c r="B20" s="9">
        <v>118</v>
      </c>
      <c r="C20" s="9">
        <v>0.695274114608765</v>
      </c>
      <c r="D20" s="9">
        <v>0.156257748603821</v>
      </c>
      <c r="E20" s="9">
        <v>10</v>
      </c>
      <c r="F20" s="9">
        <v>6</v>
      </c>
      <c r="G20" s="9">
        <v>0</v>
      </c>
      <c r="H20" s="9">
        <v>4</v>
      </c>
      <c r="I20" s="9">
        <v>1</v>
      </c>
      <c r="J20" s="9">
        <v>0.625</v>
      </c>
      <c r="K20" s="9">
        <v>0.769230769230769</v>
      </c>
      <c r="L20" s="9">
        <v>0.6</v>
      </c>
      <c r="M20" s="9">
        <v>0.4</v>
      </c>
      <c r="N20" s="9">
        <v>0.7</v>
      </c>
    </row>
    <row r="21" spans="1:14">
      <c r="A21" s="8">
        <v>0</v>
      </c>
      <c r="B21" s="9">
        <v>0</v>
      </c>
      <c r="C21" s="9">
        <v>0.695299029350281</v>
      </c>
      <c r="D21" s="9">
        <v>0.062158465385437</v>
      </c>
      <c r="E21" s="9">
        <v>8</v>
      </c>
      <c r="F21" s="9">
        <v>7</v>
      </c>
      <c r="G21" s="9">
        <v>2</v>
      </c>
      <c r="H21" s="9">
        <v>3</v>
      </c>
      <c r="I21" s="9">
        <v>0.8</v>
      </c>
      <c r="J21" s="9">
        <v>0.533333333333333</v>
      </c>
      <c r="K21" s="9">
        <v>0.64</v>
      </c>
      <c r="L21" s="9">
        <v>0.7</v>
      </c>
      <c r="M21" s="9">
        <v>0.1</v>
      </c>
      <c r="N21" s="9">
        <v>0.55</v>
      </c>
    </row>
    <row r="22" spans="1:14">
      <c r="A22" s="8">
        <v>26</v>
      </c>
      <c r="B22" s="9">
        <v>26</v>
      </c>
      <c r="C22" s="9">
        <v>0.696692824363708</v>
      </c>
      <c r="D22" s="9">
        <v>0.0210152864456177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450</v>
      </c>
      <c r="B23" s="9">
        <v>450</v>
      </c>
      <c r="C23" s="9">
        <v>0.69716477394104</v>
      </c>
      <c r="D23" s="9">
        <v>0.0751497745513916</v>
      </c>
      <c r="E23" s="9">
        <v>8</v>
      </c>
      <c r="F23" s="9">
        <v>8</v>
      </c>
      <c r="G23" s="9">
        <v>2</v>
      </c>
      <c r="H23" s="9">
        <v>2</v>
      </c>
      <c r="I23" s="9">
        <v>0.8</v>
      </c>
      <c r="J23" s="9">
        <v>0.5</v>
      </c>
      <c r="K23" s="9">
        <v>0.615384615384615</v>
      </c>
      <c r="L23" s="9">
        <v>0.8</v>
      </c>
      <c r="M23" s="9">
        <v>0</v>
      </c>
      <c r="N23" s="9">
        <v>0.5</v>
      </c>
    </row>
    <row r="24" spans="1:14">
      <c r="A24" s="8">
        <v>451</v>
      </c>
      <c r="B24" s="9">
        <v>451</v>
      </c>
      <c r="C24" s="9">
        <v>0.697910308837891</v>
      </c>
      <c r="D24" s="9">
        <v>0.165763139724731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404</v>
      </c>
      <c r="B25" s="9">
        <v>404</v>
      </c>
      <c r="C25" s="9">
        <v>0.698211073875427</v>
      </c>
      <c r="D25" s="9">
        <v>0.0659331083297729</v>
      </c>
      <c r="E25" s="9">
        <v>10</v>
      </c>
      <c r="F25" s="9">
        <v>6</v>
      </c>
      <c r="G25" s="9">
        <v>0</v>
      </c>
      <c r="H25" s="9">
        <v>4</v>
      </c>
      <c r="I25" s="9">
        <v>1</v>
      </c>
      <c r="J25" s="9">
        <v>0.625</v>
      </c>
      <c r="K25" s="9">
        <v>0.769230769230769</v>
      </c>
      <c r="L25" s="9">
        <v>0.6</v>
      </c>
      <c r="M25" s="9">
        <v>0.4</v>
      </c>
      <c r="N25" s="9">
        <v>0.7</v>
      </c>
    </row>
    <row r="26" spans="1:14">
      <c r="A26" s="8">
        <v>415</v>
      </c>
      <c r="B26" s="9">
        <v>415</v>
      </c>
      <c r="C26" s="9">
        <v>0.698853492736816</v>
      </c>
      <c r="D26" s="9">
        <v>0.0456039905548096</v>
      </c>
      <c r="E26" s="9">
        <v>9</v>
      </c>
      <c r="F26" s="9">
        <v>6</v>
      </c>
      <c r="G26" s="9">
        <v>1</v>
      </c>
      <c r="H26" s="9">
        <v>4</v>
      </c>
      <c r="I26" s="9">
        <v>0.9</v>
      </c>
      <c r="J26" s="9">
        <v>0.6</v>
      </c>
      <c r="K26" s="9">
        <v>0.72</v>
      </c>
      <c r="L26" s="9">
        <v>0.6</v>
      </c>
      <c r="M26" s="9">
        <v>0.3</v>
      </c>
      <c r="N26" s="9">
        <v>0.65</v>
      </c>
    </row>
    <row r="27" spans="1:14">
      <c r="A27" s="8">
        <v>235</v>
      </c>
      <c r="B27" s="9">
        <v>235</v>
      </c>
      <c r="C27" s="9">
        <v>0.699081659317017</v>
      </c>
      <c r="D27" s="9">
        <v>0.0745850801467896</v>
      </c>
      <c r="E27" s="9">
        <v>10</v>
      </c>
      <c r="F27" s="9">
        <v>7</v>
      </c>
      <c r="G27" s="9">
        <v>0</v>
      </c>
      <c r="H27" s="9">
        <v>3</v>
      </c>
      <c r="I27" s="9">
        <v>1</v>
      </c>
      <c r="J27" s="9">
        <v>0.588235294117647</v>
      </c>
      <c r="K27" s="9">
        <v>0.740740740740741</v>
      </c>
      <c r="L27" s="9">
        <v>0.7</v>
      </c>
      <c r="M27" s="9">
        <v>0.3</v>
      </c>
      <c r="N27" s="9">
        <v>0.65</v>
      </c>
    </row>
    <row r="28" spans="1:14">
      <c r="A28" s="8">
        <v>18</v>
      </c>
      <c r="B28" s="9">
        <v>18</v>
      </c>
      <c r="C28" s="9">
        <v>0.69927442073822</v>
      </c>
      <c r="D28" s="9">
        <v>0.0535966157913208</v>
      </c>
      <c r="E28" s="9">
        <v>8</v>
      </c>
      <c r="F28" s="9">
        <v>6</v>
      </c>
      <c r="G28" s="9">
        <v>2</v>
      </c>
      <c r="H28" s="9">
        <v>4</v>
      </c>
      <c r="I28" s="9">
        <v>0.8</v>
      </c>
      <c r="J28" s="9">
        <v>0.571428571428572</v>
      </c>
      <c r="K28" s="9">
        <v>0.666666666666667</v>
      </c>
      <c r="L28" s="9">
        <v>0.6</v>
      </c>
      <c r="M28" s="9">
        <v>0.2</v>
      </c>
      <c r="N28" s="9">
        <v>0.6</v>
      </c>
    </row>
    <row r="29" spans="1:14">
      <c r="A29" s="8">
        <v>370</v>
      </c>
      <c r="B29" s="9">
        <v>370</v>
      </c>
      <c r="C29" s="9">
        <v>0.701611161231995</v>
      </c>
      <c r="D29" s="9">
        <v>0.154161810874939</v>
      </c>
      <c r="E29" s="9">
        <v>9</v>
      </c>
      <c r="F29" s="9">
        <v>7</v>
      </c>
      <c r="G29" s="9">
        <v>1</v>
      </c>
      <c r="H29" s="9">
        <v>3</v>
      </c>
      <c r="I29" s="9">
        <v>0.9</v>
      </c>
      <c r="J29" s="9">
        <v>0.5625</v>
      </c>
      <c r="K29" s="9">
        <v>0.692307692307692</v>
      </c>
      <c r="L29" s="9">
        <v>0.7</v>
      </c>
      <c r="M29" s="9">
        <v>0.2</v>
      </c>
      <c r="N29" s="9">
        <v>0.6</v>
      </c>
    </row>
    <row r="30" s="1" customFormat="1" spans="1:14">
      <c r="A30" s="10">
        <v>292</v>
      </c>
      <c r="B30" s="11">
        <v>292</v>
      </c>
      <c r="C30" s="11">
        <v>0.702115416526794</v>
      </c>
      <c r="D30" s="11">
        <v>0.165565848350525</v>
      </c>
      <c r="E30" s="11">
        <v>8</v>
      </c>
      <c r="F30" s="11">
        <v>5</v>
      </c>
      <c r="G30" s="11">
        <v>2</v>
      </c>
      <c r="H30" s="11">
        <v>5</v>
      </c>
      <c r="I30" s="11">
        <v>0.8</v>
      </c>
      <c r="J30" s="11">
        <v>0.615384615384615</v>
      </c>
      <c r="K30" s="11">
        <v>0.695652173913043</v>
      </c>
      <c r="L30" s="11">
        <v>0.5</v>
      </c>
      <c r="M30" s="11">
        <v>0.3</v>
      </c>
      <c r="N30" s="11">
        <v>0.65</v>
      </c>
    </row>
    <row r="31" spans="1:14">
      <c r="A31" s="8">
        <v>135</v>
      </c>
      <c r="B31" s="9">
        <v>135</v>
      </c>
      <c r="C31" s="9">
        <v>0.727081894874573</v>
      </c>
      <c r="D31" s="9">
        <v>0.148623704910278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pans="1:14">
      <c r="A32" s="8">
        <v>326</v>
      </c>
      <c r="B32" s="9">
        <v>326</v>
      </c>
      <c r="C32" s="9">
        <v>0.728153347969055</v>
      </c>
      <c r="D32" s="9">
        <v>0.205908179283142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pans="1:14">
      <c r="A33" s="8">
        <v>193</v>
      </c>
      <c r="B33" s="9">
        <v>193</v>
      </c>
      <c r="C33" s="9">
        <v>0.72842538356781</v>
      </c>
      <c r="D33" s="9">
        <v>0.0178406238555908</v>
      </c>
      <c r="E33" s="9">
        <v>10</v>
      </c>
      <c r="F33" s="9">
        <v>8</v>
      </c>
      <c r="G33" s="9">
        <v>0</v>
      </c>
      <c r="H33" s="9">
        <v>2</v>
      </c>
      <c r="I33" s="9">
        <v>1</v>
      </c>
      <c r="J33" s="9">
        <v>0.555555555555556</v>
      </c>
      <c r="K33" s="9">
        <v>0.714285714285714</v>
      </c>
      <c r="L33" s="9">
        <v>0.8</v>
      </c>
      <c r="M33" s="9">
        <v>0.2</v>
      </c>
      <c r="N33" s="9">
        <v>0.6</v>
      </c>
    </row>
    <row r="34" spans="1:14">
      <c r="A34" s="8">
        <v>198</v>
      </c>
      <c r="B34" s="9">
        <v>198</v>
      </c>
      <c r="C34" s="9">
        <v>0.729091763496399</v>
      </c>
      <c r="D34" s="9">
        <v>0.0614309310913086</v>
      </c>
      <c r="E34" s="9">
        <v>10</v>
      </c>
      <c r="F34" s="9">
        <v>9</v>
      </c>
      <c r="G34" s="9">
        <v>0</v>
      </c>
      <c r="H34" s="9">
        <v>1</v>
      </c>
      <c r="I34" s="9">
        <v>1</v>
      </c>
      <c r="J34" s="9">
        <v>0.526315789473684</v>
      </c>
      <c r="K34" s="9">
        <v>0.689655172413793</v>
      </c>
      <c r="L34" s="9">
        <v>0.9</v>
      </c>
      <c r="M34" s="9">
        <v>0.1</v>
      </c>
      <c r="N34" s="9">
        <v>0.55</v>
      </c>
    </row>
    <row r="35" spans="1:14">
      <c r="A35" s="8">
        <v>334</v>
      </c>
      <c r="B35" s="9">
        <v>334</v>
      </c>
      <c r="C35" s="9">
        <v>0.729298710823059</v>
      </c>
      <c r="D35" s="9">
        <v>0.047121524810791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56</v>
      </c>
      <c r="B36" s="9">
        <v>56</v>
      </c>
      <c r="C36" s="9">
        <v>0.729743480682373</v>
      </c>
      <c r="D36" s="9">
        <v>0.087149977684021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293</v>
      </c>
      <c r="B37" s="9">
        <v>293</v>
      </c>
      <c r="C37" s="9">
        <v>0.730805635452271</v>
      </c>
      <c r="D37" s="9">
        <v>0.0538330078125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214</v>
      </c>
      <c r="B38" s="9">
        <v>214</v>
      </c>
      <c r="C38" s="9">
        <v>0.73091459274292</v>
      </c>
      <c r="D38" s="9">
        <v>0.0810564756393433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11</v>
      </c>
      <c r="B39" s="9">
        <v>11</v>
      </c>
      <c r="C39" s="9">
        <v>0.731852769851685</v>
      </c>
      <c r="D39" s="9">
        <v>0.0606273412704468</v>
      </c>
      <c r="E39" s="9">
        <v>9</v>
      </c>
      <c r="F39" s="9">
        <v>5</v>
      </c>
      <c r="G39" s="9">
        <v>1</v>
      </c>
      <c r="H39" s="9">
        <v>5</v>
      </c>
      <c r="I39" s="9">
        <v>0.9</v>
      </c>
      <c r="J39" s="9">
        <v>0.642857142857143</v>
      </c>
      <c r="K39" s="9">
        <v>0.75</v>
      </c>
      <c r="L39" s="9">
        <v>0.5</v>
      </c>
      <c r="M39" s="9">
        <v>0.4</v>
      </c>
      <c r="N39" s="9">
        <v>0.7</v>
      </c>
    </row>
    <row r="40" spans="1:14">
      <c r="A40" s="8">
        <v>178</v>
      </c>
      <c r="B40" s="9">
        <v>178</v>
      </c>
      <c r="C40" s="9">
        <v>0.736749768257141</v>
      </c>
      <c r="D40" s="9">
        <v>0.15205705165863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344</v>
      </c>
      <c r="B41" s="9">
        <v>344</v>
      </c>
      <c r="C41" s="9">
        <v>0.735213398933411</v>
      </c>
      <c r="D41" s="9">
        <v>0.0976202487945557</v>
      </c>
      <c r="E41" s="9">
        <v>8</v>
      </c>
      <c r="F41" s="9">
        <v>9</v>
      </c>
      <c r="G41" s="9">
        <v>2</v>
      </c>
      <c r="H41" s="9">
        <v>1</v>
      </c>
      <c r="I41" s="9">
        <v>0.8</v>
      </c>
      <c r="J41" s="9">
        <v>0.470588235294118</v>
      </c>
      <c r="K41" s="9">
        <v>0.592592592592593</v>
      </c>
      <c r="L41" s="9">
        <v>0.9</v>
      </c>
      <c r="M41" s="9">
        <v>-0.1</v>
      </c>
      <c r="N41" s="9">
        <v>0.45</v>
      </c>
    </row>
    <row r="42" s="1" customFormat="1" spans="1:14">
      <c r="A42" s="10">
        <v>14</v>
      </c>
      <c r="B42" s="11">
        <v>14</v>
      </c>
      <c r="C42" s="11">
        <v>0.73849093914032</v>
      </c>
      <c r="D42" s="11">
        <v>0.159450173377991</v>
      </c>
      <c r="E42" s="11">
        <v>10</v>
      </c>
      <c r="F42" s="11">
        <v>9</v>
      </c>
      <c r="G42" s="11">
        <v>0</v>
      </c>
      <c r="H42" s="11">
        <v>1</v>
      </c>
      <c r="I42" s="11">
        <v>1</v>
      </c>
      <c r="J42" s="11">
        <v>0.526315789473684</v>
      </c>
      <c r="K42" s="11">
        <v>0.689655172413793</v>
      </c>
      <c r="L42" s="11">
        <v>0.9</v>
      </c>
      <c r="M42" s="11">
        <v>0.1</v>
      </c>
      <c r="N42" s="11">
        <v>0.55</v>
      </c>
    </row>
    <row r="43" spans="1:14">
      <c r="A43" s="8">
        <v>422</v>
      </c>
      <c r="B43" s="9">
        <v>422</v>
      </c>
      <c r="C43" s="9">
        <v>0.761177539825439</v>
      </c>
      <c r="D43" s="9">
        <v>0.145860910415649</v>
      </c>
      <c r="E43" s="9">
        <v>7</v>
      </c>
      <c r="F43" s="9">
        <v>9</v>
      </c>
      <c r="G43" s="9">
        <v>3</v>
      </c>
      <c r="H43" s="9">
        <v>1</v>
      </c>
      <c r="I43" s="9">
        <v>0.7</v>
      </c>
      <c r="J43" s="9">
        <v>0.4375</v>
      </c>
      <c r="K43" s="9">
        <v>0.538461538461538</v>
      </c>
      <c r="L43" s="9">
        <v>0.9</v>
      </c>
      <c r="M43" s="9">
        <v>-0.2</v>
      </c>
      <c r="N43" s="9">
        <v>0.4</v>
      </c>
    </row>
    <row r="44" spans="1:14">
      <c r="A44" s="8">
        <v>150</v>
      </c>
      <c r="B44" s="9">
        <v>150</v>
      </c>
      <c r="C44" s="9">
        <v>0.76350724697113</v>
      </c>
      <c r="D44" s="9">
        <v>0.0893278121948242</v>
      </c>
      <c r="E44" s="9">
        <v>10</v>
      </c>
      <c r="F44" s="9">
        <v>9</v>
      </c>
      <c r="G44" s="9">
        <v>0</v>
      </c>
      <c r="H44" s="9">
        <v>1</v>
      </c>
      <c r="I44" s="9">
        <v>1</v>
      </c>
      <c r="J44" s="9">
        <v>0.526315789473684</v>
      </c>
      <c r="K44" s="9">
        <v>0.689655172413793</v>
      </c>
      <c r="L44" s="9">
        <v>0.9</v>
      </c>
      <c r="M44" s="9">
        <v>0.1</v>
      </c>
      <c r="N44" s="9">
        <v>0.55</v>
      </c>
    </row>
    <row r="45" spans="1:14">
      <c r="A45" s="8">
        <v>322</v>
      </c>
      <c r="B45" s="9">
        <v>322</v>
      </c>
      <c r="C45" s="9">
        <v>0.766848087310791</v>
      </c>
      <c r="D45" s="9">
        <v>0.210089325904846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pans="1:14">
      <c r="A46" s="8">
        <v>79</v>
      </c>
      <c r="B46" s="9">
        <v>79</v>
      </c>
      <c r="C46" s="9">
        <v>0.769178748130798</v>
      </c>
      <c r="D46" s="9">
        <v>0.114864349365234</v>
      </c>
      <c r="E46" s="9">
        <v>9</v>
      </c>
      <c r="F46" s="9">
        <v>8</v>
      </c>
      <c r="G46" s="9">
        <v>1</v>
      </c>
      <c r="H46" s="9">
        <v>2</v>
      </c>
      <c r="I46" s="9">
        <v>0.9</v>
      </c>
      <c r="J46" s="9">
        <v>0.529411764705882</v>
      </c>
      <c r="K46" s="9">
        <v>0.666666666666667</v>
      </c>
      <c r="L46" s="9">
        <v>0.8</v>
      </c>
      <c r="M46" s="9">
        <v>0.1</v>
      </c>
      <c r="N46" s="9">
        <v>0.55</v>
      </c>
    </row>
    <row r="47" spans="1:14">
      <c r="A47" s="8">
        <v>75</v>
      </c>
      <c r="B47" s="9">
        <v>75</v>
      </c>
      <c r="C47" s="9">
        <v>0.770099759101868</v>
      </c>
      <c r="D47" s="9">
        <v>0.0259023904800415</v>
      </c>
      <c r="E47" s="9">
        <v>10</v>
      </c>
      <c r="F47" s="9">
        <v>8</v>
      </c>
      <c r="G47" s="9">
        <v>0</v>
      </c>
      <c r="H47" s="9">
        <v>2</v>
      </c>
      <c r="I47" s="9">
        <v>1</v>
      </c>
      <c r="J47" s="9">
        <v>0.555555555555556</v>
      </c>
      <c r="K47" s="9">
        <v>0.714285714285714</v>
      </c>
      <c r="L47" s="9">
        <v>0.8</v>
      </c>
      <c r="M47" s="9">
        <v>0.2</v>
      </c>
      <c r="N47" s="9">
        <v>0.6</v>
      </c>
    </row>
    <row r="48" spans="1:14">
      <c r="A48" s="8">
        <v>65</v>
      </c>
      <c r="B48" s="9">
        <v>65</v>
      </c>
      <c r="C48" s="9">
        <v>0.770633220672607</v>
      </c>
      <c r="D48" s="9">
        <v>0.0158760547637939</v>
      </c>
      <c r="E48" s="9">
        <v>10</v>
      </c>
      <c r="F48" s="9">
        <v>6</v>
      </c>
      <c r="G48" s="9">
        <v>0</v>
      </c>
      <c r="H48" s="9">
        <v>4</v>
      </c>
      <c r="I48" s="9">
        <v>1</v>
      </c>
      <c r="J48" s="9">
        <v>0.625</v>
      </c>
      <c r="K48" s="9">
        <v>0.769230769230769</v>
      </c>
      <c r="L48" s="9">
        <v>0.6</v>
      </c>
      <c r="M48" s="9">
        <v>0.4</v>
      </c>
      <c r="N48" s="9">
        <v>0.7</v>
      </c>
    </row>
    <row r="49" spans="1:14">
      <c r="A49" s="8">
        <v>475</v>
      </c>
      <c r="B49" s="9">
        <v>475</v>
      </c>
      <c r="C49" s="9">
        <v>0.772042036056519</v>
      </c>
      <c r="D49" s="9">
        <v>0.0372321605682373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223</v>
      </c>
      <c r="B50" s="9">
        <v>223</v>
      </c>
      <c r="C50" s="9">
        <v>0.77288019657135</v>
      </c>
      <c r="D50" s="9">
        <v>0.0924553871154785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52</v>
      </c>
      <c r="B51" s="9">
        <v>52</v>
      </c>
      <c r="C51" s="9">
        <v>0.777238965034485</v>
      </c>
      <c r="D51" s="9">
        <v>0.115252614021301</v>
      </c>
      <c r="E51" s="9">
        <v>8</v>
      </c>
      <c r="F51" s="9">
        <v>5</v>
      </c>
      <c r="G51" s="9">
        <v>2</v>
      </c>
      <c r="H51" s="9">
        <v>5</v>
      </c>
      <c r="I51" s="9">
        <v>0.8</v>
      </c>
      <c r="J51" s="9">
        <v>0.615384615384615</v>
      </c>
      <c r="K51" s="9">
        <v>0.695652173913043</v>
      </c>
      <c r="L51" s="9">
        <v>0.5</v>
      </c>
      <c r="M51" s="9">
        <v>0.3</v>
      </c>
      <c r="N51" s="9">
        <v>0.65</v>
      </c>
    </row>
    <row r="52" spans="1:14">
      <c r="A52" s="8">
        <v>166</v>
      </c>
      <c r="B52" s="9">
        <v>166</v>
      </c>
      <c r="C52" s="9">
        <v>0.779670238494873</v>
      </c>
      <c r="D52" s="9">
        <v>0.0862889289855957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="1" customFormat="1" spans="1:14">
      <c r="A53" s="10">
        <v>179</v>
      </c>
      <c r="B53" s="11">
        <v>179</v>
      </c>
      <c r="C53" s="11">
        <v>0.785847425460815</v>
      </c>
      <c r="D53" s="11">
        <v>0.249114394187927</v>
      </c>
      <c r="E53" s="11">
        <v>7</v>
      </c>
      <c r="F53" s="11">
        <v>7</v>
      </c>
      <c r="G53" s="11">
        <v>3</v>
      </c>
      <c r="H53" s="11">
        <v>3</v>
      </c>
      <c r="I53" s="11">
        <v>0.7</v>
      </c>
      <c r="J53" s="11">
        <v>0.5</v>
      </c>
      <c r="K53" s="11">
        <v>0.583333333333333</v>
      </c>
      <c r="L53" s="11">
        <v>0.7</v>
      </c>
      <c r="M53" s="11">
        <v>0</v>
      </c>
      <c r="N53" s="11">
        <v>0.5</v>
      </c>
    </row>
    <row r="54" spans="1:14">
      <c r="A54" s="8">
        <v>8</v>
      </c>
      <c r="B54" s="9">
        <v>8</v>
      </c>
      <c r="C54" s="9">
        <v>0.792236685752869</v>
      </c>
      <c r="D54" s="9">
        <v>0.000946521759033203</v>
      </c>
      <c r="E54" s="9">
        <v>7</v>
      </c>
      <c r="F54" s="9">
        <v>8</v>
      </c>
      <c r="G54" s="9">
        <v>3</v>
      </c>
      <c r="H54" s="9">
        <v>2</v>
      </c>
      <c r="I54" s="9">
        <v>0.7</v>
      </c>
      <c r="J54" s="9">
        <v>0.466666666666667</v>
      </c>
      <c r="K54" s="9">
        <v>0.56</v>
      </c>
      <c r="L54" s="9">
        <v>0.8</v>
      </c>
      <c r="M54" s="9">
        <v>-0.1</v>
      </c>
      <c r="N54" s="9">
        <v>0.45</v>
      </c>
    </row>
    <row r="55" spans="1:14">
      <c r="A55" s="8">
        <v>22</v>
      </c>
      <c r="B55" s="9">
        <v>22</v>
      </c>
      <c r="C55" s="9">
        <v>0.792670369148254</v>
      </c>
      <c r="D55" s="9">
        <v>0.00942361354827881</v>
      </c>
      <c r="E55" s="9">
        <v>9</v>
      </c>
      <c r="F55" s="9">
        <v>8</v>
      </c>
      <c r="G55" s="9">
        <v>1</v>
      </c>
      <c r="H55" s="9">
        <v>2</v>
      </c>
      <c r="I55" s="9">
        <v>0.9</v>
      </c>
      <c r="J55" s="9">
        <v>0.529411764705882</v>
      </c>
      <c r="K55" s="9">
        <v>0.666666666666667</v>
      </c>
      <c r="L55" s="9">
        <v>0.8</v>
      </c>
      <c r="M55" s="9">
        <v>0.1</v>
      </c>
      <c r="N55" s="9">
        <v>0.55</v>
      </c>
    </row>
    <row r="56" spans="1:14">
      <c r="A56" s="8">
        <v>446</v>
      </c>
      <c r="B56" s="9">
        <v>446</v>
      </c>
      <c r="C56" s="9">
        <v>0.799922227859497</v>
      </c>
      <c r="D56" s="9">
        <v>0.0219073295593262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pans="1:14">
      <c r="A57" s="8">
        <v>130</v>
      </c>
      <c r="B57" s="9">
        <v>130</v>
      </c>
      <c r="C57" s="9">
        <v>0.804839730262756</v>
      </c>
      <c r="D57" s="9">
        <v>0.0534467697143555</v>
      </c>
      <c r="E57" s="9">
        <v>9</v>
      </c>
      <c r="F57" s="9">
        <v>9</v>
      </c>
      <c r="G57" s="9">
        <v>1</v>
      </c>
      <c r="H57" s="9">
        <v>1</v>
      </c>
      <c r="I57" s="9">
        <v>0.9</v>
      </c>
      <c r="J57" s="9">
        <v>0.5</v>
      </c>
      <c r="K57" s="9">
        <v>0.642857142857143</v>
      </c>
      <c r="L57" s="9">
        <v>0.9</v>
      </c>
      <c r="M57" s="9">
        <v>0</v>
      </c>
      <c r="N57" s="9">
        <v>0.5</v>
      </c>
    </row>
    <row r="58" spans="1:14">
      <c r="A58" s="8">
        <v>189</v>
      </c>
      <c r="B58" s="9">
        <v>189</v>
      </c>
      <c r="C58" s="9">
        <v>0.811143755912781</v>
      </c>
      <c r="D58" s="9">
        <v>0.090301513671875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309</v>
      </c>
      <c r="B59" s="9">
        <v>309</v>
      </c>
      <c r="C59" s="9">
        <v>0.81212055683136</v>
      </c>
      <c r="D59" s="9">
        <v>0.156541228294373</v>
      </c>
      <c r="E59" s="9">
        <v>6</v>
      </c>
      <c r="F59" s="9">
        <v>7</v>
      </c>
      <c r="G59" s="9">
        <v>4</v>
      </c>
      <c r="H59" s="9">
        <v>3</v>
      </c>
      <c r="I59" s="9">
        <v>0.6</v>
      </c>
      <c r="J59" s="9">
        <v>0.461538461538462</v>
      </c>
      <c r="K59" s="9">
        <v>0.521739130434783</v>
      </c>
      <c r="L59" s="9">
        <v>0.7</v>
      </c>
      <c r="M59" s="9">
        <v>-0.1</v>
      </c>
      <c r="N59" s="9">
        <v>0.45</v>
      </c>
    </row>
    <row r="60" spans="1:14">
      <c r="A60" s="8">
        <v>352</v>
      </c>
      <c r="B60" s="9">
        <v>352</v>
      </c>
      <c r="C60" s="9">
        <v>0.813812732696533</v>
      </c>
      <c r="D60" s="9">
        <v>0.140802979469299</v>
      </c>
      <c r="E60" s="9">
        <v>8</v>
      </c>
      <c r="F60" s="9">
        <v>4</v>
      </c>
      <c r="G60" s="9">
        <v>2</v>
      </c>
      <c r="H60" s="9">
        <v>6</v>
      </c>
      <c r="I60" s="9">
        <v>0.8</v>
      </c>
      <c r="J60" s="9">
        <v>0.666666666666667</v>
      </c>
      <c r="K60" s="9">
        <v>0.727272727272727</v>
      </c>
      <c r="L60" s="9">
        <v>0.4</v>
      </c>
      <c r="M60" s="9">
        <v>0.4</v>
      </c>
      <c r="N60" s="9">
        <v>0.7</v>
      </c>
    </row>
    <row r="61" spans="1:14">
      <c r="A61" s="8">
        <v>211</v>
      </c>
      <c r="B61" s="9">
        <v>211</v>
      </c>
      <c r="C61" s="9">
        <v>0.815291881561279</v>
      </c>
      <c r="D61" s="9">
        <v>0.173565149307251</v>
      </c>
      <c r="E61" s="9">
        <v>8</v>
      </c>
      <c r="F61" s="9">
        <v>8</v>
      </c>
      <c r="G61" s="9">
        <v>2</v>
      </c>
      <c r="H61" s="9">
        <v>2</v>
      </c>
      <c r="I61" s="9">
        <v>0.8</v>
      </c>
      <c r="J61" s="9">
        <v>0.5</v>
      </c>
      <c r="K61" s="9">
        <v>0.615384615384615</v>
      </c>
      <c r="L61" s="9">
        <v>0.8</v>
      </c>
      <c r="M61" s="9">
        <v>0</v>
      </c>
      <c r="N61" s="9">
        <v>0.5</v>
      </c>
    </row>
    <row r="62" s="1" customFormat="1" spans="1:14">
      <c r="A62" s="10">
        <v>298</v>
      </c>
      <c r="B62" s="11">
        <v>298</v>
      </c>
      <c r="C62" s="11">
        <v>0.816716432571411</v>
      </c>
      <c r="D62" s="11">
        <v>0.16333019733429</v>
      </c>
      <c r="E62" s="11">
        <v>9</v>
      </c>
      <c r="F62" s="11">
        <v>7</v>
      </c>
      <c r="G62" s="11">
        <v>1</v>
      </c>
      <c r="H62" s="11">
        <v>3</v>
      </c>
      <c r="I62" s="11">
        <v>0.9</v>
      </c>
      <c r="J62" s="11">
        <v>0.5625</v>
      </c>
      <c r="K62" s="11">
        <v>0.692307692307692</v>
      </c>
      <c r="L62" s="11">
        <v>0.7</v>
      </c>
      <c r="M62" s="11">
        <v>0.2</v>
      </c>
      <c r="N62" s="11">
        <v>0.6</v>
      </c>
    </row>
    <row r="63" spans="1:14">
      <c r="A63" s="8">
        <v>428</v>
      </c>
      <c r="B63" s="9">
        <v>428</v>
      </c>
      <c r="C63" s="9">
        <v>0.825892806053162</v>
      </c>
      <c r="D63" s="9">
        <v>0.0750623941421509</v>
      </c>
      <c r="E63" s="9">
        <v>9</v>
      </c>
      <c r="F63" s="9">
        <v>5</v>
      </c>
      <c r="G63" s="9">
        <v>1</v>
      </c>
      <c r="H63" s="9">
        <v>5</v>
      </c>
      <c r="I63" s="9">
        <v>0.9</v>
      </c>
      <c r="J63" s="9">
        <v>0.642857142857143</v>
      </c>
      <c r="K63" s="9">
        <v>0.75</v>
      </c>
      <c r="L63" s="9">
        <v>0.5</v>
      </c>
      <c r="M63" s="9">
        <v>0.4</v>
      </c>
      <c r="N63" s="9">
        <v>0.7</v>
      </c>
    </row>
    <row r="64" spans="1:14">
      <c r="A64" s="8">
        <v>355</v>
      </c>
      <c r="B64" s="9">
        <v>355</v>
      </c>
      <c r="C64" s="9">
        <v>0.832358241081238</v>
      </c>
      <c r="D64" s="9">
        <v>0.11742889881134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395</v>
      </c>
      <c r="B65" s="9">
        <v>395</v>
      </c>
      <c r="C65" s="9">
        <v>0.835938572883606</v>
      </c>
      <c r="D65" s="9">
        <v>0.0859125852584839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pans="1:14">
      <c r="A66" s="8">
        <v>310</v>
      </c>
      <c r="B66" s="9">
        <v>310</v>
      </c>
      <c r="C66" s="9">
        <v>0.840501666069031</v>
      </c>
      <c r="D66" s="9">
        <v>0.195119500160217</v>
      </c>
      <c r="E66" s="9">
        <v>10</v>
      </c>
      <c r="F66" s="9">
        <v>9</v>
      </c>
      <c r="G66" s="9">
        <v>0</v>
      </c>
      <c r="H66" s="9">
        <v>1</v>
      </c>
      <c r="I66" s="9">
        <v>1</v>
      </c>
      <c r="J66" s="9">
        <v>0.526315789473684</v>
      </c>
      <c r="K66" s="9">
        <v>0.689655172413793</v>
      </c>
      <c r="L66" s="9">
        <v>0.9</v>
      </c>
      <c r="M66" s="9">
        <v>0.1</v>
      </c>
      <c r="N66" s="9">
        <v>0.55</v>
      </c>
    </row>
    <row r="67" spans="1:14">
      <c r="A67" s="8">
        <v>457</v>
      </c>
      <c r="B67" s="9">
        <v>457</v>
      </c>
      <c r="C67" s="9">
        <v>0.839494109153748</v>
      </c>
      <c r="D67" s="9">
        <v>0.00750446319580078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="4" customFormat="1" spans="1:14">
      <c r="A68" s="16">
        <v>456</v>
      </c>
      <c r="B68" s="17">
        <v>456</v>
      </c>
      <c r="C68" s="17">
        <v>0.846237897872925</v>
      </c>
      <c r="D68" s="17">
        <v>0.175909638404846</v>
      </c>
      <c r="E68" s="17">
        <v>10</v>
      </c>
      <c r="F68" s="17">
        <v>6</v>
      </c>
      <c r="G68" s="17">
        <v>0</v>
      </c>
      <c r="H68" s="17">
        <v>4</v>
      </c>
      <c r="I68" s="17">
        <v>1</v>
      </c>
      <c r="J68" s="17">
        <v>0.625</v>
      </c>
      <c r="K68" s="17">
        <v>0.769230769230769</v>
      </c>
      <c r="L68" s="17">
        <v>0.6</v>
      </c>
      <c r="M68" s="17">
        <v>0.4</v>
      </c>
      <c r="N68" s="17">
        <v>0.7</v>
      </c>
    </row>
    <row r="69" spans="1:14">
      <c r="A69" s="8">
        <v>30</v>
      </c>
      <c r="B69" s="9">
        <v>30</v>
      </c>
      <c r="C69" s="9">
        <v>0.861119389533997</v>
      </c>
      <c r="D69" s="9">
        <v>0.250669717788696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479</v>
      </c>
      <c r="B70" s="9">
        <v>479</v>
      </c>
      <c r="C70" s="9">
        <v>0.870608329772949</v>
      </c>
      <c r="D70" s="9">
        <v>0.253975987434387</v>
      </c>
      <c r="E70" s="9">
        <v>10</v>
      </c>
      <c r="F70" s="9">
        <v>5</v>
      </c>
      <c r="G70" s="9">
        <v>0</v>
      </c>
      <c r="H70" s="9">
        <v>5</v>
      </c>
      <c r="I70" s="9">
        <v>1</v>
      </c>
      <c r="J70" s="9">
        <v>0.666666666666667</v>
      </c>
      <c r="K70" s="9">
        <v>0.8</v>
      </c>
      <c r="L70" s="9">
        <v>0.5</v>
      </c>
      <c r="M70" s="9">
        <v>0.5</v>
      </c>
      <c r="N70" s="9">
        <v>0.75</v>
      </c>
    </row>
    <row r="71" customFormat="1" spans="1:14">
      <c r="A71" s="8">
        <v>305</v>
      </c>
      <c r="B71" s="9">
        <v>305</v>
      </c>
      <c r="C71" s="9">
        <v>0.855350017547607</v>
      </c>
      <c r="D71" s="9">
        <v>0.0944843292236328</v>
      </c>
      <c r="E71" s="9">
        <v>10</v>
      </c>
      <c r="F71" s="9">
        <v>6</v>
      </c>
      <c r="G71" s="9">
        <v>0</v>
      </c>
      <c r="H71" s="9">
        <v>4</v>
      </c>
      <c r="I71" s="9">
        <v>1</v>
      </c>
      <c r="J71" s="9">
        <v>0.625</v>
      </c>
      <c r="K71" s="9">
        <v>0.769230769230769</v>
      </c>
      <c r="L71" s="9">
        <v>0.6</v>
      </c>
      <c r="M71" s="9">
        <v>0.4</v>
      </c>
      <c r="N71" s="9">
        <v>0.7</v>
      </c>
    </row>
    <row r="72" spans="3:13">
      <c r="C72" s="7">
        <f>AVERAGE(C2:C71)</f>
        <v>0.734983221122197</v>
      </c>
      <c r="D72" s="7">
        <f>AVERAGE(D2:D71)</f>
        <v>0.10770469563348</v>
      </c>
      <c r="L72" s="7">
        <f>AVERAGE(L2:L71)</f>
        <v>0.691428571428571</v>
      </c>
      <c r="M72" s="7">
        <f>AVERAGE(M2:M71)</f>
        <v>0.19</v>
      </c>
    </row>
    <row r="74" spans="3:6">
      <c r="C74" s="18" t="s">
        <v>13</v>
      </c>
      <c r="D74" s="7" t="s">
        <v>14</v>
      </c>
      <c r="E74" s="7" t="s">
        <v>39</v>
      </c>
      <c r="F74" s="7"/>
    </row>
    <row r="75" spans="3:9">
      <c r="C75" s="7" t="s">
        <v>15</v>
      </c>
      <c r="D75" s="7">
        <f>COUNTIF(C2:C71,"&lt;0.343")-COUNTIF(C2:C71,"&lt;0.311")</f>
        <v>0</v>
      </c>
      <c r="E75" s="19">
        <v>0.02</v>
      </c>
      <c r="F75" s="23">
        <v>31.2</v>
      </c>
      <c r="G75" s="23">
        <v>-40</v>
      </c>
      <c r="H75" s="24">
        <v>0.0256</v>
      </c>
      <c r="I75">
        <v>76</v>
      </c>
    </row>
    <row r="76" spans="3:9">
      <c r="C76" s="7" t="s">
        <v>16</v>
      </c>
      <c r="D76" s="7">
        <f>COUNTIF(C2:C71,"&lt;0.375")-COUNTIF(C2:C71,"&lt;0.343")</f>
        <v>0</v>
      </c>
      <c r="E76" s="19">
        <v>0.04</v>
      </c>
      <c r="F76" s="23">
        <v>62.4</v>
      </c>
      <c r="G76" s="23">
        <v>-60</v>
      </c>
      <c r="H76" s="24">
        <v>0.0385</v>
      </c>
      <c r="I76">
        <v>75</v>
      </c>
    </row>
    <row r="77" spans="3:9">
      <c r="C77" s="7" t="s">
        <v>17</v>
      </c>
      <c r="D77" s="7">
        <f>COUNTIF(C2:C71,"&lt;0.407")-COUNTIF(C2:C71,"&lt;0.375")</f>
        <v>0</v>
      </c>
      <c r="E77" s="19">
        <v>0.1</v>
      </c>
      <c r="F77" s="23">
        <v>156</v>
      </c>
      <c r="G77" s="23">
        <v>-160</v>
      </c>
      <c r="H77" s="24">
        <v>0.1026</v>
      </c>
      <c r="I77">
        <v>70</v>
      </c>
    </row>
    <row r="78" spans="3:9">
      <c r="C78" s="7" t="s">
        <v>18</v>
      </c>
      <c r="D78" s="7">
        <f>COUNTIF(C2:C71,"&lt;0.439")-COUNTIF(C2:C71,"&lt;0.407")</f>
        <v>0</v>
      </c>
      <c r="E78" s="19">
        <v>0.12</v>
      </c>
      <c r="F78" s="23">
        <v>187.2</v>
      </c>
      <c r="G78" s="23">
        <v>-180</v>
      </c>
      <c r="H78" s="24">
        <v>0.1154</v>
      </c>
      <c r="I78">
        <v>69</v>
      </c>
    </row>
    <row r="79" s="3" customFormat="1" spans="3:9">
      <c r="C79" s="20" t="s">
        <v>19</v>
      </c>
      <c r="D79" s="20">
        <f>COUNTIF(C2:C71,"&lt;0.471")-COUNTIF(C2:C71,"&lt;0.439")</f>
        <v>0</v>
      </c>
      <c r="E79" s="20"/>
      <c r="F79" s="20"/>
      <c r="G79" s="3">
        <v>-200</v>
      </c>
      <c r="H79" s="25">
        <v>0.1282</v>
      </c>
      <c r="I79" s="3">
        <v>68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3" customFormat="1" spans="3:8">
      <c r="C81" s="20" t="s">
        <v>21</v>
      </c>
      <c r="D81" s="20">
        <f>COUNTIF(C2:C71,"&lt;0.535")-COUNTIF(C2:C71,"&lt;0.503")</f>
        <v>0</v>
      </c>
      <c r="E81" s="20"/>
      <c r="F81" s="20"/>
      <c r="G81" s="20"/>
      <c r="H81" s="3">
        <v>4</v>
      </c>
    </row>
    <row r="82" spans="3:7">
      <c r="C82" s="7" t="s">
        <v>22</v>
      </c>
      <c r="D82" s="7">
        <f>COUNTIF(C2:C71,"&lt;0.567")-COUNTIF(C2:C71,"&lt;0.535")</f>
        <v>0</v>
      </c>
      <c r="E82" s="7"/>
      <c r="F82" s="7"/>
      <c r="G82" s="7"/>
    </row>
    <row r="83" s="3" customFormat="1" spans="3:7">
      <c r="C83" s="20" t="s">
        <v>23</v>
      </c>
      <c r="D83" s="20">
        <f>COUNTIF(C2:C71,"&lt;0.599")-COUNTIF(C2:C71,"&lt;0.567")</f>
        <v>0</v>
      </c>
      <c r="E83" s="20"/>
      <c r="F83" s="20"/>
      <c r="G83" s="20"/>
    </row>
    <row r="84" s="5" customFormat="1" spans="3:7">
      <c r="C84" s="21" t="s">
        <v>24</v>
      </c>
      <c r="D84" s="21">
        <f>COUNTIF(C2:C71,"&lt;0.631")-COUNTIF(C2:C71,"&lt;0.599")</f>
        <v>3</v>
      </c>
      <c r="E84" s="21">
        <v>4</v>
      </c>
      <c r="F84" s="21"/>
      <c r="G84" s="21"/>
    </row>
    <row r="85" s="3" customFormat="1" spans="3:7">
      <c r="C85" s="20" t="s">
        <v>25</v>
      </c>
      <c r="D85" s="20">
        <f>COUNTIF(C2:C71,"&lt;0.663")-COUNTIF(C2:C71,"&lt;0.631")</f>
        <v>6</v>
      </c>
      <c r="E85" s="20">
        <v>7</v>
      </c>
      <c r="F85" s="20"/>
      <c r="G85" s="20"/>
    </row>
    <row r="86" spans="3:7">
      <c r="C86" s="7" t="s">
        <v>26</v>
      </c>
      <c r="D86" s="7">
        <f>COUNTIF(C2:C71,"&lt;0.695")-COUNTIF(C2:C71,"&lt;0.663")</f>
        <v>9</v>
      </c>
      <c r="E86" s="20">
        <v>9</v>
      </c>
      <c r="F86" s="7"/>
      <c r="G86" s="7"/>
    </row>
    <row r="87" spans="3:7">
      <c r="C87" s="7" t="s">
        <v>27</v>
      </c>
      <c r="D87" s="7">
        <f>COUNTIF(C2:C71,"&lt;0.727")-COUNTIF(C2:C71,"&lt;0.695")</f>
        <v>11</v>
      </c>
      <c r="E87" s="7">
        <v>12</v>
      </c>
      <c r="F87" s="7"/>
      <c r="G87" s="7"/>
    </row>
    <row r="88" s="6" customFormat="1" spans="3:7">
      <c r="C88" s="22" t="s">
        <v>28</v>
      </c>
      <c r="D88" s="22">
        <f>COUNTIF(C2:C71,"&lt;0.759")-COUNTIF(C2:C71,"&lt;0.727")</f>
        <v>12</v>
      </c>
      <c r="E88" s="22">
        <v>14</v>
      </c>
      <c r="F88" s="22"/>
      <c r="G88" s="22"/>
    </row>
    <row r="89" s="3" customFormat="1" spans="3:7">
      <c r="C89" s="20" t="s">
        <v>29</v>
      </c>
      <c r="D89" s="20">
        <f>COUNTIF(C2:C71,"&lt;0.791")-COUNTIF(C2:C71,"&lt;0.759")</f>
        <v>11</v>
      </c>
      <c r="E89" s="20">
        <v>12</v>
      </c>
      <c r="F89" s="20"/>
      <c r="G89" s="20"/>
    </row>
    <row r="90" spans="3:7">
      <c r="C90" s="7" t="s">
        <v>30</v>
      </c>
      <c r="D90" s="7">
        <f>COUNTIF(C2:C71,"&lt;0.823")-COUNTIF(C2:C71,"&lt;0.791")</f>
        <v>9</v>
      </c>
      <c r="E90" s="7">
        <v>9</v>
      </c>
      <c r="F90" s="7"/>
      <c r="G90" s="7"/>
    </row>
    <row r="91" spans="3:7">
      <c r="C91" s="7" t="s">
        <v>31</v>
      </c>
      <c r="D91" s="7">
        <f>COUNTIF(C2:C71,"&lt;0.855")-COUNTIF(C2:C71,"&lt;0.823")</f>
        <v>6</v>
      </c>
      <c r="E91" s="7">
        <v>7</v>
      </c>
      <c r="F91" s="7"/>
      <c r="G91" s="7"/>
    </row>
    <row r="92" s="5" customFormat="1" spans="3:7">
      <c r="C92" s="21" t="s">
        <v>32</v>
      </c>
      <c r="D92" s="21">
        <f>COUNTIF(C2:C71,"&lt;0.887")-COUNTIF(C2:C71,"&lt;0.855")</f>
        <v>3</v>
      </c>
      <c r="E92" s="21">
        <v>4</v>
      </c>
      <c r="F92" s="21"/>
      <c r="G92" s="21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  <row r="101" spans="6:7">
      <c r="F101">
        <v>0.53</v>
      </c>
      <c r="G101">
        <v>0.038</v>
      </c>
    </row>
    <row r="102" spans="6:7">
      <c r="F102">
        <v>0.648</v>
      </c>
      <c r="G102">
        <v>0.073</v>
      </c>
    </row>
    <row r="103" spans="6:7">
      <c r="F103">
        <v>0.734</v>
      </c>
      <c r="G103">
        <v>0.107</v>
      </c>
    </row>
  </sheetData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1"/>
  <sheetViews>
    <sheetView topLeftCell="A64" workbookViewId="0">
      <selection activeCell="E72" sqref="E72:I77"/>
    </sheetView>
  </sheetViews>
  <sheetFormatPr defaultColWidth="8.89166666666667" defaultRowHeight="13.5"/>
  <cols>
    <col min="3" max="4" width="16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432</v>
      </c>
      <c r="B2" s="9">
        <v>432</v>
      </c>
      <c r="C2" s="9">
        <v>0.605595111846924</v>
      </c>
      <c r="D2" s="9">
        <v>0.208909034729004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225</v>
      </c>
      <c r="B3" s="9">
        <v>225</v>
      </c>
      <c r="C3" s="9">
        <v>0.605853915214539</v>
      </c>
      <c r="D3" s="9">
        <v>0.149552583694458</v>
      </c>
      <c r="E3" s="9">
        <v>7</v>
      </c>
      <c r="F3" s="9">
        <v>8</v>
      </c>
      <c r="G3" s="9">
        <v>3</v>
      </c>
      <c r="H3" s="9">
        <v>2</v>
      </c>
      <c r="I3" s="9">
        <v>0.7</v>
      </c>
      <c r="J3" s="9">
        <v>0.466666666666667</v>
      </c>
      <c r="K3" s="9">
        <v>0.56</v>
      </c>
      <c r="L3" s="9">
        <v>0.8</v>
      </c>
      <c r="M3" s="9">
        <v>-0.1</v>
      </c>
      <c r="N3" s="9">
        <v>0.45</v>
      </c>
    </row>
    <row r="4" s="4" customFormat="1" spans="1:14">
      <c r="A4" s="16">
        <v>396</v>
      </c>
      <c r="B4" s="17">
        <v>396</v>
      </c>
      <c r="C4" s="17">
        <v>0.630221962928772</v>
      </c>
      <c r="D4" s="17">
        <v>0.13497257232666</v>
      </c>
      <c r="E4" s="17">
        <v>7</v>
      </c>
      <c r="F4" s="17">
        <v>5</v>
      </c>
      <c r="G4" s="17">
        <v>3</v>
      </c>
      <c r="H4" s="17">
        <v>5</v>
      </c>
      <c r="I4" s="17">
        <v>0.7</v>
      </c>
      <c r="J4" s="17">
        <v>0.583333333333333</v>
      </c>
      <c r="K4" s="17">
        <v>0.636363636363636</v>
      </c>
      <c r="L4" s="17">
        <v>0.5</v>
      </c>
      <c r="M4" s="17">
        <v>0.2</v>
      </c>
      <c r="N4" s="17">
        <v>0.6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115</v>
      </c>
      <c r="B6" s="9">
        <v>115</v>
      </c>
      <c r="C6" s="9">
        <v>0.63276743888855</v>
      </c>
      <c r="D6" s="9">
        <v>0.101884365081787</v>
      </c>
      <c r="E6" s="9">
        <v>8</v>
      </c>
      <c r="F6" s="9">
        <v>6</v>
      </c>
      <c r="G6" s="9">
        <v>2</v>
      </c>
      <c r="H6" s="9">
        <v>4</v>
      </c>
      <c r="I6" s="9">
        <v>0.8</v>
      </c>
      <c r="J6" s="9">
        <v>0.571428571428572</v>
      </c>
      <c r="K6" s="9">
        <v>0.666666666666667</v>
      </c>
      <c r="L6" s="9">
        <v>0.6</v>
      </c>
      <c r="M6" s="9">
        <v>0.2</v>
      </c>
      <c r="N6" s="9">
        <v>0.6</v>
      </c>
    </row>
    <row r="7" s="3" customFormat="1" spans="1:14">
      <c r="A7" s="14">
        <v>278</v>
      </c>
      <c r="B7" s="15">
        <v>278</v>
      </c>
      <c r="C7" s="15">
        <v>0.633606433868408</v>
      </c>
      <c r="D7" s="15">
        <v>0.0177440643310547</v>
      </c>
      <c r="E7" s="15">
        <v>9</v>
      </c>
      <c r="F7" s="15">
        <v>7</v>
      </c>
      <c r="G7" s="15">
        <v>1</v>
      </c>
      <c r="H7" s="15">
        <v>3</v>
      </c>
      <c r="I7" s="15">
        <v>0.9</v>
      </c>
      <c r="J7" s="15">
        <v>0.5625</v>
      </c>
      <c r="K7" s="15">
        <v>0.692307692307692</v>
      </c>
      <c r="L7" s="15">
        <v>0.7</v>
      </c>
      <c r="M7" s="15">
        <v>0.2</v>
      </c>
      <c r="N7" s="15">
        <v>0.6</v>
      </c>
    </row>
    <row r="8" spans="1:14">
      <c r="A8" s="8">
        <v>219</v>
      </c>
      <c r="B8" s="9">
        <v>219</v>
      </c>
      <c r="C8" s="9">
        <v>0.634008884429932</v>
      </c>
      <c r="D8" s="9">
        <v>0.0899170637130737</v>
      </c>
      <c r="E8" s="9">
        <v>8</v>
      </c>
      <c r="F8" s="9">
        <v>6</v>
      </c>
      <c r="G8" s="9">
        <v>2</v>
      </c>
      <c r="H8" s="9">
        <v>4</v>
      </c>
      <c r="I8" s="9">
        <v>0.8</v>
      </c>
      <c r="J8" s="9">
        <v>0.571428571428572</v>
      </c>
      <c r="K8" s="9">
        <v>0.666666666666667</v>
      </c>
      <c r="L8" s="9">
        <v>0.6</v>
      </c>
      <c r="M8" s="9">
        <v>0.2</v>
      </c>
      <c r="N8" s="9">
        <v>0.6</v>
      </c>
    </row>
    <row r="9" spans="1:14">
      <c r="A9" s="8">
        <v>364</v>
      </c>
      <c r="B9" s="9">
        <v>364</v>
      </c>
      <c r="C9" s="9">
        <v>0.636906027793884</v>
      </c>
      <c r="D9" s="9">
        <v>0.126631736755371</v>
      </c>
      <c r="E9" s="9">
        <v>8</v>
      </c>
      <c r="F9" s="9">
        <v>6</v>
      </c>
      <c r="G9" s="9">
        <v>2</v>
      </c>
      <c r="H9" s="9">
        <v>4</v>
      </c>
      <c r="I9" s="9">
        <v>0.8</v>
      </c>
      <c r="J9" s="9">
        <v>0.571428571428572</v>
      </c>
      <c r="K9" s="9">
        <v>0.666666666666667</v>
      </c>
      <c r="L9" s="9">
        <v>0.6</v>
      </c>
      <c r="M9" s="9">
        <v>0.2</v>
      </c>
      <c r="N9" s="9">
        <v>0.6</v>
      </c>
    </row>
    <row r="10" s="1" customFormat="1" spans="1:14">
      <c r="A10" s="10">
        <v>435</v>
      </c>
      <c r="B10" s="11">
        <v>435</v>
      </c>
      <c r="C10" s="11">
        <v>0.635199427604675</v>
      </c>
      <c r="D10" s="11">
        <v>0.123878836631775</v>
      </c>
      <c r="E10" s="11">
        <v>9</v>
      </c>
      <c r="F10" s="11">
        <v>7</v>
      </c>
      <c r="G10" s="11">
        <v>1</v>
      </c>
      <c r="H10" s="11">
        <v>3</v>
      </c>
      <c r="I10" s="11">
        <v>0.9</v>
      </c>
      <c r="J10" s="11">
        <v>0.5625</v>
      </c>
      <c r="K10" s="11">
        <v>0.692307692307692</v>
      </c>
      <c r="L10" s="11">
        <v>0.7</v>
      </c>
      <c r="M10" s="11">
        <v>0.2</v>
      </c>
      <c r="N10" s="11">
        <v>0.6</v>
      </c>
    </row>
    <row r="11" spans="1:14">
      <c r="A11" s="8">
        <v>202</v>
      </c>
      <c r="B11" s="9">
        <v>202</v>
      </c>
      <c r="C11" s="9">
        <v>0.663043260574341</v>
      </c>
      <c r="D11" s="9">
        <v>0.0454604625701904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197</v>
      </c>
      <c r="B12" s="9">
        <v>197</v>
      </c>
      <c r="C12" s="9">
        <v>0.663269877433777</v>
      </c>
      <c r="D12" s="9">
        <v>0.14519727230072</v>
      </c>
      <c r="E12" s="9">
        <v>8</v>
      </c>
      <c r="F12" s="9">
        <v>10</v>
      </c>
      <c r="G12" s="9">
        <v>2</v>
      </c>
      <c r="H12" s="9">
        <v>0</v>
      </c>
      <c r="I12" s="9">
        <v>0.8</v>
      </c>
      <c r="J12" s="9">
        <v>0.444444444444444</v>
      </c>
      <c r="K12" s="9">
        <v>0.571428571428572</v>
      </c>
      <c r="L12" s="9">
        <v>1</v>
      </c>
      <c r="M12" s="9">
        <v>-0.2</v>
      </c>
      <c r="N12" s="9">
        <v>0.4</v>
      </c>
    </row>
    <row r="13" spans="1:14">
      <c r="A13" s="8">
        <v>181</v>
      </c>
      <c r="B13" s="9">
        <v>181</v>
      </c>
      <c r="C13" s="9">
        <v>0.663648009300232</v>
      </c>
      <c r="D13" s="9">
        <v>0.0730950832366943</v>
      </c>
      <c r="E13" s="9">
        <v>9</v>
      </c>
      <c r="F13" s="9">
        <v>4</v>
      </c>
      <c r="G13" s="9">
        <v>1</v>
      </c>
      <c r="H13" s="9">
        <v>6</v>
      </c>
      <c r="I13" s="9">
        <v>0.9</v>
      </c>
      <c r="J13" s="9">
        <v>0.692307692307692</v>
      </c>
      <c r="K13" s="9">
        <v>0.782608695652174</v>
      </c>
      <c r="L13" s="9">
        <v>0.4</v>
      </c>
      <c r="M13" s="9">
        <v>0.5</v>
      </c>
      <c r="N13" s="9">
        <v>0.75</v>
      </c>
    </row>
    <row r="14" spans="1:14">
      <c r="A14" s="8">
        <v>28</v>
      </c>
      <c r="B14" s="9">
        <v>28</v>
      </c>
      <c r="C14" s="9">
        <v>0.664024829864502</v>
      </c>
      <c r="D14" s="9">
        <v>0.176245927810669</v>
      </c>
      <c r="E14" s="9">
        <v>9</v>
      </c>
      <c r="F14" s="9">
        <v>4</v>
      </c>
      <c r="G14" s="9">
        <v>1</v>
      </c>
      <c r="H14" s="9">
        <v>6</v>
      </c>
      <c r="I14" s="9">
        <v>0.9</v>
      </c>
      <c r="J14" s="9">
        <v>0.692307692307692</v>
      </c>
      <c r="K14" s="9">
        <v>0.782608695652174</v>
      </c>
      <c r="L14" s="9">
        <v>0.4</v>
      </c>
      <c r="M14" s="9">
        <v>0.5</v>
      </c>
      <c r="N14" s="9">
        <v>0.75</v>
      </c>
    </row>
    <row r="15" spans="1:14">
      <c r="A15" s="8">
        <v>244</v>
      </c>
      <c r="B15" s="9">
        <v>244</v>
      </c>
      <c r="C15" s="9">
        <v>0.666673541069031</v>
      </c>
      <c r="D15" s="9">
        <v>0.0326756238937378</v>
      </c>
      <c r="E15" s="9">
        <v>7</v>
      </c>
      <c r="F15" s="9">
        <v>5</v>
      </c>
      <c r="G15" s="9">
        <v>3</v>
      </c>
      <c r="H15" s="9">
        <v>5</v>
      </c>
      <c r="I15" s="9">
        <v>0.7</v>
      </c>
      <c r="J15" s="9">
        <v>0.583333333333333</v>
      </c>
      <c r="K15" s="9">
        <v>0.636363636363636</v>
      </c>
      <c r="L15" s="9">
        <v>0.5</v>
      </c>
      <c r="M15" s="9">
        <v>0.2</v>
      </c>
      <c r="N15" s="9">
        <v>0.6</v>
      </c>
    </row>
    <row r="16" spans="1:14">
      <c r="A16" s="8">
        <v>261</v>
      </c>
      <c r="B16" s="9">
        <v>261</v>
      </c>
      <c r="C16" s="9">
        <v>0.667340993881226</v>
      </c>
      <c r="D16" s="9">
        <v>0.130968451499939</v>
      </c>
      <c r="E16" s="9">
        <v>9</v>
      </c>
      <c r="F16" s="9">
        <v>7</v>
      </c>
      <c r="G16" s="9">
        <v>1</v>
      </c>
      <c r="H16" s="9">
        <v>3</v>
      </c>
      <c r="I16" s="9">
        <v>0.9</v>
      </c>
      <c r="J16" s="9">
        <v>0.5625</v>
      </c>
      <c r="K16" s="9">
        <v>0.692307692307692</v>
      </c>
      <c r="L16" s="9">
        <v>0.7</v>
      </c>
      <c r="M16" s="9">
        <v>0.2</v>
      </c>
      <c r="N16" s="9">
        <v>0.6</v>
      </c>
    </row>
    <row r="17" spans="1:14">
      <c r="A17" s="8">
        <v>256</v>
      </c>
      <c r="B17" s="9">
        <v>256</v>
      </c>
      <c r="C17" s="9">
        <v>0.667914509773254</v>
      </c>
      <c r="D17" s="9">
        <v>0.249172568321228</v>
      </c>
      <c r="E17" s="9">
        <v>7</v>
      </c>
      <c r="F17" s="9">
        <v>6</v>
      </c>
      <c r="G17" s="9">
        <v>3</v>
      </c>
      <c r="H17" s="9">
        <v>4</v>
      </c>
      <c r="I17" s="9">
        <v>0.7</v>
      </c>
      <c r="J17" s="9">
        <v>0.538461538461539</v>
      </c>
      <c r="K17" s="9">
        <v>0.608695652173913</v>
      </c>
      <c r="L17" s="9">
        <v>0.6</v>
      </c>
      <c r="M17" s="9">
        <v>0.1</v>
      </c>
      <c r="N17" s="9">
        <v>0.55</v>
      </c>
    </row>
    <row r="18" s="1" customFormat="1" spans="1:14">
      <c r="A18" s="10">
        <v>218</v>
      </c>
      <c r="B18" s="11">
        <v>218</v>
      </c>
      <c r="C18" s="11">
        <v>0.667884349822998</v>
      </c>
      <c r="D18" s="11">
        <v>0.152703166007996</v>
      </c>
      <c r="E18" s="11">
        <v>9</v>
      </c>
      <c r="F18" s="11">
        <v>7</v>
      </c>
      <c r="G18" s="11">
        <v>1</v>
      </c>
      <c r="H18" s="11">
        <v>3</v>
      </c>
      <c r="I18" s="11">
        <v>0.9</v>
      </c>
      <c r="J18" s="11">
        <v>0.5625</v>
      </c>
      <c r="K18" s="11">
        <v>0.692307692307692</v>
      </c>
      <c r="L18" s="11">
        <v>0.7</v>
      </c>
      <c r="M18" s="11">
        <v>0.2</v>
      </c>
      <c r="N18" s="11">
        <v>0.6</v>
      </c>
    </row>
    <row r="19" spans="1:14">
      <c r="A19" s="8">
        <v>118</v>
      </c>
      <c r="B19" s="9">
        <v>118</v>
      </c>
      <c r="C19" s="9">
        <v>0.695274114608765</v>
      </c>
      <c r="D19" s="9">
        <v>0.156257748603821</v>
      </c>
      <c r="E19" s="9">
        <v>10</v>
      </c>
      <c r="F19" s="9">
        <v>6</v>
      </c>
      <c r="G19" s="9">
        <v>0</v>
      </c>
      <c r="H19" s="9">
        <v>4</v>
      </c>
      <c r="I19" s="9">
        <v>1</v>
      </c>
      <c r="J19" s="9">
        <v>0.625</v>
      </c>
      <c r="K19" s="9">
        <v>0.769230769230769</v>
      </c>
      <c r="L19" s="9">
        <v>0.6</v>
      </c>
      <c r="M19" s="9">
        <v>0.4</v>
      </c>
      <c r="N19" s="9">
        <v>0.7</v>
      </c>
    </row>
    <row r="20" spans="1:14">
      <c r="A20" s="8">
        <v>0</v>
      </c>
      <c r="B20" s="9">
        <v>0</v>
      </c>
      <c r="C20" s="9">
        <v>0.695299029350281</v>
      </c>
      <c r="D20" s="9">
        <v>0.062158465385437</v>
      </c>
      <c r="E20" s="9">
        <v>8</v>
      </c>
      <c r="F20" s="9">
        <v>7</v>
      </c>
      <c r="G20" s="9">
        <v>2</v>
      </c>
      <c r="H20" s="9">
        <v>3</v>
      </c>
      <c r="I20" s="9">
        <v>0.8</v>
      </c>
      <c r="J20" s="9">
        <v>0.533333333333333</v>
      </c>
      <c r="K20" s="9">
        <v>0.64</v>
      </c>
      <c r="L20" s="9">
        <v>0.7</v>
      </c>
      <c r="M20" s="9">
        <v>0.1</v>
      </c>
      <c r="N20" s="9">
        <v>0.55</v>
      </c>
    </row>
    <row r="21" spans="1:14">
      <c r="A21" s="8">
        <v>26</v>
      </c>
      <c r="B21" s="9">
        <v>26</v>
      </c>
      <c r="C21" s="9">
        <v>0.696692824363708</v>
      </c>
      <c r="D21" s="9">
        <v>0.0210152864456177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450</v>
      </c>
      <c r="B22" s="9">
        <v>450</v>
      </c>
      <c r="C22" s="9">
        <v>0.69716477394104</v>
      </c>
      <c r="D22" s="9">
        <v>0.0751497745513916</v>
      </c>
      <c r="E22" s="9">
        <v>8</v>
      </c>
      <c r="F22" s="9">
        <v>8</v>
      </c>
      <c r="G22" s="9">
        <v>2</v>
      </c>
      <c r="H22" s="9">
        <v>2</v>
      </c>
      <c r="I22" s="9">
        <v>0.8</v>
      </c>
      <c r="J22" s="9">
        <v>0.5</v>
      </c>
      <c r="K22" s="9">
        <v>0.615384615384615</v>
      </c>
      <c r="L22" s="9">
        <v>0.8</v>
      </c>
      <c r="M22" s="9">
        <v>0</v>
      </c>
      <c r="N22" s="9">
        <v>0.5</v>
      </c>
    </row>
    <row r="23" spans="1:14">
      <c r="A23" s="8">
        <v>451</v>
      </c>
      <c r="B23" s="9">
        <v>451</v>
      </c>
      <c r="C23" s="9">
        <v>0.697910308837891</v>
      </c>
      <c r="D23" s="9">
        <v>0.165763139724731</v>
      </c>
      <c r="E23" s="9">
        <v>10</v>
      </c>
      <c r="F23" s="9">
        <v>8</v>
      </c>
      <c r="G23" s="9">
        <v>0</v>
      </c>
      <c r="H23" s="9">
        <v>2</v>
      </c>
      <c r="I23" s="9">
        <v>1</v>
      </c>
      <c r="J23" s="9">
        <v>0.555555555555556</v>
      </c>
      <c r="K23" s="9">
        <v>0.714285714285714</v>
      </c>
      <c r="L23" s="9">
        <v>0.8</v>
      </c>
      <c r="M23" s="9">
        <v>0.2</v>
      </c>
      <c r="N23" s="9">
        <v>0.6</v>
      </c>
    </row>
    <row r="24" spans="1:14">
      <c r="A24" s="8">
        <v>404</v>
      </c>
      <c r="B24" s="9">
        <v>404</v>
      </c>
      <c r="C24" s="9">
        <v>0.698211073875427</v>
      </c>
      <c r="D24" s="9">
        <v>0.0659331083297729</v>
      </c>
      <c r="E24" s="9">
        <v>10</v>
      </c>
      <c r="F24" s="9">
        <v>6</v>
      </c>
      <c r="G24" s="9">
        <v>0</v>
      </c>
      <c r="H24" s="9">
        <v>4</v>
      </c>
      <c r="I24" s="9">
        <v>1</v>
      </c>
      <c r="J24" s="9">
        <v>0.625</v>
      </c>
      <c r="K24" s="9">
        <v>0.769230769230769</v>
      </c>
      <c r="L24" s="9">
        <v>0.6</v>
      </c>
      <c r="M24" s="9">
        <v>0.4</v>
      </c>
      <c r="N24" s="9">
        <v>0.7</v>
      </c>
    </row>
    <row r="25" spans="1:14">
      <c r="A25" s="8">
        <v>415</v>
      </c>
      <c r="B25" s="9">
        <v>415</v>
      </c>
      <c r="C25" s="9">
        <v>0.698853492736816</v>
      </c>
      <c r="D25" s="9">
        <v>0.0456039905548096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235</v>
      </c>
      <c r="B26" s="9">
        <v>235</v>
      </c>
      <c r="C26" s="9">
        <v>0.699081659317017</v>
      </c>
      <c r="D26" s="9">
        <v>0.0745850801467896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18</v>
      </c>
      <c r="B27" s="9">
        <v>18</v>
      </c>
      <c r="C27" s="9">
        <v>0.69927442073822</v>
      </c>
      <c r="D27" s="9">
        <v>0.0535966157913208</v>
      </c>
      <c r="E27" s="9">
        <v>8</v>
      </c>
      <c r="F27" s="9">
        <v>6</v>
      </c>
      <c r="G27" s="9">
        <v>2</v>
      </c>
      <c r="H27" s="9">
        <v>4</v>
      </c>
      <c r="I27" s="9">
        <v>0.8</v>
      </c>
      <c r="J27" s="9">
        <v>0.571428571428572</v>
      </c>
      <c r="K27" s="9">
        <v>0.666666666666667</v>
      </c>
      <c r="L27" s="9">
        <v>0.6</v>
      </c>
      <c r="M27" s="9">
        <v>0.2</v>
      </c>
      <c r="N27" s="9">
        <v>0.6</v>
      </c>
    </row>
    <row r="28" spans="1:14">
      <c r="A28" s="8">
        <v>370</v>
      </c>
      <c r="B28" s="9">
        <v>370</v>
      </c>
      <c r="C28" s="9">
        <v>0.701611161231995</v>
      </c>
      <c r="D28" s="9">
        <v>0.154161810874939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="1" customFormat="1" spans="1:14">
      <c r="A29" s="10">
        <v>292</v>
      </c>
      <c r="B29" s="11">
        <v>292</v>
      </c>
      <c r="C29" s="11">
        <v>0.702115416526794</v>
      </c>
      <c r="D29" s="11">
        <v>0.165565848350525</v>
      </c>
      <c r="E29" s="11">
        <v>8</v>
      </c>
      <c r="F29" s="11">
        <v>5</v>
      </c>
      <c r="G29" s="11">
        <v>2</v>
      </c>
      <c r="H29" s="11">
        <v>5</v>
      </c>
      <c r="I29" s="11">
        <v>0.8</v>
      </c>
      <c r="J29" s="11">
        <v>0.615384615384615</v>
      </c>
      <c r="K29" s="11">
        <v>0.695652173913043</v>
      </c>
      <c r="L29" s="11">
        <v>0.5</v>
      </c>
      <c r="M29" s="11">
        <v>0.3</v>
      </c>
      <c r="N29" s="11">
        <v>0.65</v>
      </c>
    </row>
    <row r="30" spans="1:14">
      <c r="A30" s="8">
        <v>135</v>
      </c>
      <c r="B30" s="9">
        <v>135</v>
      </c>
      <c r="C30" s="9">
        <v>0.727081894874573</v>
      </c>
      <c r="D30" s="9">
        <v>0.148623704910278</v>
      </c>
      <c r="E30" s="9">
        <v>9</v>
      </c>
      <c r="F30" s="9">
        <v>8</v>
      </c>
      <c r="G30" s="9">
        <v>1</v>
      </c>
      <c r="H30" s="9">
        <v>2</v>
      </c>
      <c r="I30" s="9">
        <v>0.9</v>
      </c>
      <c r="J30" s="9">
        <v>0.529411764705882</v>
      </c>
      <c r="K30" s="9">
        <v>0.666666666666667</v>
      </c>
      <c r="L30" s="9">
        <v>0.8</v>
      </c>
      <c r="M30" s="9">
        <v>0.1</v>
      </c>
      <c r="N30" s="9">
        <v>0.55</v>
      </c>
    </row>
    <row r="31" spans="1:14">
      <c r="A31" s="8">
        <v>326</v>
      </c>
      <c r="B31" s="9">
        <v>326</v>
      </c>
      <c r="C31" s="9">
        <v>0.728153347969055</v>
      </c>
      <c r="D31" s="9">
        <v>0.205908179283142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193</v>
      </c>
      <c r="B32" s="9">
        <v>193</v>
      </c>
      <c r="C32" s="9">
        <v>0.72842538356781</v>
      </c>
      <c r="D32" s="9">
        <v>0.0178406238555908</v>
      </c>
      <c r="E32" s="9">
        <v>10</v>
      </c>
      <c r="F32" s="9">
        <v>8</v>
      </c>
      <c r="G32" s="9">
        <v>0</v>
      </c>
      <c r="H32" s="9">
        <v>2</v>
      </c>
      <c r="I32" s="9">
        <v>1</v>
      </c>
      <c r="J32" s="9">
        <v>0.555555555555556</v>
      </c>
      <c r="K32" s="9">
        <v>0.714285714285714</v>
      </c>
      <c r="L32" s="9">
        <v>0.8</v>
      </c>
      <c r="M32" s="9">
        <v>0.2</v>
      </c>
      <c r="N32" s="9">
        <v>0.6</v>
      </c>
    </row>
    <row r="33" spans="1:14">
      <c r="A33" s="8">
        <v>198</v>
      </c>
      <c r="B33" s="9">
        <v>198</v>
      </c>
      <c r="C33" s="9">
        <v>0.729091763496399</v>
      </c>
      <c r="D33" s="9">
        <v>0.0614309310913086</v>
      </c>
      <c r="E33" s="9">
        <v>10</v>
      </c>
      <c r="F33" s="9">
        <v>9</v>
      </c>
      <c r="G33" s="9">
        <v>0</v>
      </c>
      <c r="H33" s="9">
        <v>1</v>
      </c>
      <c r="I33" s="9">
        <v>1</v>
      </c>
      <c r="J33" s="9">
        <v>0.526315789473684</v>
      </c>
      <c r="K33" s="9">
        <v>0.689655172413793</v>
      </c>
      <c r="L33" s="9">
        <v>0.9</v>
      </c>
      <c r="M33" s="9">
        <v>0.1</v>
      </c>
      <c r="N33" s="9">
        <v>0.55</v>
      </c>
    </row>
    <row r="34" spans="1:14">
      <c r="A34" s="8">
        <v>334</v>
      </c>
      <c r="B34" s="9">
        <v>334</v>
      </c>
      <c r="C34" s="9">
        <v>0.729298710823059</v>
      </c>
      <c r="D34" s="9">
        <v>0.047121524810791</v>
      </c>
      <c r="E34" s="9">
        <v>8</v>
      </c>
      <c r="F34" s="9">
        <v>7</v>
      </c>
      <c r="G34" s="9">
        <v>2</v>
      </c>
      <c r="H34" s="9">
        <v>3</v>
      </c>
      <c r="I34" s="9">
        <v>0.8</v>
      </c>
      <c r="J34" s="9">
        <v>0.533333333333333</v>
      </c>
      <c r="K34" s="9">
        <v>0.64</v>
      </c>
      <c r="L34" s="9">
        <v>0.7</v>
      </c>
      <c r="M34" s="9">
        <v>0.1</v>
      </c>
      <c r="N34" s="9">
        <v>0.55</v>
      </c>
    </row>
    <row r="35" spans="1:14">
      <c r="A35" s="8">
        <v>56</v>
      </c>
      <c r="B35" s="9">
        <v>56</v>
      </c>
      <c r="C35" s="9">
        <v>0.729743480682373</v>
      </c>
      <c r="D35" s="9">
        <v>0.087149977684021</v>
      </c>
      <c r="E35" s="9">
        <v>10</v>
      </c>
      <c r="F35" s="9">
        <v>9</v>
      </c>
      <c r="G35" s="9">
        <v>0</v>
      </c>
      <c r="H35" s="9">
        <v>1</v>
      </c>
      <c r="I35" s="9">
        <v>1</v>
      </c>
      <c r="J35" s="9">
        <v>0.526315789473684</v>
      </c>
      <c r="K35" s="9">
        <v>0.689655172413793</v>
      </c>
      <c r="L35" s="9">
        <v>0.9</v>
      </c>
      <c r="M35" s="9">
        <v>0.1</v>
      </c>
      <c r="N35" s="9">
        <v>0.55</v>
      </c>
    </row>
    <row r="36" spans="1:14">
      <c r="A36" s="8">
        <v>293</v>
      </c>
      <c r="B36" s="9">
        <v>293</v>
      </c>
      <c r="C36" s="9">
        <v>0.730805635452271</v>
      </c>
      <c r="D36" s="9">
        <v>0.0538330078125</v>
      </c>
      <c r="E36" s="9">
        <v>10</v>
      </c>
      <c r="F36" s="9">
        <v>7</v>
      </c>
      <c r="G36" s="9">
        <v>0</v>
      </c>
      <c r="H36" s="9">
        <v>3</v>
      </c>
      <c r="I36" s="9">
        <v>1</v>
      </c>
      <c r="J36" s="9">
        <v>0.588235294117647</v>
      </c>
      <c r="K36" s="9">
        <v>0.740740740740741</v>
      </c>
      <c r="L36" s="9">
        <v>0.7</v>
      </c>
      <c r="M36" s="9">
        <v>0.3</v>
      </c>
      <c r="N36" s="9">
        <v>0.65</v>
      </c>
    </row>
    <row r="37" spans="1:14">
      <c r="A37" s="8">
        <v>214</v>
      </c>
      <c r="B37" s="9">
        <v>214</v>
      </c>
      <c r="C37" s="9">
        <v>0.73091459274292</v>
      </c>
      <c r="D37" s="9">
        <v>0.0810564756393433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11</v>
      </c>
      <c r="B38" s="9">
        <v>11</v>
      </c>
      <c r="C38" s="9">
        <v>0.731852769851685</v>
      </c>
      <c r="D38" s="9">
        <v>0.0606273412704468</v>
      </c>
      <c r="E38" s="9">
        <v>9</v>
      </c>
      <c r="F38" s="9">
        <v>5</v>
      </c>
      <c r="G38" s="9">
        <v>1</v>
      </c>
      <c r="H38" s="9">
        <v>5</v>
      </c>
      <c r="I38" s="9">
        <v>0.9</v>
      </c>
      <c r="J38" s="9">
        <v>0.642857142857143</v>
      </c>
      <c r="K38" s="9">
        <v>0.75</v>
      </c>
      <c r="L38" s="9">
        <v>0.5</v>
      </c>
      <c r="M38" s="9">
        <v>0.4</v>
      </c>
      <c r="N38" s="9">
        <v>0.7</v>
      </c>
    </row>
    <row r="39" spans="1:14">
      <c r="A39" s="8">
        <v>178</v>
      </c>
      <c r="B39" s="9">
        <v>178</v>
      </c>
      <c r="C39" s="9">
        <v>0.736749768257141</v>
      </c>
      <c r="D39" s="9">
        <v>0.15205705165863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344</v>
      </c>
      <c r="B40" s="9">
        <v>344</v>
      </c>
      <c r="C40" s="9">
        <v>0.735213398933411</v>
      </c>
      <c r="D40" s="9">
        <v>0.0976202487945557</v>
      </c>
      <c r="E40" s="9">
        <v>8</v>
      </c>
      <c r="F40" s="9">
        <v>9</v>
      </c>
      <c r="G40" s="9">
        <v>2</v>
      </c>
      <c r="H40" s="9">
        <v>1</v>
      </c>
      <c r="I40" s="9">
        <v>0.8</v>
      </c>
      <c r="J40" s="9">
        <v>0.470588235294118</v>
      </c>
      <c r="K40" s="9">
        <v>0.592592592592593</v>
      </c>
      <c r="L40" s="9">
        <v>0.9</v>
      </c>
      <c r="M40" s="9">
        <v>-0.1</v>
      </c>
      <c r="N40" s="9">
        <v>0.45</v>
      </c>
    </row>
    <row r="41" s="1" customFormat="1" spans="1:14">
      <c r="A41" s="10">
        <v>14</v>
      </c>
      <c r="B41" s="11">
        <v>14</v>
      </c>
      <c r="C41" s="11">
        <v>0.73849093914032</v>
      </c>
      <c r="D41" s="11">
        <v>0.159450173377991</v>
      </c>
      <c r="E41" s="11">
        <v>10</v>
      </c>
      <c r="F41" s="11">
        <v>9</v>
      </c>
      <c r="G41" s="11">
        <v>0</v>
      </c>
      <c r="H41" s="11">
        <v>1</v>
      </c>
      <c r="I41" s="11">
        <v>1</v>
      </c>
      <c r="J41" s="11">
        <v>0.526315789473684</v>
      </c>
      <c r="K41" s="11">
        <v>0.689655172413793</v>
      </c>
      <c r="L41" s="11">
        <v>0.9</v>
      </c>
      <c r="M41" s="11">
        <v>0.1</v>
      </c>
      <c r="N41" s="11">
        <v>0.55</v>
      </c>
    </row>
    <row r="42" spans="1:14">
      <c r="A42" s="8">
        <v>422</v>
      </c>
      <c r="B42" s="9">
        <v>422</v>
      </c>
      <c r="C42" s="9">
        <v>0.761177539825439</v>
      </c>
      <c r="D42" s="9">
        <v>0.145860910415649</v>
      </c>
      <c r="E42" s="9">
        <v>7</v>
      </c>
      <c r="F42" s="9">
        <v>9</v>
      </c>
      <c r="G42" s="9">
        <v>3</v>
      </c>
      <c r="H42" s="9">
        <v>1</v>
      </c>
      <c r="I42" s="9">
        <v>0.7</v>
      </c>
      <c r="J42" s="9">
        <v>0.4375</v>
      </c>
      <c r="K42" s="9">
        <v>0.538461538461538</v>
      </c>
      <c r="L42" s="9">
        <v>0.9</v>
      </c>
      <c r="M42" s="9">
        <v>-0.2</v>
      </c>
      <c r="N42" s="9">
        <v>0.4</v>
      </c>
    </row>
    <row r="43" spans="1:14">
      <c r="A43" s="8">
        <v>150</v>
      </c>
      <c r="B43" s="9">
        <v>150</v>
      </c>
      <c r="C43" s="9">
        <v>0.76350724697113</v>
      </c>
      <c r="D43" s="9">
        <v>0.0893278121948242</v>
      </c>
      <c r="E43" s="9">
        <v>10</v>
      </c>
      <c r="F43" s="9">
        <v>9</v>
      </c>
      <c r="G43" s="9">
        <v>0</v>
      </c>
      <c r="H43" s="9">
        <v>1</v>
      </c>
      <c r="I43" s="9">
        <v>1</v>
      </c>
      <c r="J43" s="9">
        <v>0.526315789473684</v>
      </c>
      <c r="K43" s="9">
        <v>0.689655172413793</v>
      </c>
      <c r="L43" s="9">
        <v>0.9</v>
      </c>
      <c r="M43" s="9">
        <v>0.1</v>
      </c>
      <c r="N43" s="9">
        <v>0.55</v>
      </c>
    </row>
    <row r="44" spans="1:14">
      <c r="A44" s="8">
        <v>322</v>
      </c>
      <c r="B44" s="9">
        <v>322</v>
      </c>
      <c r="C44" s="9">
        <v>0.766848087310791</v>
      </c>
      <c r="D44" s="9">
        <v>0.210089325904846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79</v>
      </c>
      <c r="B45" s="9">
        <v>79</v>
      </c>
      <c r="C45" s="9">
        <v>0.769178748130798</v>
      </c>
      <c r="D45" s="9">
        <v>0.114864349365234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75</v>
      </c>
      <c r="B46" s="9">
        <v>75</v>
      </c>
      <c r="C46" s="9">
        <v>0.770099759101868</v>
      </c>
      <c r="D46" s="9">
        <v>0.0259023904800415</v>
      </c>
      <c r="E46" s="9">
        <v>10</v>
      </c>
      <c r="F46" s="9">
        <v>8</v>
      </c>
      <c r="G46" s="9">
        <v>0</v>
      </c>
      <c r="H46" s="9">
        <v>2</v>
      </c>
      <c r="I46" s="9">
        <v>1</v>
      </c>
      <c r="J46" s="9">
        <v>0.555555555555556</v>
      </c>
      <c r="K46" s="9">
        <v>0.714285714285714</v>
      </c>
      <c r="L46" s="9">
        <v>0.8</v>
      </c>
      <c r="M46" s="9">
        <v>0.2</v>
      </c>
      <c r="N46" s="9">
        <v>0.6</v>
      </c>
    </row>
    <row r="47" spans="1:14">
      <c r="A47" s="8">
        <v>65</v>
      </c>
      <c r="B47" s="9">
        <v>65</v>
      </c>
      <c r="C47" s="9">
        <v>0.770633220672607</v>
      </c>
      <c r="D47" s="9">
        <v>0.0158760547637939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475</v>
      </c>
      <c r="B48" s="9">
        <v>475</v>
      </c>
      <c r="C48" s="9">
        <v>0.772042036056519</v>
      </c>
      <c r="D48" s="9">
        <v>0.0372321605682373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223</v>
      </c>
      <c r="B49" s="9">
        <v>223</v>
      </c>
      <c r="C49" s="9">
        <v>0.77288019657135</v>
      </c>
      <c r="D49" s="9">
        <v>0.0924553871154785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52</v>
      </c>
      <c r="B50" s="9">
        <v>52</v>
      </c>
      <c r="C50" s="9">
        <v>0.777238965034485</v>
      </c>
      <c r="D50" s="9">
        <v>0.115252614021301</v>
      </c>
      <c r="E50" s="9">
        <v>8</v>
      </c>
      <c r="F50" s="9">
        <v>5</v>
      </c>
      <c r="G50" s="9">
        <v>2</v>
      </c>
      <c r="H50" s="9">
        <v>5</v>
      </c>
      <c r="I50" s="9">
        <v>0.8</v>
      </c>
      <c r="J50" s="9">
        <v>0.615384615384615</v>
      </c>
      <c r="K50" s="9">
        <v>0.695652173913043</v>
      </c>
      <c r="L50" s="9">
        <v>0.5</v>
      </c>
      <c r="M50" s="9">
        <v>0.3</v>
      </c>
      <c r="N50" s="9">
        <v>0.65</v>
      </c>
    </row>
    <row r="51" spans="1:14">
      <c r="A51" s="8">
        <v>166</v>
      </c>
      <c r="B51" s="9">
        <v>166</v>
      </c>
      <c r="C51" s="9">
        <v>0.779670238494873</v>
      </c>
      <c r="D51" s="9">
        <v>0.0862889289855957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="1" customFormat="1" spans="1:14">
      <c r="A52" s="10">
        <v>179</v>
      </c>
      <c r="B52" s="11">
        <v>179</v>
      </c>
      <c r="C52" s="11">
        <v>0.785847425460815</v>
      </c>
      <c r="D52" s="11">
        <v>0.249114394187927</v>
      </c>
      <c r="E52" s="11">
        <v>7</v>
      </c>
      <c r="F52" s="11">
        <v>7</v>
      </c>
      <c r="G52" s="11">
        <v>3</v>
      </c>
      <c r="H52" s="11">
        <v>3</v>
      </c>
      <c r="I52" s="11">
        <v>0.7</v>
      </c>
      <c r="J52" s="11">
        <v>0.5</v>
      </c>
      <c r="K52" s="11">
        <v>0.583333333333333</v>
      </c>
      <c r="L52" s="11">
        <v>0.7</v>
      </c>
      <c r="M52" s="11">
        <v>0</v>
      </c>
      <c r="N52" s="11">
        <v>0.5</v>
      </c>
    </row>
    <row r="53" spans="1:14">
      <c r="A53" s="8">
        <v>8</v>
      </c>
      <c r="B53" s="9">
        <v>8</v>
      </c>
      <c r="C53" s="9">
        <v>0.792236685752869</v>
      </c>
      <c r="D53" s="9">
        <v>0.000946521759033203</v>
      </c>
      <c r="E53" s="9">
        <v>7</v>
      </c>
      <c r="F53" s="9">
        <v>8</v>
      </c>
      <c r="G53" s="9">
        <v>3</v>
      </c>
      <c r="H53" s="9">
        <v>2</v>
      </c>
      <c r="I53" s="9">
        <v>0.7</v>
      </c>
      <c r="J53" s="9">
        <v>0.466666666666667</v>
      </c>
      <c r="K53" s="9">
        <v>0.56</v>
      </c>
      <c r="L53" s="9">
        <v>0.8</v>
      </c>
      <c r="M53" s="9">
        <v>-0.1</v>
      </c>
      <c r="N53" s="9">
        <v>0.45</v>
      </c>
    </row>
    <row r="54" spans="1:14">
      <c r="A54" s="8">
        <v>22</v>
      </c>
      <c r="B54" s="9">
        <v>22</v>
      </c>
      <c r="C54" s="9">
        <v>0.792670369148254</v>
      </c>
      <c r="D54" s="9">
        <v>0.00942361354827881</v>
      </c>
      <c r="E54" s="9">
        <v>9</v>
      </c>
      <c r="F54" s="9">
        <v>8</v>
      </c>
      <c r="G54" s="9">
        <v>1</v>
      </c>
      <c r="H54" s="9">
        <v>2</v>
      </c>
      <c r="I54" s="9">
        <v>0.9</v>
      </c>
      <c r="J54" s="9">
        <v>0.529411764705882</v>
      </c>
      <c r="K54" s="9">
        <v>0.666666666666667</v>
      </c>
      <c r="L54" s="9">
        <v>0.8</v>
      </c>
      <c r="M54" s="9">
        <v>0.1</v>
      </c>
      <c r="N54" s="9">
        <v>0.55</v>
      </c>
    </row>
    <row r="55" spans="1:14">
      <c r="A55" s="8">
        <v>446</v>
      </c>
      <c r="B55" s="9">
        <v>446</v>
      </c>
      <c r="C55" s="9">
        <v>0.799922227859497</v>
      </c>
      <c r="D55" s="9">
        <v>0.0219073295593262</v>
      </c>
      <c r="E55" s="9">
        <v>8</v>
      </c>
      <c r="F55" s="9">
        <v>6</v>
      </c>
      <c r="G55" s="9">
        <v>2</v>
      </c>
      <c r="H55" s="9">
        <v>4</v>
      </c>
      <c r="I55" s="9">
        <v>0.8</v>
      </c>
      <c r="J55" s="9">
        <v>0.571428571428572</v>
      </c>
      <c r="K55" s="9">
        <v>0.666666666666667</v>
      </c>
      <c r="L55" s="9">
        <v>0.6</v>
      </c>
      <c r="M55" s="9">
        <v>0.2</v>
      </c>
      <c r="N55" s="9">
        <v>0.6</v>
      </c>
    </row>
    <row r="56" spans="1:14">
      <c r="A56" s="8">
        <v>130</v>
      </c>
      <c r="B56" s="9">
        <v>130</v>
      </c>
      <c r="C56" s="9">
        <v>0.804839730262756</v>
      </c>
      <c r="D56" s="9">
        <v>0.0534467697143555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309</v>
      </c>
      <c r="B57" s="9">
        <v>309</v>
      </c>
      <c r="C57" s="9">
        <v>0.81212055683136</v>
      </c>
      <c r="D57" s="9">
        <v>0.156541228294373</v>
      </c>
      <c r="E57" s="9">
        <v>6</v>
      </c>
      <c r="F57" s="9">
        <v>7</v>
      </c>
      <c r="G57" s="9">
        <v>4</v>
      </c>
      <c r="H57" s="9">
        <v>3</v>
      </c>
      <c r="I57" s="9">
        <v>0.6</v>
      </c>
      <c r="J57" s="9">
        <v>0.461538461538462</v>
      </c>
      <c r="K57" s="9">
        <v>0.521739130434783</v>
      </c>
      <c r="L57" s="9">
        <v>0.7</v>
      </c>
      <c r="M57" s="9">
        <v>-0.1</v>
      </c>
      <c r="N57" s="9">
        <v>0.45</v>
      </c>
    </row>
    <row r="58" spans="1:14">
      <c r="A58" s="8">
        <v>352</v>
      </c>
      <c r="B58" s="9">
        <v>352</v>
      </c>
      <c r="C58" s="9">
        <v>0.813812732696533</v>
      </c>
      <c r="D58" s="9">
        <v>0.140802979469299</v>
      </c>
      <c r="E58" s="9">
        <v>8</v>
      </c>
      <c r="F58" s="9">
        <v>4</v>
      </c>
      <c r="G58" s="9">
        <v>2</v>
      </c>
      <c r="H58" s="9">
        <v>6</v>
      </c>
      <c r="I58" s="9">
        <v>0.8</v>
      </c>
      <c r="J58" s="9">
        <v>0.666666666666667</v>
      </c>
      <c r="K58" s="9">
        <v>0.727272727272727</v>
      </c>
      <c r="L58" s="9">
        <v>0.4</v>
      </c>
      <c r="M58" s="9">
        <v>0.4</v>
      </c>
      <c r="N58" s="9">
        <v>0.7</v>
      </c>
    </row>
    <row r="59" spans="1:14">
      <c r="A59" s="8">
        <v>211</v>
      </c>
      <c r="B59" s="9">
        <v>211</v>
      </c>
      <c r="C59" s="9">
        <v>0.815291881561279</v>
      </c>
      <c r="D59" s="9">
        <v>0.173565149307251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="1" customFormat="1" spans="1:14">
      <c r="A60" s="10">
        <v>298</v>
      </c>
      <c r="B60" s="11">
        <v>298</v>
      </c>
      <c r="C60" s="11">
        <v>0.816716432571411</v>
      </c>
      <c r="D60" s="11">
        <v>0.16333019733429</v>
      </c>
      <c r="E60" s="11">
        <v>9</v>
      </c>
      <c r="F60" s="11">
        <v>7</v>
      </c>
      <c r="G60" s="11">
        <v>1</v>
      </c>
      <c r="H60" s="11">
        <v>3</v>
      </c>
      <c r="I60" s="11">
        <v>0.9</v>
      </c>
      <c r="J60" s="11">
        <v>0.5625</v>
      </c>
      <c r="K60" s="11">
        <v>0.692307692307692</v>
      </c>
      <c r="L60" s="11">
        <v>0.7</v>
      </c>
      <c r="M60" s="11">
        <v>0.2</v>
      </c>
      <c r="N60" s="11">
        <v>0.6</v>
      </c>
    </row>
    <row r="61" spans="1:14">
      <c r="A61" s="8">
        <v>428</v>
      </c>
      <c r="B61" s="9">
        <v>428</v>
      </c>
      <c r="C61" s="9">
        <v>0.825892806053162</v>
      </c>
      <c r="D61" s="9">
        <v>0.0750623941421509</v>
      </c>
      <c r="E61" s="9">
        <v>9</v>
      </c>
      <c r="F61" s="9">
        <v>5</v>
      </c>
      <c r="G61" s="9">
        <v>1</v>
      </c>
      <c r="H61" s="9">
        <v>5</v>
      </c>
      <c r="I61" s="9">
        <v>0.9</v>
      </c>
      <c r="J61" s="9">
        <v>0.642857142857143</v>
      </c>
      <c r="K61" s="9">
        <v>0.75</v>
      </c>
      <c r="L61" s="9">
        <v>0.5</v>
      </c>
      <c r="M61" s="9">
        <v>0.4</v>
      </c>
      <c r="N61" s="9">
        <v>0.7</v>
      </c>
    </row>
    <row r="62" spans="1:14">
      <c r="A62" s="8">
        <v>355</v>
      </c>
      <c r="B62" s="9">
        <v>355</v>
      </c>
      <c r="C62" s="9">
        <v>0.832358241081238</v>
      </c>
      <c r="D62" s="9">
        <v>0.11742889881134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395</v>
      </c>
      <c r="B63" s="9">
        <v>395</v>
      </c>
      <c r="C63" s="9">
        <v>0.835938572883606</v>
      </c>
      <c r="D63" s="9">
        <v>0.0859125852584839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310</v>
      </c>
      <c r="B64" s="9">
        <v>310</v>
      </c>
      <c r="C64" s="9">
        <v>0.840501666069031</v>
      </c>
      <c r="D64" s="9">
        <v>0.195119500160217</v>
      </c>
      <c r="E64" s="9">
        <v>10</v>
      </c>
      <c r="F64" s="9">
        <v>9</v>
      </c>
      <c r="G64" s="9">
        <v>0</v>
      </c>
      <c r="H64" s="9">
        <v>1</v>
      </c>
      <c r="I64" s="9">
        <v>1</v>
      </c>
      <c r="J64" s="9">
        <v>0.526315789473684</v>
      </c>
      <c r="K64" s="9">
        <v>0.689655172413793</v>
      </c>
      <c r="L64" s="9">
        <v>0.9</v>
      </c>
      <c r="M64" s="9">
        <v>0.1</v>
      </c>
      <c r="N64" s="9">
        <v>0.55</v>
      </c>
    </row>
    <row r="65" spans="1:14">
      <c r="A65" s="8">
        <v>457</v>
      </c>
      <c r="B65" s="9">
        <v>457</v>
      </c>
      <c r="C65" s="9">
        <v>0.839494109153748</v>
      </c>
      <c r="D65" s="9">
        <v>0.00750446319580078</v>
      </c>
      <c r="E65" s="9">
        <v>9</v>
      </c>
      <c r="F65" s="9">
        <v>9</v>
      </c>
      <c r="G65" s="9">
        <v>1</v>
      </c>
      <c r="H65" s="9">
        <v>1</v>
      </c>
      <c r="I65" s="9">
        <v>0.9</v>
      </c>
      <c r="J65" s="9">
        <v>0.5</v>
      </c>
      <c r="K65" s="9">
        <v>0.642857142857143</v>
      </c>
      <c r="L65" s="9">
        <v>0.9</v>
      </c>
      <c r="M65" s="9">
        <v>0</v>
      </c>
      <c r="N65" s="9">
        <v>0.5</v>
      </c>
    </row>
    <row r="66" s="4" customFormat="1" spans="1:14">
      <c r="A66" s="16">
        <v>456</v>
      </c>
      <c r="B66" s="17">
        <v>456</v>
      </c>
      <c r="C66" s="17">
        <v>0.846237897872925</v>
      </c>
      <c r="D66" s="17">
        <v>0.175909638404846</v>
      </c>
      <c r="E66" s="17">
        <v>10</v>
      </c>
      <c r="F66" s="17">
        <v>6</v>
      </c>
      <c r="G66" s="17">
        <v>0</v>
      </c>
      <c r="H66" s="17">
        <v>4</v>
      </c>
      <c r="I66" s="17">
        <v>1</v>
      </c>
      <c r="J66" s="17">
        <v>0.625</v>
      </c>
      <c r="K66" s="17">
        <v>0.769230769230769</v>
      </c>
      <c r="L66" s="17">
        <v>0.6</v>
      </c>
      <c r="M66" s="17">
        <v>0.4</v>
      </c>
      <c r="N66" s="17">
        <v>0.7</v>
      </c>
    </row>
    <row r="67" spans="1:14">
      <c r="A67" s="8">
        <v>30</v>
      </c>
      <c r="B67" s="9">
        <v>30</v>
      </c>
      <c r="C67" s="9">
        <v>0.861119389533997</v>
      </c>
      <c r="D67" s="9">
        <v>0.250669717788696</v>
      </c>
      <c r="E67" s="9">
        <v>8</v>
      </c>
      <c r="F67" s="9">
        <v>7</v>
      </c>
      <c r="G67" s="9">
        <v>2</v>
      </c>
      <c r="H67" s="9">
        <v>3</v>
      </c>
      <c r="I67" s="9">
        <v>0.8</v>
      </c>
      <c r="J67" s="9">
        <v>0.533333333333333</v>
      </c>
      <c r="K67" s="9">
        <v>0.64</v>
      </c>
      <c r="L67" s="9">
        <v>0.7</v>
      </c>
      <c r="M67" s="9">
        <v>0.1</v>
      </c>
      <c r="N67" s="9">
        <v>0.55</v>
      </c>
    </row>
    <row r="68" spans="1:14">
      <c r="A68" s="8">
        <v>479</v>
      </c>
      <c r="B68" s="9">
        <v>479</v>
      </c>
      <c r="C68" s="9">
        <v>0.870608329772949</v>
      </c>
      <c r="D68" s="9">
        <v>0.253975987434387</v>
      </c>
      <c r="E68" s="9">
        <v>10</v>
      </c>
      <c r="F68" s="9">
        <v>5</v>
      </c>
      <c r="G68" s="9">
        <v>0</v>
      </c>
      <c r="H68" s="9">
        <v>5</v>
      </c>
      <c r="I68" s="9">
        <v>1</v>
      </c>
      <c r="J68" s="9">
        <v>0.666666666666667</v>
      </c>
      <c r="K68" s="9">
        <v>0.8</v>
      </c>
      <c r="L68" s="9">
        <v>0.5</v>
      </c>
      <c r="M68" s="9">
        <v>0.5</v>
      </c>
      <c r="N68" s="9">
        <v>0.75</v>
      </c>
    </row>
    <row r="69" customFormat="1" spans="1:14">
      <c r="A69" s="8">
        <v>305</v>
      </c>
      <c r="B69" s="9">
        <v>305</v>
      </c>
      <c r="C69" s="9">
        <v>0.855350017547607</v>
      </c>
      <c r="D69" s="9">
        <v>0.0944843292236328</v>
      </c>
      <c r="E69" s="9">
        <v>10</v>
      </c>
      <c r="F69" s="9">
        <v>6</v>
      </c>
      <c r="G69" s="9">
        <v>0</v>
      </c>
      <c r="H69" s="9">
        <v>4</v>
      </c>
      <c r="I69" s="9">
        <v>1</v>
      </c>
      <c r="J69" s="9">
        <v>0.625</v>
      </c>
      <c r="K69" s="9">
        <v>0.769230769230769</v>
      </c>
      <c r="L69" s="9">
        <v>0.6</v>
      </c>
      <c r="M69" s="9">
        <v>0.4</v>
      </c>
      <c r="N69" s="9">
        <v>0.7</v>
      </c>
    </row>
    <row r="70" spans="3:13">
      <c r="C70" s="7">
        <f>AVERAGE(C2:C69)</f>
        <v>0.734871005310732</v>
      </c>
      <c r="D70" s="7">
        <f>AVERAGE(D2:D69)</f>
        <v>0.107944404377657</v>
      </c>
      <c r="L70" s="7">
        <f>AVERAGE(L2:L69)</f>
        <v>0.692647058823529</v>
      </c>
      <c r="M70" s="7">
        <f>AVERAGE(M2:M69)</f>
        <v>0.188235294117647</v>
      </c>
    </row>
    <row r="72" spans="3:6">
      <c r="C72" s="18" t="s">
        <v>13</v>
      </c>
      <c r="D72" s="7" t="s">
        <v>14</v>
      </c>
      <c r="E72" s="7" t="s">
        <v>39</v>
      </c>
      <c r="F72" s="7"/>
    </row>
    <row r="73" spans="3:9">
      <c r="C73" s="7" t="s">
        <v>15</v>
      </c>
      <c r="D73" s="7">
        <f>COUNTIF(C2:C69,"&lt;0.343")-COUNTIF(C2:C69,"&lt;0.311")</f>
        <v>0</v>
      </c>
      <c r="E73" s="19">
        <v>0.02</v>
      </c>
      <c r="F73" s="23">
        <v>31.2</v>
      </c>
      <c r="G73" s="23">
        <v>-40</v>
      </c>
      <c r="H73" s="24">
        <v>0.0256</v>
      </c>
      <c r="I73">
        <v>76</v>
      </c>
    </row>
    <row r="74" spans="3:9">
      <c r="C74" s="7" t="s">
        <v>16</v>
      </c>
      <c r="D74" s="7">
        <f>COUNTIF(C2:C69,"&lt;0.375")-COUNTIF(C2:C69,"&lt;0.343")</f>
        <v>0</v>
      </c>
      <c r="E74" s="19">
        <v>0.04</v>
      </c>
      <c r="F74" s="23">
        <v>62.4</v>
      </c>
      <c r="G74" s="23">
        <v>-60</v>
      </c>
      <c r="H74" s="24">
        <v>0.0385</v>
      </c>
      <c r="I74">
        <v>75</v>
      </c>
    </row>
    <row r="75" spans="3:9">
      <c r="C75" s="7" t="s">
        <v>17</v>
      </c>
      <c r="D75" s="7">
        <f>COUNTIF(C2:C69,"&lt;0.407")-COUNTIF(C2:C69,"&lt;0.375")</f>
        <v>0</v>
      </c>
      <c r="E75" s="19">
        <v>0.1</v>
      </c>
      <c r="F75" s="23">
        <v>156</v>
      </c>
      <c r="G75" s="23">
        <v>-160</v>
      </c>
      <c r="H75" s="24">
        <v>0.1026</v>
      </c>
      <c r="I75">
        <v>70</v>
      </c>
    </row>
    <row r="76" spans="3:9">
      <c r="C76" s="7" t="s">
        <v>18</v>
      </c>
      <c r="D76" s="7">
        <f>COUNTIF(C2:C69,"&lt;0.439")-COUNTIF(C2:C69,"&lt;0.407")</f>
        <v>0</v>
      </c>
      <c r="E76" s="19">
        <v>0.12</v>
      </c>
      <c r="F76" s="23">
        <v>187.2</v>
      </c>
      <c r="G76" s="23">
        <v>-180</v>
      </c>
      <c r="H76" s="24">
        <v>0.1154</v>
      </c>
      <c r="I76">
        <v>69</v>
      </c>
    </row>
    <row r="77" s="3" customFormat="1" spans="3:9">
      <c r="C77" s="20" t="s">
        <v>19</v>
      </c>
      <c r="D77" s="20">
        <f>COUNTIF(C2:C69,"&lt;0.471")-COUNTIF(C2:C69,"&lt;0.439")</f>
        <v>0</v>
      </c>
      <c r="E77" s="20"/>
      <c r="F77" s="20"/>
      <c r="G77" s="3">
        <v>-200</v>
      </c>
      <c r="H77" s="25">
        <v>0.1282</v>
      </c>
      <c r="I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3" customFormat="1" spans="3:8">
      <c r="C79" s="20" t="s">
        <v>21</v>
      </c>
      <c r="D79" s="20">
        <f>COUNTIF(C2:C69,"&lt;0.535")-COUNTIF(C2:C69,"&lt;0.503")</f>
        <v>0</v>
      </c>
      <c r="E79" s="20"/>
      <c r="F79" s="20"/>
      <c r="G79" s="20"/>
      <c r="H79" s="3">
        <v>4</v>
      </c>
    </row>
    <row r="80" spans="3:7">
      <c r="C80" s="7" t="s">
        <v>22</v>
      </c>
      <c r="D80" s="7">
        <f>COUNTIF(C2:C69,"&lt;0.567")-COUNTIF(C2:C69,"&lt;0.535")</f>
        <v>0</v>
      </c>
      <c r="E80" s="7"/>
      <c r="F80" s="7"/>
      <c r="G80" s="7"/>
    </row>
    <row r="81" s="3" customFormat="1" spans="3:7">
      <c r="C81" s="20" t="s">
        <v>23</v>
      </c>
      <c r="D81" s="20">
        <f>COUNTIF(C2:C69,"&lt;0.599")-COUNTIF(C2:C69,"&lt;0.567")</f>
        <v>0</v>
      </c>
      <c r="E81" s="20"/>
      <c r="F81" s="20"/>
      <c r="G81" s="20"/>
    </row>
    <row r="82" s="5" customFormat="1" spans="3:7">
      <c r="C82" s="21" t="s">
        <v>24</v>
      </c>
      <c r="D82" s="21">
        <f>COUNTIF(C2:C69,"&lt;0.631")-COUNTIF(C2:C69,"&lt;0.599")</f>
        <v>3</v>
      </c>
      <c r="E82" s="21">
        <v>4</v>
      </c>
      <c r="F82" s="21"/>
      <c r="G82" s="21"/>
    </row>
    <row r="83" s="3" customFormat="1" spans="3:7">
      <c r="C83" s="20" t="s">
        <v>25</v>
      </c>
      <c r="D83" s="20">
        <f>COUNTIF(C2:C69,"&lt;0.663")-COUNTIF(C2:C69,"&lt;0.631")</f>
        <v>6</v>
      </c>
      <c r="E83" s="20">
        <v>7</v>
      </c>
      <c r="F83" s="20"/>
      <c r="G83" s="20"/>
    </row>
    <row r="84" spans="3:7">
      <c r="C84" s="7" t="s">
        <v>26</v>
      </c>
      <c r="D84" s="7">
        <f>COUNTIF(C2:C69,"&lt;0.695")-COUNTIF(C2:C69,"&lt;0.663")</f>
        <v>8</v>
      </c>
      <c r="E84" s="20">
        <v>9</v>
      </c>
      <c r="F84" s="7"/>
      <c r="G84" s="7"/>
    </row>
    <row r="85" spans="3:7">
      <c r="C85" s="7" t="s">
        <v>27</v>
      </c>
      <c r="D85" s="7">
        <f>COUNTIF(C2:C69,"&lt;0.727")-COUNTIF(C2:C69,"&lt;0.695")</f>
        <v>11</v>
      </c>
      <c r="E85" s="7">
        <v>12</v>
      </c>
      <c r="F85" s="7"/>
      <c r="G85" s="7"/>
    </row>
    <row r="86" s="6" customFormat="1" spans="3:7">
      <c r="C86" s="22" t="s">
        <v>28</v>
      </c>
      <c r="D86" s="22">
        <f>COUNTIF(C2:C69,"&lt;0.759")-COUNTIF(C2:C69,"&lt;0.727")</f>
        <v>12</v>
      </c>
      <c r="E86" s="22">
        <v>14</v>
      </c>
      <c r="F86" s="22"/>
      <c r="G86" s="22"/>
    </row>
    <row r="87" s="3" customFormat="1" spans="3:7">
      <c r="C87" s="20" t="s">
        <v>29</v>
      </c>
      <c r="D87" s="20">
        <f>COUNTIF(C2:C69,"&lt;0.791")-COUNTIF(C2:C69,"&lt;0.759")</f>
        <v>11</v>
      </c>
      <c r="E87" s="20">
        <v>12</v>
      </c>
      <c r="F87" s="20"/>
      <c r="G87" s="20"/>
    </row>
    <row r="88" spans="3:7">
      <c r="C88" s="7" t="s">
        <v>30</v>
      </c>
      <c r="D88" s="7">
        <f>COUNTIF(C2:C69,"&lt;0.823")-COUNTIF(C2:C69,"&lt;0.791")</f>
        <v>8</v>
      </c>
      <c r="E88" s="7">
        <v>9</v>
      </c>
      <c r="F88" s="7"/>
      <c r="G88" s="7"/>
    </row>
    <row r="89" spans="3:7">
      <c r="C89" s="7" t="s">
        <v>31</v>
      </c>
      <c r="D89" s="7">
        <f>COUNTIF(C2:C69,"&lt;0.855")-COUNTIF(C2:C69,"&lt;0.823")</f>
        <v>6</v>
      </c>
      <c r="E89" s="7">
        <v>7</v>
      </c>
      <c r="F89" s="7"/>
      <c r="G89" s="7"/>
    </row>
    <row r="90" s="5" customFormat="1" spans="3:7">
      <c r="C90" s="21" t="s">
        <v>32</v>
      </c>
      <c r="D90" s="21">
        <f>COUNTIF(C2:C69,"&lt;0.887")-COUNTIF(C2:C69,"&lt;0.855")</f>
        <v>3</v>
      </c>
      <c r="E90" s="21">
        <v>4</v>
      </c>
      <c r="F90" s="21"/>
      <c r="G90" s="21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  <row r="99" spans="6:7">
      <c r="F99">
        <v>0.53</v>
      </c>
      <c r="G99">
        <v>0.038</v>
      </c>
    </row>
    <row r="100" spans="6:7">
      <c r="F100">
        <v>0.648</v>
      </c>
      <c r="G100">
        <v>0.073</v>
      </c>
    </row>
    <row r="101" spans="6:7">
      <c r="F101">
        <v>0.734</v>
      </c>
      <c r="G101">
        <v>0.107</v>
      </c>
    </row>
  </sheetData>
  <pageMargins left="0.75" right="0.75" top="1" bottom="1" header="0.5" footer="0.5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9"/>
  <sheetViews>
    <sheetView topLeftCell="A81" workbookViewId="0">
      <selection activeCell="F107" sqref="F107:G109"/>
    </sheetView>
  </sheetViews>
  <sheetFormatPr defaultColWidth="8.89166666666667" defaultRowHeight="13.5"/>
  <cols>
    <col min="3" max="4" width="15.775" customWidth="1"/>
    <col min="10" max="13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116</v>
      </c>
      <c r="B2" s="9">
        <v>116</v>
      </c>
      <c r="C2" s="9">
        <v>0.630280375480652</v>
      </c>
      <c r="D2" s="9">
        <v>0.000827312469482422</v>
      </c>
      <c r="E2" s="9">
        <v>8</v>
      </c>
      <c r="F2" s="9">
        <v>6</v>
      </c>
      <c r="G2" s="9">
        <v>2</v>
      </c>
      <c r="H2" s="9">
        <v>4</v>
      </c>
      <c r="I2" s="9">
        <v>0.8</v>
      </c>
      <c r="J2" s="9">
        <v>0.571428571428572</v>
      </c>
      <c r="K2" s="9">
        <v>0.666666666666667</v>
      </c>
      <c r="L2" s="9">
        <v>0.6</v>
      </c>
      <c r="M2" s="9">
        <v>0.2</v>
      </c>
      <c r="N2" s="9">
        <v>0.6</v>
      </c>
    </row>
    <row r="3" spans="1:14">
      <c r="A3" s="8">
        <v>2</v>
      </c>
      <c r="B3" s="9">
        <v>2</v>
      </c>
      <c r="C3" s="9">
        <v>0.621734499931335</v>
      </c>
      <c r="D3" s="9">
        <v>0.000980615615844727</v>
      </c>
      <c r="E3" s="9">
        <v>9</v>
      </c>
      <c r="F3" s="9">
        <v>4</v>
      </c>
      <c r="G3" s="9">
        <v>1</v>
      </c>
      <c r="H3" s="9">
        <v>6</v>
      </c>
      <c r="I3" s="9">
        <v>0.9</v>
      </c>
      <c r="J3" s="9">
        <v>0.692307692307692</v>
      </c>
      <c r="K3" s="9">
        <v>0.782608695652174</v>
      </c>
      <c r="L3" s="9">
        <v>0.4</v>
      </c>
      <c r="M3" s="9">
        <v>0.5</v>
      </c>
      <c r="N3" s="9">
        <v>0.75</v>
      </c>
    </row>
    <row r="4" s="4" customFormat="1" spans="1:14">
      <c r="A4" s="16">
        <v>229</v>
      </c>
      <c r="B4" s="17">
        <v>229</v>
      </c>
      <c r="C4" s="17">
        <v>0.615076422691345</v>
      </c>
      <c r="D4" s="17">
        <v>0.00972950458526611</v>
      </c>
      <c r="E4" s="17">
        <v>9</v>
      </c>
      <c r="F4" s="17">
        <v>6</v>
      </c>
      <c r="G4" s="17">
        <v>1</v>
      </c>
      <c r="H4" s="17">
        <v>4</v>
      </c>
      <c r="I4" s="17">
        <v>0.9</v>
      </c>
      <c r="J4" s="17">
        <v>0.6</v>
      </c>
      <c r="K4" s="17">
        <v>0.72</v>
      </c>
      <c r="L4" s="17">
        <v>0.6</v>
      </c>
      <c r="M4" s="17">
        <v>0.3</v>
      </c>
      <c r="N4" s="17">
        <v>0.65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customFormat="1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362</v>
      </c>
      <c r="B7" s="9">
        <v>362</v>
      </c>
      <c r="C7" s="9">
        <v>0.653409957885742</v>
      </c>
      <c r="D7" s="9">
        <v>0.00941205024719238</v>
      </c>
      <c r="E7" s="9">
        <v>7</v>
      </c>
      <c r="F7" s="9">
        <v>5</v>
      </c>
      <c r="G7" s="9">
        <v>3</v>
      </c>
      <c r="H7" s="9">
        <v>5</v>
      </c>
      <c r="I7" s="9">
        <v>0.7</v>
      </c>
      <c r="J7" s="9">
        <v>0.583333333333333</v>
      </c>
      <c r="K7" s="9">
        <v>0.636363636363636</v>
      </c>
      <c r="L7" s="9">
        <v>0.5</v>
      </c>
      <c r="M7" s="9">
        <v>0.2</v>
      </c>
      <c r="N7" s="9">
        <v>0.6</v>
      </c>
    </row>
    <row r="8" s="3" customFormat="1" spans="1:14">
      <c r="A8" s="14">
        <v>278</v>
      </c>
      <c r="B8" s="15">
        <v>278</v>
      </c>
      <c r="C8" s="15">
        <v>0.633606433868408</v>
      </c>
      <c r="D8" s="15">
        <v>0.0177440643310547</v>
      </c>
      <c r="E8" s="15">
        <v>9</v>
      </c>
      <c r="F8" s="15">
        <v>7</v>
      </c>
      <c r="G8" s="15">
        <v>1</v>
      </c>
      <c r="H8" s="15">
        <v>3</v>
      </c>
      <c r="I8" s="15">
        <v>0.9</v>
      </c>
      <c r="J8" s="15">
        <v>0.5625</v>
      </c>
      <c r="K8" s="15">
        <v>0.692307692307692</v>
      </c>
      <c r="L8" s="15">
        <v>0.7</v>
      </c>
      <c r="M8" s="15">
        <v>0.2</v>
      </c>
      <c r="N8" s="15">
        <v>0.6</v>
      </c>
    </row>
    <row r="9" spans="1:14">
      <c r="A9" s="8">
        <v>488</v>
      </c>
      <c r="B9" s="9">
        <v>488</v>
      </c>
      <c r="C9" s="9">
        <v>0.643400549888611</v>
      </c>
      <c r="D9" s="9">
        <v>0.0169519186019897</v>
      </c>
      <c r="E9" s="9">
        <v>10</v>
      </c>
      <c r="F9" s="9">
        <v>8</v>
      </c>
      <c r="G9" s="9">
        <v>0</v>
      </c>
      <c r="H9" s="9">
        <v>2</v>
      </c>
      <c r="I9" s="9">
        <v>1</v>
      </c>
      <c r="J9" s="9">
        <v>0.555555555555556</v>
      </c>
      <c r="K9" s="9">
        <v>0.714285714285714</v>
      </c>
      <c r="L9" s="9">
        <v>0.8</v>
      </c>
      <c r="M9" s="9">
        <v>0.2</v>
      </c>
      <c r="N9" s="9">
        <v>0.6</v>
      </c>
    </row>
    <row r="10" spans="1:14">
      <c r="A10" s="8">
        <v>406</v>
      </c>
      <c r="B10" s="9">
        <v>406</v>
      </c>
      <c r="C10" s="9">
        <v>0.659239649772644</v>
      </c>
      <c r="D10" s="9">
        <v>0.000570774078369141</v>
      </c>
      <c r="E10" s="9">
        <v>10</v>
      </c>
      <c r="F10" s="9">
        <v>3</v>
      </c>
      <c r="G10" s="9">
        <v>0</v>
      </c>
      <c r="H10" s="9">
        <v>7</v>
      </c>
      <c r="I10" s="9">
        <v>1</v>
      </c>
      <c r="J10" s="9">
        <v>0.769230769230769</v>
      </c>
      <c r="K10" s="9">
        <v>0.869565217391304</v>
      </c>
      <c r="L10" s="9">
        <v>0.3</v>
      </c>
      <c r="M10" s="9">
        <v>0.7</v>
      </c>
      <c r="N10" s="9">
        <v>0.85</v>
      </c>
    </row>
    <row r="11" s="1" customFormat="1" spans="1:14">
      <c r="A11" s="10">
        <v>242</v>
      </c>
      <c r="B11" s="11">
        <v>242</v>
      </c>
      <c r="C11" s="11">
        <v>0.654550433158875</v>
      </c>
      <c r="D11" s="11">
        <v>0.00651741027832031</v>
      </c>
      <c r="E11" s="11">
        <v>10</v>
      </c>
      <c r="F11" s="11">
        <v>7</v>
      </c>
      <c r="G11" s="11">
        <v>0</v>
      </c>
      <c r="H11" s="11">
        <v>3</v>
      </c>
      <c r="I11" s="11">
        <v>1</v>
      </c>
      <c r="J11" s="11">
        <v>0.588235294117647</v>
      </c>
      <c r="K11" s="11">
        <v>0.740740740740741</v>
      </c>
      <c r="L11" s="11">
        <v>0.7</v>
      </c>
      <c r="M11" s="11">
        <v>0.3</v>
      </c>
      <c r="N11" s="11">
        <v>0.65</v>
      </c>
    </row>
    <row r="12" spans="1:14">
      <c r="A12" s="8">
        <v>356</v>
      </c>
      <c r="B12" s="9">
        <v>356</v>
      </c>
      <c r="C12" s="9">
        <v>0.677717924118042</v>
      </c>
      <c r="D12" s="9">
        <v>0.0300798416137695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376</v>
      </c>
      <c r="B13" s="9">
        <v>376</v>
      </c>
      <c r="C13" s="9">
        <v>0.690605521202087</v>
      </c>
      <c r="D13" s="9">
        <v>0.0205518007278442</v>
      </c>
      <c r="E13" s="9">
        <v>9</v>
      </c>
      <c r="F13" s="9">
        <v>5</v>
      </c>
      <c r="G13" s="9">
        <v>1</v>
      </c>
      <c r="H13" s="9">
        <v>5</v>
      </c>
      <c r="I13" s="9">
        <v>0.9</v>
      </c>
      <c r="J13" s="9">
        <v>0.642857142857143</v>
      </c>
      <c r="K13" s="9">
        <v>0.75</v>
      </c>
      <c r="L13" s="9">
        <v>0.5</v>
      </c>
      <c r="M13" s="9">
        <v>0.4</v>
      </c>
      <c r="N13" s="9">
        <v>0.7</v>
      </c>
    </row>
    <row r="14" spans="1:14">
      <c r="A14" s="8">
        <v>260</v>
      </c>
      <c r="B14" s="9">
        <v>260</v>
      </c>
      <c r="C14" s="9">
        <v>0.69218921661377</v>
      </c>
      <c r="D14" s="9">
        <v>0.0328303575515747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350</v>
      </c>
      <c r="B15" s="9">
        <v>350</v>
      </c>
      <c r="C15" s="9">
        <v>0.689123868942261</v>
      </c>
      <c r="D15" s="9">
        <v>0.0156382322311401</v>
      </c>
      <c r="E15" s="9">
        <v>10</v>
      </c>
      <c r="F15" s="9">
        <v>8</v>
      </c>
      <c r="G15" s="9">
        <v>0</v>
      </c>
      <c r="H15" s="9">
        <v>2</v>
      </c>
      <c r="I15" s="9">
        <v>1</v>
      </c>
      <c r="J15" s="9">
        <v>0.555555555555556</v>
      </c>
      <c r="K15" s="9">
        <v>0.714285714285714</v>
      </c>
      <c r="L15" s="9">
        <v>0.8</v>
      </c>
      <c r="M15" s="9">
        <v>0.2</v>
      </c>
      <c r="N15" s="9">
        <v>0.6</v>
      </c>
    </row>
    <row r="16" spans="1:14">
      <c r="A16" s="8">
        <v>251</v>
      </c>
      <c r="B16" s="9">
        <v>251</v>
      </c>
      <c r="C16" s="9">
        <v>0.668897747993469</v>
      </c>
      <c r="D16" s="9">
        <v>0.0253410339355469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244</v>
      </c>
      <c r="B17" s="9">
        <v>244</v>
      </c>
      <c r="C17" s="9">
        <v>0.666673541069031</v>
      </c>
      <c r="D17" s="9">
        <v>0.0326756238937378</v>
      </c>
      <c r="E17" s="9">
        <v>7</v>
      </c>
      <c r="F17" s="9">
        <v>5</v>
      </c>
      <c r="G17" s="9">
        <v>3</v>
      </c>
      <c r="H17" s="9">
        <v>5</v>
      </c>
      <c r="I17" s="9">
        <v>0.7</v>
      </c>
      <c r="J17" s="9">
        <v>0.583333333333333</v>
      </c>
      <c r="K17" s="9">
        <v>0.636363636363636</v>
      </c>
      <c r="L17" s="9">
        <v>0.5</v>
      </c>
      <c r="M17" s="9">
        <v>0.2</v>
      </c>
      <c r="N17" s="9">
        <v>0.6</v>
      </c>
    </row>
    <row r="18" spans="1:14">
      <c r="A18" s="8">
        <v>427</v>
      </c>
      <c r="B18" s="9">
        <v>427</v>
      </c>
      <c r="C18" s="9">
        <v>0.684904217720032</v>
      </c>
      <c r="D18" s="9">
        <v>0.0170198678970337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207</v>
      </c>
      <c r="B19" s="9">
        <v>207</v>
      </c>
      <c r="C19" s="9">
        <v>0.668673396110535</v>
      </c>
      <c r="D19" s="9">
        <v>0.00628530979156494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="1" customFormat="1" spans="1:14">
      <c r="A20" s="10">
        <v>442</v>
      </c>
      <c r="B20" s="11">
        <v>442</v>
      </c>
      <c r="C20" s="11">
        <v>0.667679786682129</v>
      </c>
      <c r="D20" s="11">
        <v>0.0160030126571655</v>
      </c>
      <c r="E20" s="11">
        <v>9</v>
      </c>
      <c r="F20" s="11">
        <v>6</v>
      </c>
      <c r="G20" s="11">
        <v>1</v>
      </c>
      <c r="H20" s="11">
        <v>4</v>
      </c>
      <c r="I20" s="11">
        <v>0.9</v>
      </c>
      <c r="J20" s="11">
        <v>0.6</v>
      </c>
      <c r="K20" s="11">
        <v>0.72</v>
      </c>
      <c r="L20" s="11">
        <v>0.6</v>
      </c>
      <c r="M20" s="11">
        <v>0.3</v>
      </c>
      <c r="N20" s="11">
        <v>0.65</v>
      </c>
    </row>
    <row r="21" spans="1:14">
      <c r="A21" s="8">
        <v>40</v>
      </c>
      <c r="B21" s="9">
        <v>40</v>
      </c>
      <c r="C21" s="9">
        <v>0.702210426330566</v>
      </c>
      <c r="D21" s="9">
        <v>0.0116062164306641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148</v>
      </c>
      <c r="B22" s="9">
        <v>148</v>
      </c>
      <c r="C22" s="9">
        <v>0.709036827087402</v>
      </c>
      <c r="D22" s="9">
        <v>0.0437332391738892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26</v>
      </c>
      <c r="B23" s="9">
        <v>26</v>
      </c>
      <c r="C23" s="9">
        <v>0.696692824363708</v>
      </c>
      <c r="D23" s="9">
        <v>0.0210152864456177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459</v>
      </c>
      <c r="B24" s="9">
        <v>459</v>
      </c>
      <c r="C24" s="9">
        <v>0.703859448432922</v>
      </c>
      <c r="D24" s="9">
        <v>0.0196352005004883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463</v>
      </c>
      <c r="B25" s="9">
        <v>463</v>
      </c>
      <c r="C25" s="9">
        <v>0.722189426422119</v>
      </c>
      <c r="D25" s="9">
        <v>0.00653374195098877</v>
      </c>
      <c r="E25" s="9">
        <v>9</v>
      </c>
      <c r="F25" s="9">
        <v>9</v>
      </c>
      <c r="G25" s="9">
        <v>1</v>
      </c>
      <c r="H25" s="9">
        <v>1</v>
      </c>
      <c r="I25" s="9">
        <v>0.9</v>
      </c>
      <c r="J25" s="9">
        <v>0.5</v>
      </c>
      <c r="K25" s="9">
        <v>0.642857142857143</v>
      </c>
      <c r="L25" s="9">
        <v>0.9</v>
      </c>
      <c r="M25" s="9">
        <v>0</v>
      </c>
      <c r="N25" s="9">
        <v>0.5</v>
      </c>
    </row>
    <row r="26" spans="1:14">
      <c r="A26" s="8">
        <v>184</v>
      </c>
      <c r="B26" s="9">
        <v>184</v>
      </c>
      <c r="C26" s="9">
        <v>0.704670667648315</v>
      </c>
      <c r="D26" s="9">
        <v>0.0256813764572144</v>
      </c>
      <c r="E26" s="9">
        <v>8</v>
      </c>
      <c r="F26" s="9">
        <v>8</v>
      </c>
      <c r="G26" s="9">
        <v>2</v>
      </c>
      <c r="H26" s="9">
        <v>2</v>
      </c>
      <c r="I26" s="9">
        <v>0.8</v>
      </c>
      <c r="J26" s="9">
        <v>0.5</v>
      </c>
      <c r="K26" s="9">
        <v>0.615384615384615</v>
      </c>
      <c r="L26" s="9">
        <v>0.8</v>
      </c>
      <c r="M26" s="9">
        <v>0</v>
      </c>
      <c r="N26" s="9">
        <v>0.5</v>
      </c>
    </row>
    <row r="27" spans="1:14">
      <c r="A27" s="8">
        <v>415</v>
      </c>
      <c r="B27" s="9">
        <v>415</v>
      </c>
      <c r="C27" s="9">
        <v>0.698853492736816</v>
      </c>
      <c r="D27" s="9">
        <v>0.0456039905548096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240</v>
      </c>
      <c r="B28" s="9">
        <v>240</v>
      </c>
      <c r="C28" s="9">
        <v>0.720616340637207</v>
      </c>
      <c r="D28" s="9">
        <v>0.0177127122879028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pans="1:14">
      <c r="A29" s="8">
        <v>18</v>
      </c>
      <c r="B29" s="9">
        <v>18</v>
      </c>
      <c r="C29" s="9">
        <v>0.69927442073822</v>
      </c>
      <c r="D29" s="9">
        <v>0.0535966157913208</v>
      </c>
      <c r="E29" s="9">
        <v>8</v>
      </c>
      <c r="F29" s="9">
        <v>6</v>
      </c>
      <c r="G29" s="9">
        <v>2</v>
      </c>
      <c r="H29" s="9">
        <v>4</v>
      </c>
      <c r="I29" s="9">
        <v>0.8</v>
      </c>
      <c r="J29" s="9">
        <v>0.571428571428572</v>
      </c>
      <c r="K29" s="9">
        <v>0.666666666666667</v>
      </c>
      <c r="L29" s="9">
        <v>0.6</v>
      </c>
      <c r="M29" s="9">
        <v>0.2</v>
      </c>
      <c r="N29" s="9">
        <v>0.6</v>
      </c>
    </row>
    <row r="30" spans="1:14">
      <c r="A30" s="8">
        <v>275</v>
      </c>
      <c r="B30" s="9">
        <v>275</v>
      </c>
      <c r="C30" s="9">
        <v>0.714213848114014</v>
      </c>
      <c r="D30" s="9">
        <v>0.0160645246505737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476</v>
      </c>
      <c r="B31" s="9">
        <v>476</v>
      </c>
      <c r="C31" s="9">
        <v>0.708812236785889</v>
      </c>
      <c r="D31" s="9">
        <v>0.00474917888641357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="1" customFormat="1" spans="1:14">
      <c r="A32" s="10">
        <v>95</v>
      </c>
      <c r="B32" s="11">
        <v>95</v>
      </c>
      <c r="C32" s="11">
        <v>0.718604207038879</v>
      </c>
      <c r="D32" s="11">
        <v>0.000424385070800781</v>
      </c>
      <c r="E32" s="11">
        <v>8</v>
      </c>
      <c r="F32" s="11">
        <v>7</v>
      </c>
      <c r="G32" s="11">
        <v>2</v>
      </c>
      <c r="H32" s="11">
        <v>3</v>
      </c>
      <c r="I32" s="11">
        <v>0.8</v>
      </c>
      <c r="J32" s="11">
        <v>0.533333333333333</v>
      </c>
      <c r="K32" s="11">
        <v>0.64</v>
      </c>
      <c r="L32" s="11">
        <v>0.7</v>
      </c>
      <c r="M32" s="11">
        <v>0.1</v>
      </c>
      <c r="N32" s="11">
        <v>0.55</v>
      </c>
    </row>
    <row r="33" spans="1:14">
      <c r="A33" s="8">
        <v>487</v>
      </c>
      <c r="B33" s="9">
        <v>487</v>
      </c>
      <c r="C33" s="9">
        <v>0.73888897895813</v>
      </c>
      <c r="D33" s="9">
        <v>0.0405522584915161</v>
      </c>
      <c r="E33" s="9">
        <v>8</v>
      </c>
      <c r="F33" s="9">
        <v>8</v>
      </c>
      <c r="G33" s="9">
        <v>2</v>
      </c>
      <c r="H33" s="9">
        <v>2</v>
      </c>
      <c r="I33" s="9">
        <v>0.8</v>
      </c>
      <c r="J33" s="9">
        <v>0.5</v>
      </c>
      <c r="K33" s="9">
        <v>0.615384615384615</v>
      </c>
      <c r="L33" s="9">
        <v>0.8</v>
      </c>
      <c r="M33" s="9">
        <v>0</v>
      </c>
      <c r="N33" s="9">
        <v>0.5</v>
      </c>
    </row>
    <row r="34" spans="1:14">
      <c r="A34" s="8">
        <v>436</v>
      </c>
      <c r="B34" s="9">
        <v>436</v>
      </c>
      <c r="C34" s="9">
        <v>0.755163788795471</v>
      </c>
      <c r="D34" s="9">
        <v>0.0380722284317017</v>
      </c>
      <c r="E34" s="9">
        <v>10</v>
      </c>
      <c r="F34" s="9">
        <v>6</v>
      </c>
      <c r="G34" s="9">
        <v>0</v>
      </c>
      <c r="H34" s="9">
        <v>4</v>
      </c>
      <c r="I34" s="9">
        <v>1</v>
      </c>
      <c r="J34" s="9">
        <v>0.625</v>
      </c>
      <c r="K34" s="9">
        <v>0.769230769230769</v>
      </c>
      <c r="L34" s="9">
        <v>0.6</v>
      </c>
      <c r="M34" s="9">
        <v>0.4</v>
      </c>
      <c r="N34" s="9">
        <v>0.7</v>
      </c>
    </row>
    <row r="35" spans="1:14">
      <c r="A35" s="8">
        <v>193</v>
      </c>
      <c r="B35" s="9">
        <v>193</v>
      </c>
      <c r="C35" s="9">
        <v>0.72842538356781</v>
      </c>
      <c r="D35" s="9">
        <v>0.0178406238555908</v>
      </c>
      <c r="E35" s="9">
        <v>10</v>
      </c>
      <c r="F35" s="9">
        <v>8</v>
      </c>
      <c r="G35" s="9">
        <v>0</v>
      </c>
      <c r="H35" s="9">
        <v>2</v>
      </c>
      <c r="I35" s="9">
        <v>1</v>
      </c>
      <c r="J35" s="9">
        <v>0.555555555555556</v>
      </c>
      <c r="K35" s="9">
        <v>0.714285714285714</v>
      </c>
      <c r="L35" s="9">
        <v>0.8</v>
      </c>
      <c r="M35" s="9">
        <v>0.2</v>
      </c>
      <c r="N35" s="9">
        <v>0.6</v>
      </c>
    </row>
    <row r="36" spans="1:14">
      <c r="A36" s="8">
        <v>198</v>
      </c>
      <c r="B36" s="9">
        <v>198</v>
      </c>
      <c r="C36" s="9">
        <v>0.729091763496399</v>
      </c>
      <c r="D36" s="9">
        <v>0.0614309310913086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334</v>
      </c>
      <c r="B37" s="9">
        <v>334</v>
      </c>
      <c r="C37" s="9">
        <v>0.729298710823059</v>
      </c>
      <c r="D37" s="9">
        <v>0.047121524810791</v>
      </c>
      <c r="E37" s="9">
        <v>8</v>
      </c>
      <c r="F37" s="9">
        <v>7</v>
      </c>
      <c r="G37" s="9">
        <v>2</v>
      </c>
      <c r="H37" s="9">
        <v>3</v>
      </c>
      <c r="I37" s="9">
        <v>0.8</v>
      </c>
      <c r="J37" s="9">
        <v>0.533333333333333</v>
      </c>
      <c r="K37" s="9">
        <v>0.64</v>
      </c>
      <c r="L37" s="9">
        <v>0.7</v>
      </c>
      <c r="M37" s="9">
        <v>0.1</v>
      </c>
      <c r="N37" s="9">
        <v>0.55</v>
      </c>
    </row>
    <row r="38" spans="1:14">
      <c r="A38" s="8">
        <v>329</v>
      </c>
      <c r="B38" s="9">
        <v>329</v>
      </c>
      <c r="C38" s="9">
        <v>0.753454089164734</v>
      </c>
      <c r="D38" s="9">
        <v>0.0653548240661621</v>
      </c>
      <c r="E38" s="9">
        <v>9</v>
      </c>
      <c r="F38" s="9">
        <v>8</v>
      </c>
      <c r="G38" s="9">
        <v>1</v>
      </c>
      <c r="H38" s="9">
        <v>2</v>
      </c>
      <c r="I38" s="9">
        <v>0.9</v>
      </c>
      <c r="J38" s="9">
        <v>0.529411764705882</v>
      </c>
      <c r="K38" s="9">
        <v>0.666666666666667</v>
      </c>
      <c r="L38" s="9">
        <v>0.8</v>
      </c>
      <c r="M38" s="9">
        <v>0.1</v>
      </c>
      <c r="N38" s="9">
        <v>0.55</v>
      </c>
    </row>
    <row r="39" spans="1:14">
      <c r="A39" s="8">
        <v>387</v>
      </c>
      <c r="B39" s="9">
        <v>387</v>
      </c>
      <c r="C39" s="9">
        <v>0.757044076919556</v>
      </c>
      <c r="D39" s="9">
        <v>0.0741622447967529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293</v>
      </c>
      <c r="B40" s="9">
        <v>293</v>
      </c>
      <c r="C40" s="9">
        <v>0.730805635452271</v>
      </c>
      <c r="D40" s="9">
        <v>0.0538330078125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112</v>
      </c>
      <c r="B41" s="9">
        <v>112</v>
      </c>
      <c r="C41" s="9">
        <v>0.741947174072266</v>
      </c>
      <c r="D41" s="9">
        <v>0.073692798614502</v>
      </c>
      <c r="E41" s="9">
        <v>9</v>
      </c>
      <c r="F41" s="9">
        <v>6</v>
      </c>
      <c r="G41" s="9">
        <v>1</v>
      </c>
      <c r="H41" s="9">
        <v>4</v>
      </c>
      <c r="I41" s="9">
        <v>0.9</v>
      </c>
      <c r="J41" s="9">
        <v>0.6</v>
      </c>
      <c r="K41" s="9">
        <v>0.72</v>
      </c>
      <c r="L41" s="9">
        <v>0.6</v>
      </c>
      <c r="M41" s="9">
        <v>0.3</v>
      </c>
      <c r="N41" s="9">
        <v>0.65</v>
      </c>
    </row>
    <row r="42" spans="1:14">
      <c r="A42" s="8">
        <v>11</v>
      </c>
      <c r="B42" s="9">
        <v>11</v>
      </c>
      <c r="C42" s="9">
        <v>0.731852769851685</v>
      </c>
      <c r="D42" s="9">
        <v>0.0606273412704468</v>
      </c>
      <c r="E42" s="9">
        <v>9</v>
      </c>
      <c r="F42" s="9">
        <v>5</v>
      </c>
      <c r="G42" s="9">
        <v>1</v>
      </c>
      <c r="H42" s="9">
        <v>5</v>
      </c>
      <c r="I42" s="9">
        <v>0.9</v>
      </c>
      <c r="J42" s="9">
        <v>0.642857142857143</v>
      </c>
      <c r="K42" s="9">
        <v>0.75</v>
      </c>
      <c r="L42" s="9">
        <v>0.5</v>
      </c>
      <c r="M42" s="9">
        <v>0.4</v>
      </c>
      <c r="N42" s="9">
        <v>0.7</v>
      </c>
    </row>
    <row r="43" s="3" customFormat="1" spans="1:14">
      <c r="A43" s="14">
        <v>489</v>
      </c>
      <c r="B43" s="15">
        <v>489</v>
      </c>
      <c r="C43" s="15">
        <v>0.758960366249084</v>
      </c>
      <c r="D43" s="15">
        <v>0.0620526075363159</v>
      </c>
      <c r="E43" s="15">
        <v>9</v>
      </c>
      <c r="F43" s="15">
        <v>4</v>
      </c>
      <c r="G43" s="15">
        <v>1</v>
      </c>
      <c r="H43" s="15">
        <v>6</v>
      </c>
      <c r="I43" s="15">
        <v>0.9</v>
      </c>
      <c r="J43" s="15">
        <v>0.692307692307692</v>
      </c>
      <c r="K43" s="15">
        <v>0.782608695652174</v>
      </c>
      <c r="L43" s="15">
        <v>0.4</v>
      </c>
      <c r="M43" s="15">
        <v>0.5</v>
      </c>
      <c r="N43" s="15">
        <v>0.75</v>
      </c>
    </row>
    <row r="44" spans="1:14">
      <c r="A44" s="8">
        <v>48</v>
      </c>
      <c r="B44" s="9">
        <v>48</v>
      </c>
      <c r="C44" s="9">
        <v>0.735119223594666</v>
      </c>
      <c r="D44" s="9">
        <v>0.0424820184707642</v>
      </c>
      <c r="E44" s="9">
        <v>9</v>
      </c>
      <c r="F44" s="9">
        <v>9</v>
      </c>
      <c r="G44" s="9">
        <v>1</v>
      </c>
      <c r="H44" s="9">
        <v>1</v>
      </c>
      <c r="I44" s="9">
        <v>0.9</v>
      </c>
      <c r="J44" s="9">
        <v>0.5</v>
      </c>
      <c r="K44" s="9">
        <v>0.642857142857143</v>
      </c>
      <c r="L44" s="9">
        <v>0.9</v>
      </c>
      <c r="M44" s="9">
        <v>0</v>
      </c>
      <c r="N44" s="9">
        <v>0.5</v>
      </c>
    </row>
    <row r="45" s="3" customFormat="1" spans="1:14">
      <c r="A45" s="14">
        <v>357</v>
      </c>
      <c r="B45" s="15">
        <v>357</v>
      </c>
      <c r="C45" s="15">
        <v>0.736613154411316</v>
      </c>
      <c r="D45" s="15">
        <v>0.0743128061294556</v>
      </c>
      <c r="E45" s="15">
        <v>8</v>
      </c>
      <c r="F45" s="15">
        <v>9</v>
      </c>
      <c r="G45" s="15">
        <v>2</v>
      </c>
      <c r="H45" s="15">
        <v>1</v>
      </c>
      <c r="I45" s="15">
        <v>0.8</v>
      </c>
      <c r="J45" s="15">
        <v>0.470588235294118</v>
      </c>
      <c r="K45" s="15">
        <v>0.592592592592593</v>
      </c>
      <c r="L45" s="15">
        <v>0.9</v>
      </c>
      <c r="M45" s="15">
        <v>-0.1</v>
      </c>
      <c r="N45" s="15">
        <v>0.45</v>
      </c>
    </row>
    <row r="46" s="4" customFormat="1" spans="1:14">
      <c r="A46" s="16">
        <v>190</v>
      </c>
      <c r="B46" s="17">
        <v>190</v>
      </c>
      <c r="C46" s="17">
        <v>0.749874949455261</v>
      </c>
      <c r="D46" s="17">
        <v>0.0491503477096558</v>
      </c>
      <c r="E46" s="17">
        <v>9</v>
      </c>
      <c r="F46" s="17">
        <v>7</v>
      </c>
      <c r="G46" s="17">
        <v>1</v>
      </c>
      <c r="H46" s="17">
        <v>3</v>
      </c>
      <c r="I46" s="17">
        <v>0.9</v>
      </c>
      <c r="J46" s="17">
        <v>0.5625</v>
      </c>
      <c r="K46" s="17">
        <v>0.692307692307692</v>
      </c>
      <c r="L46" s="17">
        <v>0.7</v>
      </c>
      <c r="M46" s="17">
        <v>0.2</v>
      </c>
      <c r="N46" s="17">
        <v>0.6</v>
      </c>
    </row>
    <row r="47" spans="1:14">
      <c r="A47" s="8">
        <v>358</v>
      </c>
      <c r="B47" s="9">
        <v>358</v>
      </c>
      <c r="C47" s="9">
        <v>0.789153099060059</v>
      </c>
      <c r="D47" s="9">
        <v>0.069909930229187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150</v>
      </c>
      <c r="B48" s="9">
        <v>150</v>
      </c>
      <c r="C48" s="9">
        <v>0.76350724697113</v>
      </c>
      <c r="D48" s="9">
        <v>0.0893278121948242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123</v>
      </c>
      <c r="B49" s="9">
        <v>123</v>
      </c>
      <c r="C49" s="9">
        <v>0.781936645507812</v>
      </c>
      <c r="D49" s="9">
        <v>0.049551248550415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24</v>
      </c>
      <c r="B50" s="9">
        <v>24</v>
      </c>
      <c r="C50" s="9">
        <v>0.790312647819519</v>
      </c>
      <c r="D50" s="9">
        <v>0.0681979656219482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75</v>
      </c>
      <c r="B51" s="9">
        <v>75</v>
      </c>
      <c r="C51" s="9">
        <v>0.770099759101868</v>
      </c>
      <c r="D51" s="9">
        <v>0.0259023904800415</v>
      </c>
      <c r="E51" s="9">
        <v>10</v>
      </c>
      <c r="F51" s="9">
        <v>8</v>
      </c>
      <c r="G51" s="9">
        <v>0</v>
      </c>
      <c r="H51" s="9">
        <v>2</v>
      </c>
      <c r="I51" s="9">
        <v>1</v>
      </c>
      <c r="J51" s="9">
        <v>0.555555555555556</v>
      </c>
      <c r="K51" s="9">
        <v>0.714285714285714</v>
      </c>
      <c r="L51" s="9">
        <v>0.8</v>
      </c>
      <c r="M51" s="9">
        <v>0.2</v>
      </c>
      <c r="N51" s="9">
        <v>0.6</v>
      </c>
    </row>
    <row r="52" spans="1:14">
      <c r="A52" s="8">
        <v>65</v>
      </c>
      <c r="B52" s="9">
        <v>65</v>
      </c>
      <c r="C52" s="9">
        <v>0.770633220672607</v>
      </c>
      <c r="D52" s="9">
        <v>0.0158760547637939</v>
      </c>
      <c r="E52" s="9">
        <v>10</v>
      </c>
      <c r="F52" s="9">
        <v>6</v>
      </c>
      <c r="G52" s="9">
        <v>0</v>
      </c>
      <c r="H52" s="9">
        <v>4</v>
      </c>
      <c r="I52" s="9">
        <v>1</v>
      </c>
      <c r="J52" s="9">
        <v>0.625</v>
      </c>
      <c r="K52" s="9">
        <v>0.769230769230769</v>
      </c>
      <c r="L52" s="9">
        <v>0.6</v>
      </c>
      <c r="M52" s="9">
        <v>0.4</v>
      </c>
      <c r="N52" s="9">
        <v>0.7</v>
      </c>
    </row>
    <row r="53" spans="1:14">
      <c r="A53" s="8">
        <v>475</v>
      </c>
      <c r="B53" s="9">
        <v>475</v>
      </c>
      <c r="C53" s="9">
        <v>0.772042036056519</v>
      </c>
      <c r="D53" s="9">
        <v>0.0372321605682373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35</v>
      </c>
      <c r="B54" s="9">
        <v>35</v>
      </c>
      <c r="C54" s="9">
        <v>0.772181630134583</v>
      </c>
      <c r="D54" s="9">
        <v>0.0937321186065674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223</v>
      </c>
      <c r="B55" s="9">
        <v>223</v>
      </c>
      <c r="C55" s="9">
        <v>0.77288019657135</v>
      </c>
      <c r="D55" s="9">
        <v>0.0924553871154785</v>
      </c>
      <c r="E55" s="9">
        <v>8</v>
      </c>
      <c r="F55" s="9">
        <v>8</v>
      </c>
      <c r="G55" s="9">
        <v>2</v>
      </c>
      <c r="H55" s="9">
        <v>2</v>
      </c>
      <c r="I55" s="9">
        <v>0.8</v>
      </c>
      <c r="J55" s="9">
        <v>0.5</v>
      </c>
      <c r="K55" s="9">
        <v>0.615384615384615</v>
      </c>
      <c r="L55" s="9">
        <v>0.8</v>
      </c>
      <c r="M55" s="9">
        <v>0</v>
      </c>
      <c r="N55" s="9">
        <v>0.5</v>
      </c>
    </row>
    <row r="56" spans="1:14">
      <c r="A56" s="8">
        <v>52</v>
      </c>
      <c r="B56" s="9">
        <v>52</v>
      </c>
      <c r="C56" s="9">
        <v>0.777238965034485</v>
      </c>
      <c r="D56" s="9">
        <v>0.115252614021301</v>
      </c>
      <c r="E56" s="9">
        <v>8</v>
      </c>
      <c r="F56" s="9">
        <v>5</v>
      </c>
      <c r="G56" s="9">
        <v>2</v>
      </c>
      <c r="H56" s="9">
        <v>5</v>
      </c>
      <c r="I56" s="9">
        <v>0.8</v>
      </c>
      <c r="J56" s="9">
        <v>0.615384615384615</v>
      </c>
      <c r="K56" s="9">
        <v>0.695652173913043</v>
      </c>
      <c r="L56" s="9">
        <v>0.5</v>
      </c>
      <c r="M56" s="9">
        <v>0.3</v>
      </c>
      <c r="N56" s="9">
        <v>0.65</v>
      </c>
    </row>
    <row r="57" spans="1:14">
      <c r="A57" s="8">
        <v>166</v>
      </c>
      <c r="B57" s="9">
        <v>166</v>
      </c>
      <c r="C57" s="9">
        <v>0.779670238494873</v>
      </c>
      <c r="D57" s="9">
        <v>0.0862889289855957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="4" customFormat="1" spans="1:14">
      <c r="A58" s="16">
        <v>375</v>
      </c>
      <c r="B58" s="17">
        <v>375</v>
      </c>
      <c r="C58" s="17">
        <v>0.788620829582214</v>
      </c>
      <c r="D58" s="17">
        <v>0.0119588375091553</v>
      </c>
      <c r="E58" s="17">
        <v>8</v>
      </c>
      <c r="F58" s="17">
        <v>7</v>
      </c>
      <c r="G58" s="17">
        <v>2</v>
      </c>
      <c r="H58" s="17">
        <v>3</v>
      </c>
      <c r="I58" s="17">
        <v>0.8</v>
      </c>
      <c r="J58" s="17">
        <v>0.533333333333333</v>
      </c>
      <c r="K58" s="17">
        <v>0.64</v>
      </c>
      <c r="L58" s="17">
        <v>0.7</v>
      </c>
      <c r="M58" s="17">
        <v>0.1</v>
      </c>
      <c r="N58" s="17">
        <v>0.55</v>
      </c>
    </row>
    <row r="59" spans="1:14">
      <c r="A59" s="8">
        <v>8</v>
      </c>
      <c r="B59" s="9">
        <v>8</v>
      </c>
      <c r="C59" s="9">
        <v>0.792236685752869</v>
      </c>
      <c r="D59" s="9">
        <v>0.000946521759033203</v>
      </c>
      <c r="E59" s="9">
        <v>7</v>
      </c>
      <c r="F59" s="9">
        <v>8</v>
      </c>
      <c r="G59" s="9">
        <v>3</v>
      </c>
      <c r="H59" s="9">
        <v>2</v>
      </c>
      <c r="I59" s="9">
        <v>0.7</v>
      </c>
      <c r="J59" s="9">
        <v>0.466666666666667</v>
      </c>
      <c r="K59" s="9">
        <v>0.56</v>
      </c>
      <c r="L59" s="9">
        <v>0.8</v>
      </c>
      <c r="M59" s="9">
        <v>-0.1</v>
      </c>
      <c r="N59" s="9">
        <v>0.45</v>
      </c>
    </row>
    <row r="60" spans="1:14">
      <c r="A60" s="8">
        <v>22</v>
      </c>
      <c r="B60" s="9">
        <v>22</v>
      </c>
      <c r="C60" s="9">
        <v>0.792670369148254</v>
      </c>
      <c r="D60" s="9">
        <v>0.00942361354827881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446</v>
      </c>
      <c r="B61" s="9">
        <v>446</v>
      </c>
      <c r="C61" s="9">
        <v>0.799922227859497</v>
      </c>
      <c r="D61" s="9">
        <v>0.0219073295593262</v>
      </c>
      <c r="E61" s="9">
        <v>8</v>
      </c>
      <c r="F61" s="9">
        <v>6</v>
      </c>
      <c r="G61" s="9">
        <v>2</v>
      </c>
      <c r="H61" s="9">
        <v>4</v>
      </c>
      <c r="I61" s="9">
        <v>0.8</v>
      </c>
      <c r="J61" s="9">
        <v>0.571428571428572</v>
      </c>
      <c r="K61" s="9">
        <v>0.666666666666667</v>
      </c>
      <c r="L61" s="9">
        <v>0.6</v>
      </c>
      <c r="M61" s="9">
        <v>0.2</v>
      </c>
      <c r="N61" s="9">
        <v>0.6</v>
      </c>
    </row>
    <row r="62" spans="1:14">
      <c r="A62" s="8">
        <v>130</v>
      </c>
      <c r="B62" s="9">
        <v>130</v>
      </c>
      <c r="C62" s="9">
        <v>0.804839730262756</v>
      </c>
      <c r="D62" s="9">
        <v>0.0534467697143555</v>
      </c>
      <c r="E62" s="9">
        <v>9</v>
      </c>
      <c r="F62" s="9">
        <v>9</v>
      </c>
      <c r="G62" s="9">
        <v>1</v>
      </c>
      <c r="H62" s="9">
        <v>1</v>
      </c>
      <c r="I62" s="9">
        <v>0.9</v>
      </c>
      <c r="J62" s="9">
        <v>0.5</v>
      </c>
      <c r="K62" s="9">
        <v>0.642857142857143</v>
      </c>
      <c r="L62" s="9">
        <v>0.9</v>
      </c>
      <c r="M62" s="9">
        <v>0</v>
      </c>
      <c r="N62" s="9">
        <v>0.5</v>
      </c>
    </row>
    <row r="63" spans="1:14">
      <c r="A63" s="8">
        <v>189</v>
      </c>
      <c r="B63" s="9">
        <v>189</v>
      </c>
      <c r="C63" s="9">
        <v>0.811143755912781</v>
      </c>
      <c r="D63" s="9">
        <v>0.090301513671875</v>
      </c>
      <c r="E63" s="9">
        <v>8</v>
      </c>
      <c r="F63" s="9">
        <v>7</v>
      </c>
      <c r="G63" s="9">
        <v>2</v>
      </c>
      <c r="H63" s="9">
        <v>3</v>
      </c>
      <c r="I63" s="9">
        <v>0.8</v>
      </c>
      <c r="J63" s="9">
        <v>0.533333333333333</v>
      </c>
      <c r="K63" s="9">
        <v>0.64</v>
      </c>
      <c r="L63" s="9">
        <v>0.7</v>
      </c>
      <c r="M63" s="9">
        <v>0.1</v>
      </c>
      <c r="N63" s="9">
        <v>0.55</v>
      </c>
    </row>
    <row r="64" spans="1:14">
      <c r="A64" s="8">
        <v>86</v>
      </c>
      <c r="B64" s="9">
        <v>86</v>
      </c>
      <c r="C64" s="9">
        <v>0.8199782371521</v>
      </c>
      <c r="D64" s="9">
        <v>0.0331791639328003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203</v>
      </c>
      <c r="B65" s="9">
        <v>203</v>
      </c>
      <c r="C65" s="9">
        <v>0.82262909412384</v>
      </c>
      <c r="D65" s="9">
        <v>0.0605645179748535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281</v>
      </c>
      <c r="B66" s="9">
        <v>281</v>
      </c>
      <c r="C66" s="9">
        <v>0.818611860275269</v>
      </c>
      <c r="D66" s="9">
        <v>0.00951147079467773</v>
      </c>
      <c r="E66" s="9">
        <v>10</v>
      </c>
      <c r="F66" s="9">
        <v>10</v>
      </c>
      <c r="G66" s="9">
        <v>0</v>
      </c>
      <c r="H66" s="9">
        <v>0</v>
      </c>
      <c r="I66" s="9">
        <v>1</v>
      </c>
      <c r="J66" s="9">
        <v>0.5</v>
      </c>
      <c r="K66" s="9">
        <v>0.666666666666667</v>
      </c>
      <c r="L66" s="9">
        <v>1</v>
      </c>
      <c r="M66" s="9">
        <v>0</v>
      </c>
      <c r="N66" s="9">
        <v>0.5</v>
      </c>
    </row>
    <row r="67" s="4" customFormat="1" spans="1:14">
      <c r="A67" s="16">
        <v>167</v>
      </c>
      <c r="B67" s="17">
        <v>167</v>
      </c>
      <c r="C67" s="17">
        <v>0.815348744392395</v>
      </c>
      <c r="D67" s="17">
        <v>0.00903403759002686</v>
      </c>
      <c r="E67" s="17">
        <v>9</v>
      </c>
      <c r="F67" s="17">
        <v>7</v>
      </c>
      <c r="G67" s="17">
        <v>1</v>
      </c>
      <c r="H67" s="17">
        <v>3</v>
      </c>
      <c r="I67" s="17">
        <v>0.9</v>
      </c>
      <c r="J67" s="17">
        <v>0.5625</v>
      </c>
      <c r="K67" s="17">
        <v>0.692307692307692</v>
      </c>
      <c r="L67" s="17">
        <v>0.7</v>
      </c>
      <c r="M67" s="17">
        <v>0.2</v>
      </c>
      <c r="N67" s="17">
        <v>0.6</v>
      </c>
    </row>
    <row r="68" spans="1:14">
      <c r="A68" s="8">
        <v>428</v>
      </c>
      <c r="B68" s="9">
        <v>428</v>
      </c>
      <c r="C68" s="9">
        <v>0.825892806053162</v>
      </c>
      <c r="D68" s="9">
        <v>0.0750623941421509</v>
      </c>
      <c r="E68" s="9">
        <v>9</v>
      </c>
      <c r="F68" s="9">
        <v>5</v>
      </c>
      <c r="G68" s="9">
        <v>1</v>
      </c>
      <c r="H68" s="9">
        <v>5</v>
      </c>
      <c r="I68" s="9">
        <v>0.9</v>
      </c>
      <c r="J68" s="9">
        <v>0.642857142857143</v>
      </c>
      <c r="K68" s="9">
        <v>0.75</v>
      </c>
      <c r="L68" s="9">
        <v>0.5</v>
      </c>
      <c r="M68" s="9">
        <v>0.4</v>
      </c>
      <c r="N68" s="9">
        <v>0.7</v>
      </c>
    </row>
    <row r="69" spans="1:14">
      <c r="A69" s="8">
        <v>159</v>
      </c>
      <c r="B69" s="9">
        <v>159</v>
      </c>
      <c r="C69" s="9">
        <v>0.829185247421265</v>
      </c>
      <c r="D69" s="9">
        <v>0.101831912994385</v>
      </c>
      <c r="E69" s="9">
        <v>8</v>
      </c>
      <c r="F69" s="9">
        <v>8</v>
      </c>
      <c r="G69" s="9">
        <v>2</v>
      </c>
      <c r="H69" s="9">
        <v>2</v>
      </c>
      <c r="I69" s="9">
        <v>0.8</v>
      </c>
      <c r="J69" s="9">
        <v>0.5</v>
      </c>
      <c r="K69" s="9">
        <v>0.615384615384615</v>
      </c>
      <c r="L69" s="9">
        <v>0.8</v>
      </c>
      <c r="M69" s="9">
        <v>0</v>
      </c>
      <c r="N69" s="9">
        <v>0.5</v>
      </c>
    </row>
    <row r="70" spans="1:14">
      <c r="A70" s="8">
        <v>366</v>
      </c>
      <c r="B70" s="9">
        <v>366</v>
      </c>
      <c r="C70" s="9">
        <v>0.844253778457642</v>
      </c>
      <c r="D70" s="9">
        <v>0.0926085710525513</v>
      </c>
      <c r="E70" s="9">
        <v>10</v>
      </c>
      <c r="F70" s="9">
        <v>8</v>
      </c>
      <c r="G70" s="9">
        <v>0</v>
      </c>
      <c r="H70" s="9">
        <v>2</v>
      </c>
      <c r="I70" s="9">
        <v>1</v>
      </c>
      <c r="J70" s="9">
        <v>0.555555555555556</v>
      </c>
      <c r="K70" s="9">
        <v>0.714285714285714</v>
      </c>
      <c r="L70" s="9">
        <v>0.8</v>
      </c>
      <c r="M70" s="9">
        <v>0.2</v>
      </c>
      <c r="N70" s="9">
        <v>0.6</v>
      </c>
    </row>
    <row r="71" spans="1:14">
      <c r="A71" s="8">
        <v>395</v>
      </c>
      <c r="B71" s="9">
        <v>395</v>
      </c>
      <c r="C71" s="9">
        <v>0.835938572883606</v>
      </c>
      <c r="D71" s="9">
        <v>0.0859125852584839</v>
      </c>
      <c r="E71" s="9">
        <v>9</v>
      </c>
      <c r="F71" s="9">
        <v>7</v>
      </c>
      <c r="G71" s="9">
        <v>1</v>
      </c>
      <c r="H71" s="9">
        <v>3</v>
      </c>
      <c r="I71" s="9">
        <v>0.9</v>
      </c>
      <c r="J71" s="9">
        <v>0.5625</v>
      </c>
      <c r="K71" s="9">
        <v>0.692307692307692</v>
      </c>
      <c r="L71" s="9">
        <v>0.7</v>
      </c>
      <c r="M71" s="9">
        <v>0.2</v>
      </c>
      <c r="N71" s="9">
        <v>0.6</v>
      </c>
    </row>
    <row r="72" spans="1:14">
      <c r="A72" s="8">
        <v>318</v>
      </c>
      <c r="B72" s="9">
        <v>318</v>
      </c>
      <c r="C72" s="9">
        <v>0.842553019523621</v>
      </c>
      <c r="D72" s="9">
        <v>0.0404520034790039</v>
      </c>
      <c r="E72" s="9">
        <v>10</v>
      </c>
      <c r="F72" s="9">
        <v>8</v>
      </c>
      <c r="G72" s="9">
        <v>0</v>
      </c>
      <c r="H72" s="9">
        <v>2</v>
      </c>
      <c r="I72" s="9">
        <v>1</v>
      </c>
      <c r="J72" s="9">
        <v>0.555555555555556</v>
      </c>
      <c r="K72" s="9">
        <v>0.714285714285714</v>
      </c>
      <c r="L72" s="9">
        <v>0.8</v>
      </c>
      <c r="M72" s="9">
        <v>0.2</v>
      </c>
      <c r="N72" s="9">
        <v>0.6</v>
      </c>
    </row>
    <row r="73" spans="1:14">
      <c r="A73" s="8">
        <v>457</v>
      </c>
      <c r="B73" s="9">
        <v>457</v>
      </c>
      <c r="C73" s="9">
        <v>0.839494109153748</v>
      </c>
      <c r="D73" s="9">
        <v>0.00750446319580078</v>
      </c>
      <c r="E73" s="9">
        <v>9</v>
      </c>
      <c r="F73" s="9">
        <v>9</v>
      </c>
      <c r="G73" s="9">
        <v>1</v>
      </c>
      <c r="H73" s="9">
        <v>1</v>
      </c>
      <c r="I73" s="9">
        <v>0.9</v>
      </c>
      <c r="J73" s="9">
        <v>0.5</v>
      </c>
      <c r="K73" s="9">
        <v>0.642857142857143</v>
      </c>
      <c r="L73" s="9">
        <v>0.9</v>
      </c>
      <c r="M73" s="9">
        <v>0</v>
      </c>
      <c r="N73" s="9">
        <v>0.5</v>
      </c>
    </row>
    <row r="74" s="4" customFormat="1" spans="1:14">
      <c r="A74" s="16">
        <v>73</v>
      </c>
      <c r="B74" s="17">
        <v>73</v>
      </c>
      <c r="C74" s="17">
        <v>0.841520309448242</v>
      </c>
      <c r="D74" s="17">
        <v>0.0993181467056274</v>
      </c>
      <c r="E74" s="17">
        <v>10</v>
      </c>
      <c r="F74" s="17">
        <v>9</v>
      </c>
      <c r="G74" s="17">
        <v>0</v>
      </c>
      <c r="H74" s="17">
        <v>1</v>
      </c>
      <c r="I74" s="17">
        <v>1</v>
      </c>
      <c r="J74" s="17">
        <v>0.526315789473684</v>
      </c>
      <c r="K74" s="17">
        <v>0.689655172413793</v>
      </c>
      <c r="L74" s="17">
        <v>0.9</v>
      </c>
      <c r="M74" s="17">
        <v>0.1</v>
      </c>
      <c r="N74" s="17">
        <v>0.55</v>
      </c>
    </row>
    <row r="75" spans="1:14">
      <c r="A75" s="8">
        <v>110</v>
      </c>
      <c r="B75" s="9">
        <v>110</v>
      </c>
      <c r="C75" s="9">
        <v>0.882378220558167</v>
      </c>
      <c r="D75" s="9">
        <v>0.014157772064209</v>
      </c>
      <c r="E75" s="9">
        <v>10</v>
      </c>
      <c r="F75" s="9">
        <v>10</v>
      </c>
      <c r="G75" s="9">
        <v>0</v>
      </c>
      <c r="H75" s="9">
        <v>0</v>
      </c>
      <c r="I75" s="9">
        <v>1</v>
      </c>
      <c r="J75" s="9">
        <v>0.5</v>
      </c>
      <c r="K75" s="9">
        <v>0.666666666666667</v>
      </c>
      <c r="L75" s="9">
        <v>1</v>
      </c>
      <c r="M75" s="9">
        <v>0</v>
      </c>
      <c r="N75" s="9">
        <v>0.5</v>
      </c>
    </row>
    <row r="76" s="4" customFormat="1" spans="1:14">
      <c r="A76" s="16">
        <v>268</v>
      </c>
      <c r="B76" s="17">
        <v>268</v>
      </c>
      <c r="C76" s="17">
        <v>0.884103894233704</v>
      </c>
      <c r="D76" s="17">
        <v>0.151036620140076</v>
      </c>
      <c r="E76" s="17">
        <v>9</v>
      </c>
      <c r="F76" s="17">
        <v>8</v>
      </c>
      <c r="G76" s="17">
        <v>1</v>
      </c>
      <c r="H76" s="17">
        <v>2</v>
      </c>
      <c r="I76" s="17">
        <v>0.9</v>
      </c>
      <c r="J76" s="17">
        <v>0.529411764705882</v>
      </c>
      <c r="K76" s="17">
        <v>0.666666666666667</v>
      </c>
      <c r="L76" s="17">
        <v>0.8</v>
      </c>
      <c r="M76" s="17">
        <v>0.1</v>
      </c>
      <c r="N76" s="17">
        <v>0.55</v>
      </c>
    </row>
    <row r="77" spans="1:14">
      <c r="A77" s="8">
        <v>64</v>
      </c>
      <c r="B77" s="9">
        <v>64</v>
      </c>
      <c r="C77" s="9">
        <v>0.862770557403564</v>
      </c>
      <c r="D77" s="9">
        <v>0.0667507648468018</v>
      </c>
      <c r="E77" s="9">
        <v>9</v>
      </c>
      <c r="F77" s="9">
        <v>8</v>
      </c>
      <c r="G77" s="9">
        <v>1</v>
      </c>
      <c r="H77" s="9">
        <v>2</v>
      </c>
      <c r="I77" s="9">
        <v>0.9</v>
      </c>
      <c r="J77" s="9">
        <v>0.529411764705882</v>
      </c>
      <c r="K77" s="9">
        <v>0.666666666666667</v>
      </c>
      <c r="L77" s="9">
        <v>0.8</v>
      </c>
      <c r="M77" s="9">
        <v>0.1</v>
      </c>
      <c r="N77" s="9">
        <v>0.55</v>
      </c>
    </row>
    <row r="78" spans="3:13">
      <c r="C78" s="7">
        <f>AVERAGE(C2:C77)</f>
        <v>0.74291644912017</v>
      </c>
      <c r="D78" s="7">
        <f>AVERAGE(D2:D77)</f>
        <v>0.0406058069906737</v>
      </c>
      <c r="L78" s="7">
        <f>AVERAGE(L2:L77)</f>
        <v>0.709210526315789</v>
      </c>
      <c r="M78" s="7">
        <f>AVERAGE(M2:M77)</f>
        <v>0.193421052631579</v>
      </c>
    </row>
    <row r="80" spans="3:6">
      <c r="C80" s="18" t="s">
        <v>13</v>
      </c>
      <c r="D80" s="7" t="s">
        <v>14</v>
      </c>
      <c r="E80" s="7" t="s">
        <v>39</v>
      </c>
      <c r="F80" s="7"/>
    </row>
    <row r="81" spans="3:9">
      <c r="C81" s="7" t="s">
        <v>15</v>
      </c>
      <c r="D81" s="7">
        <f>COUNTIF(C2:C77,"&lt;0.343")-COUNTIF(C2:C77,"&lt;0.311")</f>
        <v>0</v>
      </c>
      <c r="E81" s="19">
        <v>0.02</v>
      </c>
      <c r="F81" s="23">
        <v>31.2</v>
      </c>
      <c r="G81" s="23">
        <v>-40</v>
      </c>
      <c r="H81" s="24">
        <v>0.0256</v>
      </c>
      <c r="I81">
        <v>76</v>
      </c>
    </row>
    <row r="82" spans="3:9">
      <c r="C82" s="7" t="s">
        <v>16</v>
      </c>
      <c r="D82" s="7">
        <f>COUNTIF(C2:C77,"&lt;0.375")-COUNTIF(C2:C77,"&lt;0.343")</f>
        <v>0</v>
      </c>
      <c r="E82" s="19">
        <v>0.04</v>
      </c>
      <c r="F82" s="23">
        <v>62.4</v>
      </c>
      <c r="G82" s="23">
        <v>-60</v>
      </c>
      <c r="H82" s="24">
        <v>0.0385</v>
      </c>
      <c r="I82">
        <v>75</v>
      </c>
    </row>
    <row r="83" spans="3:9">
      <c r="C83" s="7" t="s">
        <v>17</v>
      </c>
      <c r="D83" s="7">
        <f>COUNTIF(C2:C77,"&lt;0.407")-COUNTIF(C2:C77,"&lt;0.375")</f>
        <v>0</v>
      </c>
      <c r="E83" s="19">
        <v>0.1</v>
      </c>
      <c r="F83" s="23">
        <v>156</v>
      </c>
      <c r="G83" s="23">
        <v>-160</v>
      </c>
      <c r="H83" s="24">
        <v>0.1026</v>
      </c>
      <c r="I83">
        <v>70</v>
      </c>
    </row>
    <row r="84" spans="3:9">
      <c r="C84" s="7" t="s">
        <v>18</v>
      </c>
      <c r="D84" s="7">
        <f>COUNTIF(C2:C77,"&lt;0.439")-COUNTIF(C2:C77,"&lt;0.407")</f>
        <v>0</v>
      </c>
      <c r="E84" s="19">
        <v>0.12</v>
      </c>
      <c r="F84" s="23">
        <v>187.2</v>
      </c>
      <c r="G84" s="23">
        <v>-180</v>
      </c>
      <c r="H84" s="24">
        <v>0.1154</v>
      </c>
      <c r="I84">
        <v>69</v>
      </c>
    </row>
    <row r="85" s="3" customFormat="1" spans="3:9">
      <c r="C85" s="20" t="s">
        <v>19</v>
      </c>
      <c r="D85" s="20">
        <f>COUNTIF(C2:C77,"&lt;0.471")-COUNTIF(C2:C77,"&lt;0.439")</f>
        <v>0</v>
      </c>
      <c r="E85" s="20"/>
      <c r="F85" s="20"/>
      <c r="G85" s="3">
        <v>-200</v>
      </c>
      <c r="H85" s="25">
        <v>0.1282</v>
      </c>
      <c r="I85" s="3">
        <v>68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3" customFormat="1" spans="3:8">
      <c r="C87" s="20" t="s">
        <v>21</v>
      </c>
      <c r="D87" s="20">
        <f>COUNTIF(C2:C77,"&lt;0.535")-COUNTIF(C2:C77,"&lt;0.503")</f>
        <v>0</v>
      </c>
      <c r="E87" s="20"/>
      <c r="F87" s="20"/>
      <c r="G87" s="20"/>
      <c r="H87" s="3">
        <v>4</v>
      </c>
    </row>
    <row r="88" spans="3:7">
      <c r="C88" s="7" t="s">
        <v>22</v>
      </c>
      <c r="D88" s="7">
        <f>COUNTIF(C2:C77,"&lt;0.567")-COUNTIF(C2:C77,"&lt;0.535")</f>
        <v>0</v>
      </c>
      <c r="E88" s="7"/>
      <c r="F88" s="7"/>
      <c r="G88" s="7"/>
    </row>
    <row r="89" s="3" customFormat="1" spans="3:7">
      <c r="C89" s="20" t="s">
        <v>23</v>
      </c>
      <c r="D89" s="20">
        <f>COUNTIF(C2:C77,"&lt;0.599")-COUNTIF(C2:C77,"&lt;0.567")</f>
        <v>0</v>
      </c>
      <c r="E89" s="20"/>
      <c r="F89" s="20"/>
      <c r="G89" s="20"/>
    </row>
    <row r="90" s="5" customFormat="1" spans="3:7">
      <c r="C90" s="21" t="s">
        <v>24</v>
      </c>
      <c r="D90" s="21">
        <f>COUNTIF(C2:C77,"&lt;0.631")-COUNTIF(C2:C77,"&lt;0.599")</f>
        <v>3</v>
      </c>
      <c r="E90" s="21">
        <v>4</v>
      </c>
      <c r="F90" s="21"/>
      <c r="G90" s="21"/>
    </row>
    <row r="91" s="3" customFormat="1" spans="3:7">
      <c r="C91" s="20" t="s">
        <v>25</v>
      </c>
      <c r="D91" s="20">
        <f>COUNTIF(C2:C77,"&lt;0.663")-COUNTIF(C2:C77,"&lt;0.631")</f>
        <v>7</v>
      </c>
      <c r="E91" s="20">
        <v>7</v>
      </c>
      <c r="F91" s="20"/>
      <c r="G91" s="20"/>
    </row>
    <row r="92" spans="3:7">
      <c r="C92" s="7" t="s">
        <v>26</v>
      </c>
      <c r="D92" s="7">
        <f>COUNTIF(C2:C77,"&lt;0.695")-COUNTIF(C2:C77,"&lt;0.663")</f>
        <v>9</v>
      </c>
      <c r="E92" s="20">
        <v>9</v>
      </c>
      <c r="F92" s="7"/>
      <c r="G92" s="7"/>
    </row>
    <row r="93" spans="3:7">
      <c r="C93" s="7" t="s">
        <v>27</v>
      </c>
      <c r="D93" s="7">
        <f>COUNTIF(C2:C77,"&lt;0.727")-COUNTIF(C2:C77,"&lt;0.695")</f>
        <v>12</v>
      </c>
      <c r="E93" s="7">
        <v>12</v>
      </c>
      <c r="F93" s="7"/>
      <c r="G93" s="7"/>
    </row>
    <row r="94" s="6" customFormat="1" spans="3:7">
      <c r="C94" s="22" t="s">
        <v>28</v>
      </c>
      <c r="D94" s="22">
        <f>COUNTIF(C2:C77,"&lt;0.759")-COUNTIF(C2:C77,"&lt;0.727")</f>
        <v>14</v>
      </c>
      <c r="E94" s="22">
        <v>14</v>
      </c>
      <c r="F94" s="22"/>
      <c r="G94" s="22"/>
    </row>
    <row r="95" s="3" customFormat="1" spans="3:7">
      <c r="C95" s="20" t="s">
        <v>29</v>
      </c>
      <c r="D95" s="20">
        <f>COUNTIF(C2:C77,"&lt;0.791")-COUNTIF(C2:C77,"&lt;0.759")</f>
        <v>12</v>
      </c>
      <c r="E95" s="20">
        <v>12</v>
      </c>
      <c r="F95" s="20"/>
      <c r="G95" s="20"/>
    </row>
    <row r="96" spans="3:7">
      <c r="C96" s="7" t="s">
        <v>30</v>
      </c>
      <c r="D96" s="7">
        <f>COUNTIF(C2:C77,"&lt;0.823")-COUNTIF(C2:C77,"&lt;0.791")</f>
        <v>9</v>
      </c>
      <c r="E96" s="7">
        <v>9</v>
      </c>
      <c r="F96" s="7"/>
      <c r="G96" s="7"/>
    </row>
    <row r="97" spans="3:7">
      <c r="C97" s="7" t="s">
        <v>31</v>
      </c>
      <c r="D97" s="7">
        <f>COUNTIF(C2:C77,"&lt;0.855")-COUNTIF(C2:C77,"&lt;0.823")</f>
        <v>7</v>
      </c>
      <c r="E97" s="7">
        <v>7</v>
      </c>
      <c r="F97" s="7"/>
      <c r="G97" s="7"/>
    </row>
    <row r="98" s="5" customFormat="1" spans="3:7">
      <c r="C98" s="21" t="s">
        <v>32</v>
      </c>
      <c r="D98" s="21">
        <f>COUNTIF(C2:C77,"&lt;0.887")-COUNTIF(C2:C77,"&lt;0.855")</f>
        <v>3</v>
      </c>
      <c r="E98" s="21">
        <v>4</v>
      </c>
      <c r="F98" s="21"/>
      <c r="G98" s="21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  <row r="107" spans="6:7">
      <c r="F107">
        <v>0.53</v>
      </c>
      <c r="G107">
        <v>0.038</v>
      </c>
    </row>
    <row r="108" spans="6:7">
      <c r="F108">
        <v>0.648</v>
      </c>
      <c r="G108">
        <v>0.073</v>
      </c>
    </row>
    <row r="109" spans="6:7">
      <c r="F109">
        <v>0.734</v>
      </c>
      <c r="G109">
        <v>0.107</v>
      </c>
    </row>
  </sheetData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8"/>
  <sheetViews>
    <sheetView topLeftCell="A80" workbookViewId="0">
      <selection activeCell="A1" sqref="$A1:$XFD108"/>
    </sheetView>
  </sheetViews>
  <sheetFormatPr defaultColWidth="8.89166666666667" defaultRowHeight="13.5"/>
  <cols>
    <col min="3" max="4" width="1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116</v>
      </c>
      <c r="B2" s="9">
        <v>116</v>
      </c>
      <c r="C2" s="9">
        <v>0.630280375480652</v>
      </c>
      <c r="D2" s="9">
        <v>0.000827312469482422</v>
      </c>
      <c r="E2" s="9">
        <v>8</v>
      </c>
      <c r="F2" s="9">
        <v>6</v>
      </c>
      <c r="G2" s="9">
        <v>2</v>
      </c>
      <c r="H2" s="9">
        <v>4</v>
      </c>
      <c r="I2" s="9">
        <v>0.8</v>
      </c>
      <c r="J2" s="9">
        <v>0.571428571428572</v>
      </c>
      <c r="K2" s="9">
        <v>0.666666666666667</v>
      </c>
      <c r="L2" s="9">
        <v>0.6</v>
      </c>
      <c r="M2" s="9">
        <v>0.2</v>
      </c>
      <c r="N2" s="9">
        <v>0.6</v>
      </c>
    </row>
    <row r="3" spans="1:14">
      <c r="A3" s="8">
        <v>2</v>
      </c>
      <c r="B3" s="9">
        <v>2</v>
      </c>
      <c r="C3" s="9">
        <v>0.621734499931335</v>
      </c>
      <c r="D3" s="9">
        <v>0.000980615615844727</v>
      </c>
      <c r="E3" s="9">
        <v>9</v>
      </c>
      <c r="F3" s="9">
        <v>4</v>
      </c>
      <c r="G3" s="9">
        <v>1</v>
      </c>
      <c r="H3" s="9">
        <v>6</v>
      </c>
      <c r="I3" s="9">
        <v>0.9</v>
      </c>
      <c r="J3" s="9">
        <v>0.692307692307692</v>
      </c>
      <c r="K3" s="9">
        <v>0.782608695652174</v>
      </c>
      <c r="L3" s="9">
        <v>0.4</v>
      </c>
      <c r="M3" s="9">
        <v>0.5</v>
      </c>
      <c r="N3" s="9">
        <v>0.75</v>
      </c>
    </row>
    <row r="4" s="4" customFormat="1" spans="1:14">
      <c r="A4" s="16">
        <v>229</v>
      </c>
      <c r="B4" s="17">
        <v>229</v>
      </c>
      <c r="C4" s="17">
        <v>0.615076422691345</v>
      </c>
      <c r="D4" s="17">
        <v>0.00972950458526611</v>
      </c>
      <c r="E4" s="17">
        <v>9</v>
      </c>
      <c r="F4" s="17">
        <v>6</v>
      </c>
      <c r="G4" s="17">
        <v>1</v>
      </c>
      <c r="H4" s="17">
        <v>4</v>
      </c>
      <c r="I4" s="17">
        <v>0.9</v>
      </c>
      <c r="J4" s="17">
        <v>0.6</v>
      </c>
      <c r="K4" s="17">
        <v>0.72</v>
      </c>
      <c r="L4" s="17">
        <v>0.6</v>
      </c>
      <c r="M4" s="17">
        <v>0.3</v>
      </c>
      <c r="N4" s="17">
        <v>0.65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customFormat="1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362</v>
      </c>
      <c r="B7" s="9">
        <v>362</v>
      </c>
      <c r="C7" s="9">
        <v>0.653409957885742</v>
      </c>
      <c r="D7" s="9">
        <v>0.00941205024719238</v>
      </c>
      <c r="E7" s="9">
        <v>7</v>
      </c>
      <c r="F7" s="9">
        <v>5</v>
      </c>
      <c r="G7" s="9">
        <v>3</v>
      </c>
      <c r="H7" s="9">
        <v>5</v>
      </c>
      <c r="I7" s="9">
        <v>0.7</v>
      </c>
      <c r="J7" s="9">
        <v>0.583333333333333</v>
      </c>
      <c r="K7" s="9">
        <v>0.636363636363636</v>
      </c>
      <c r="L7" s="9">
        <v>0.5</v>
      </c>
      <c r="M7" s="9">
        <v>0.2</v>
      </c>
      <c r="N7" s="9">
        <v>0.6</v>
      </c>
    </row>
    <row r="8" s="3" customFormat="1" spans="1:14">
      <c r="A8" s="14">
        <v>278</v>
      </c>
      <c r="B8" s="15">
        <v>278</v>
      </c>
      <c r="C8" s="15">
        <v>0.633606433868408</v>
      </c>
      <c r="D8" s="15">
        <v>0.0177440643310547</v>
      </c>
      <c r="E8" s="15">
        <v>9</v>
      </c>
      <c r="F8" s="15">
        <v>7</v>
      </c>
      <c r="G8" s="15">
        <v>1</v>
      </c>
      <c r="H8" s="15">
        <v>3</v>
      </c>
      <c r="I8" s="15">
        <v>0.9</v>
      </c>
      <c r="J8" s="15">
        <v>0.5625</v>
      </c>
      <c r="K8" s="15">
        <v>0.692307692307692</v>
      </c>
      <c r="L8" s="15">
        <v>0.7</v>
      </c>
      <c r="M8" s="15">
        <v>0.2</v>
      </c>
      <c r="N8" s="15">
        <v>0.6</v>
      </c>
    </row>
    <row r="9" spans="1:14">
      <c r="A9" s="8">
        <v>488</v>
      </c>
      <c r="B9" s="9">
        <v>488</v>
      </c>
      <c r="C9" s="9">
        <v>0.643400549888611</v>
      </c>
      <c r="D9" s="9">
        <v>0.0169519186019897</v>
      </c>
      <c r="E9" s="9">
        <v>10</v>
      </c>
      <c r="F9" s="9">
        <v>8</v>
      </c>
      <c r="G9" s="9">
        <v>0</v>
      </c>
      <c r="H9" s="9">
        <v>2</v>
      </c>
      <c r="I9" s="9">
        <v>1</v>
      </c>
      <c r="J9" s="9">
        <v>0.555555555555556</v>
      </c>
      <c r="K9" s="9">
        <v>0.714285714285714</v>
      </c>
      <c r="L9" s="9">
        <v>0.8</v>
      </c>
      <c r="M9" s="9">
        <v>0.2</v>
      </c>
      <c r="N9" s="9">
        <v>0.6</v>
      </c>
    </row>
    <row r="10" spans="1:14">
      <c r="A10" s="8">
        <v>406</v>
      </c>
      <c r="B10" s="9">
        <v>406</v>
      </c>
      <c r="C10" s="9">
        <v>0.659239649772644</v>
      </c>
      <c r="D10" s="9">
        <v>0.000570774078369141</v>
      </c>
      <c r="E10" s="9">
        <v>10</v>
      </c>
      <c r="F10" s="9">
        <v>3</v>
      </c>
      <c r="G10" s="9">
        <v>0</v>
      </c>
      <c r="H10" s="9">
        <v>7</v>
      </c>
      <c r="I10" s="9">
        <v>1</v>
      </c>
      <c r="J10" s="9">
        <v>0.769230769230769</v>
      </c>
      <c r="K10" s="9">
        <v>0.869565217391304</v>
      </c>
      <c r="L10" s="9">
        <v>0.3</v>
      </c>
      <c r="M10" s="9">
        <v>0.7</v>
      </c>
      <c r="N10" s="9">
        <v>0.85</v>
      </c>
    </row>
    <row r="11" s="1" customFormat="1" spans="1:14">
      <c r="A11" s="10">
        <v>242</v>
      </c>
      <c r="B11" s="11">
        <v>242</v>
      </c>
      <c r="C11" s="11">
        <v>0.654550433158875</v>
      </c>
      <c r="D11" s="11">
        <v>0.00651741027832031</v>
      </c>
      <c r="E11" s="11">
        <v>10</v>
      </c>
      <c r="F11" s="11">
        <v>7</v>
      </c>
      <c r="G11" s="11">
        <v>0</v>
      </c>
      <c r="H11" s="11">
        <v>3</v>
      </c>
      <c r="I11" s="11">
        <v>1</v>
      </c>
      <c r="J11" s="11">
        <v>0.588235294117647</v>
      </c>
      <c r="K11" s="11">
        <v>0.740740740740741</v>
      </c>
      <c r="L11" s="11">
        <v>0.7</v>
      </c>
      <c r="M11" s="11">
        <v>0.3</v>
      </c>
      <c r="N11" s="11">
        <v>0.65</v>
      </c>
    </row>
    <row r="12" spans="1:14">
      <c r="A12" s="8">
        <v>356</v>
      </c>
      <c r="B12" s="9">
        <v>356</v>
      </c>
      <c r="C12" s="9">
        <v>0.677717924118042</v>
      </c>
      <c r="D12" s="9">
        <v>0.0300798416137695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376</v>
      </c>
      <c r="B13" s="9">
        <v>376</v>
      </c>
      <c r="C13" s="9">
        <v>0.690605521202087</v>
      </c>
      <c r="D13" s="9">
        <v>0.0205518007278442</v>
      </c>
      <c r="E13" s="9">
        <v>9</v>
      </c>
      <c r="F13" s="9">
        <v>5</v>
      </c>
      <c r="G13" s="9">
        <v>1</v>
      </c>
      <c r="H13" s="9">
        <v>5</v>
      </c>
      <c r="I13" s="9">
        <v>0.9</v>
      </c>
      <c r="J13" s="9">
        <v>0.642857142857143</v>
      </c>
      <c r="K13" s="9">
        <v>0.75</v>
      </c>
      <c r="L13" s="9">
        <v>0.5</v>
      </c>
      <c r="M13" s="9">
        <v>0.4</v>
      </c>
      <c r="N13" s="9">
        <v>0.7</v>
      </c>
    </row>
    <row r="14" spans="1:14">
      <c r="A14" s="8">
        <v>260</v>
      </c>
      <c r="B14" s="9">
        <v>260</v>
      </c>
      <c r="C14" s="9">
        <v>0.69218921661377</v>
      </c>
      <c r="D14" s="9">
        <v>0.0328303575515747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350</v>
      </c>
      <c r="B15" s="9">
        <v>350</v>
      </c>
      <c r="C15" s="9">
        <v>0.689123868942261</v>
      </c>
      <c r="D15" s="9">
        <v>0.0156382322311401</v>
      </c>
      <c r="E15" s="9">
        <v>10</v>
      </c>
      <c r="F15" s="9">
        <v>8</v>
      </c>
      <c r="G15" s="9">
        <v>0</v>
      </c>
      <c r="H15" s="9">
        <v>2</v>
      </c>
      <c r="I15" s="9">
        <v>1</v>
      </c>
      <c r="J15" s="9">
        <v>0.555555555555556</v>
      </c>
      <c r="K15" s="9">
        <v>0.714285714285714</v>
      </c>
      <c r="L15" s="9">
        <v>0.8</v>
      </c>
      <c r="M15" s="9">
        <v>0.2</v>
      </c>
      <c r="N15" s="9">
        <v>0.6</v>
      </c>
    </row>
    <row r="16" spans="1:14">
      <c r="A16" s="8">
        <v>251</v>
      </c>
      <c r="B16" s="9">
        <v>251</v>
      </c>
      <c r="C16" s="9">
        <v>0.668897747993469</v>
      </c>
      <c r="D16" s="9">
        <v>0.0253410339355469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244</v>
      </c>
      <c r="B17" s="9">
        <v>244</v>
      </c>
      <c r="C17" s="9">
        <v>0.666673541069031</v>
      </c>
      <c r="D17" s="9">
        <v>0.0326756238937378</v>
      </c>
      <c r="E17" s="9">
        <v>7</v>
      </c>
      <c r="F17" s="9">
        <v>5</v>
      </c>
      <c r="G17" s="9">
        <v>3</v>
      </c>
      <c r="H17" s="9">
        <v>5</v>
      </c>
      <c r="I17" s="9">
        <v>0.7</v>
      </c>
      <c r="J17" s="9">
        <v>0.583333333333333</v>
      </c>
      <c r="K17" s="9">
        <v>0.636363636363636</v>
      </c>
      <c r="L17" s="9">
        <v>0.5</v>
      </c>
      <c r="M17" s="9">
        <v>0.2</v>
      </c>
      <c r="N17" s="9">
        <v>0.6</v>
      </c>
    </row>
    <row r="18" spans="1:14">
      <c r="A18" s="8">
        <v>427</v>
      </c>
      <c r="B18" s="9">
        <v>427</v>
      </c>
      <c r="C18" s="9">
        <v>0.684904217720032</v>
      </c>
      <c r="D18" s="9">
        <v>0.0170198678970337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207</v>
      </c>
      <c r="B19" s="9">
        <v>207</v>
      </c>
      <c r="C19" s="9">
        <v>0.668673396110535</v>
      </c>
      <c r="D19" s="9">
        <v>0.00628530979156494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="1" customFormat="1" spans="1:14">
      <c r="A20" s="10">
        <v>442</v>
      </c>
      <c r="B20" s="11">
        <v>442</v>
      </c>
      <c r="C20" s="11">
        <v>0.667679786682129</v>
      </c>
      <c r="D20" s="11">
        <v>0.0160030126571655</v>
      </c>
      <c r="E20" s="11">
        <v>9</v>
      </c>
      <c r="F20" s="11">
        <v>6</v>
      </c>
      <c r="G20" s="11">
        <v>1</v>
      </c>
      <c r="H20" s="11">
        <v>4</v>
      </c>
      <c r="I20" s="11">
        <v>0.9</v>
      </c>
      <c r="J20" s="11">
        <v>0.6</v>
      </c>
      <c r="K20" s="11">
        <v>0.72</v>
      </c>
      <c r="L20" s="11">
        <v>0.6</v>
      </c>
      <c r="M20" s="11">
        <v>0.3</v>
      </c>
      <c r="N20" s="11">
        <v>0.65</v>
      </c>
    </row>
    <row r="21" spans="1:14">
      <c r="A21" s="8">
        <v>40</v>
      </c>
      <c r="B21" s="9">
        <v>40</v>
      </c>
      <c r="C21" s="9">
        <v>0.702210426330566</v>
      </c>
      <c r="D21" s="9">
        <v>0.0116062164306641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148</v>
      </c>
      <c r="B22" s="9">
        <v>148</v>
      </c>
      <c r="C22" s="9">
        <v>0.709036827087402</v>
      </c>
      <c r="D22" s="9">
        <v>0.0437332391738892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26</v>
      </c>
      <c r="B23" s="9">
        <v>26</v>
      </c>
      <c r="C23" s="9">
        <v>0.696692824363708</v>
      </c>
      <c r="D23" s="9">
        <v>0.0210152864456177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459</v>
      </c>
      <c r="B24" s="9">
        <v>459</v>
      </c>
      <c r="C24" s="9">
        <v>0.703859448432922</v>
      </c>
      <c r="D24" s="9">
        <v>0.0196352005004883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463</v>
      </c>
      <c r="B25" s="9">
        <v>463</v>
      </c>
      <c r="C25" s="9">
        <v>0.722189426422119</v>
      </c>
      <c r="D25" s="9">
        <v>0.00653374195098877</v>
      </c>
      <c r="E25" s="9">
        <v>9</v>
      </c>
      <c r="F25" s="9">
        <v>9</v>
      </c>
      <c r="G25" s="9">
        <v>1</v>
      </c>
      <c r="H25" s="9">
        <v>1</v>
      </c>
      <c r="I25" s="9">
        <v>0.9</v>
      </c>
      <c r="J25" s="9">
        <v>0.5</v>
      </c>
      <c r="K25" s="9">
        <v>0.642857142857143</v>
      </c>
      <c r="L25" s="9">
        <v>0.9</v>
      </c>
      <c r="M25" s="9">
        <v>0</v>
      </c>
      <c r="N25" s="9">
        <v>0.5</v>
      </c>
    </row>
    <row r="26" spans="1:14">
      <c r="A26" s="8">
        <v>184</v>
      </c>
      <c r="B26" s="9">
        <v>184</v>
      </c>
      <c r="C26" s="9">
        <v>0.704670667648315</v>
      </c>
      <c r="D26" s="9">
        <v>0.0256813764572144</v>
      </c>
      <c r="E26" s="9">
        <v>8</v>
      </c>
      <c r="F26" s="9">
        <v>8</v>
      </c>
      <c r="G26" s="9">
        <v>2</v>
      </c>
      <c r="H26" s="9">
        <v>2</v>
      </c>
      <c r="I26" s="9">
        <v>0.8</v>
      </c>
      <c r="J26" s="9">
        <v>0.5</v>
      </c>
      <c r="K26" s="9">
        <v>0.615384615384615</v>
      </c>
      <c r="L26" s="9">
        <v>0.8</v>
      </c>
      <c r="M26" s="9">
        <v>0</v>
      </c>
      <c r="N26" s="9">
        <v>0.5</v>
      </c>
    </row>
    <row r="27" spans="1:14">
      <c r="A27" s="8">
        <v>415</v>
      </c>
      <c r="B27" s="9">
        <v>415</v>
      </c>
      <c r="C27" s="9">
        <v>0.698853492736816</v>
      </c>
      <c r="D27" s="9">
        <v>0.0456039905548096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240</v>
      </c>
      <c r="B28" s="9">
        <v>240</v>
      </c>
      <c r="C28" s="9">
        <v>0.720616340637207</v>
      </c>
      <c r="D28" s="9">
        <v>0.0177127122879028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pans="1:14">
      <c r="A29" s="8">
        <v>18</v>
      </c>
      <c r="B29" s="9">
        <v>18</v>
      </c>
      <c r="C29" s="9">
        <v>0.69927442073822</v>
      </c>
      <c r="D29" s="9">
        <v>0.0535966157913208</v>
      </c>
      <c r="E29" s="9">
        <v>8</v>
      </c>
      <c r="F29" s="9">
        <v>6</v>
      </c>
      <c r="G29" s="9">
        <v>2</v>
      </c>
      <c r="H29" s="9">
        <v>4</v>
      </c>
      <c r="I29" s="9">
        <v>0.8</v>
      </c>
      <c r="J29" s="9">
        <v>0.571428571428572</v>
      </c>
      <c r="K29" s="9">
        <v>0.666666666666667</v>
      </c>
      <c r="L29" s="9">
        <v>0.6</v>
      </c>
      <c r="M29" s="9">
        <v>0.2</v>
      </c>
      <c r="N29" s="9">
        <v>0.6</v>
      </c>
    </row>
    <row r="30" spans="1:14">
      <c r="A30" s="8">
        <v>275</v>
      </c>
      <c r="B30" s="9">
        <v>275</v>
      </c>
      <c r="C30" s="9">
        <v>0.714213848114014</v>
      </c>
      <c r="D30" s="9">
        <v>0.0160645246505737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476</v>
      </c>
      <c r="B31" s="9">
        <v>476</v>
      </c>
      <c r="C31" s="9">
        <v>0.708812236785889</v>
      </c>
      <c r="D31" s="9">
        <v>0.00474917888641357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="1" customFormat="1" spans="1:14">
      <c r="A32" s="10">
        <v>95</v>
      </c>
      <c r="B32" s="11">
        <v>95</v>
      </c>
      <c r="C32" s="11">
        <v>0.718604207038879</v>
      </c>
      <c r="D32" s="11">
        <v>0.000424385070800781</v>
      </c>
      <c r="E32" s="11">
        <v>8</v>
      </c>
      <c r="F32" s="11">
        <v>7</v>
      </c>
      <c r="G32" s="11">
        <v>2</v>
      </c>
      <c r="H32" s="11">
        <v>3</v>
      </c>
      <c r="I32" s="11">
        <v>0.8</v>
      </c>
      <c r="J32" s="11">
        <v>0.533333333333333</v>
      </c>
      <c r="K32" s="11">
        <v>0.64</v>
      </c>
      <c r="L32" s="11">
        <v>0.7</v>
      </c>
      <c r="M32" s="11">
        <v>0.1</v>
      </c>
      <c r="N32" s="11">
        <v>0.55</v>
      </c>
    </row>
    <row r="33" spans="1:14">
      <c r="A33" s="8">
        <v>487</v>
      </c>
      <c r="B33" s="9">
        <v>487</v>
      </c>
      <c r="C33" s="9">
        <v>0.73888897895813</v>
      </c>
      <c r="D33" s="9">
        <v>0.0405522584915161</v>
      </c>
      <c r="E33" s="9">
        <v>8</v>
      </c>
      <c r="F33" s="9">
        <v>8</v>
      </c>
      <c r="G33" s="9">
        <v>2</v>
      </c>
      <c r="H33" s="9">
        <v>2</v>
      </c>
      <c r="I33" s="9">
        <v>0.8</v>
      </c>
      <c r="J33" s="9">
        <v>0.5</v>
      </c>
      <c r="K33" s="9">
        <v>0.615384615384615</v>
      </c>
      <c r="L33" s="9">
        <v>0.8</v>
      </c>
      <c r="M33" s="9">
        <v>0</v>
      </c>
      <c r="N33" s="9">
        <v>0.5</v>
      </c>
    </row>
    <row r="34" spans="1:14">
      <c r="A34" s="8">
        <v>436</v>
      </c>
      <c r="B34" s="9">
        <v>436</v>
      </c>
      <c r="C34" s="9">
        <v>0.755163788795471</v>
      </c>
      <c r="D34" s="9">
        <v>0.0380722284317017</v>
      </c>
      <c r="E34" s="9">
        <v>10</v>
      </c>
      <c r="F34" s="9">
        <v>6</v>
      </c>
      <c r="G34" s="9">
        <v>0</v>
      </c>
      <c r="H34" s="9">
        <v>4</v>
      </c>
      <c r="I34" s="9">
        <v>1</v>
      </c>
      <c r="J34" s="9">
        <v>0.625</v>
      </c>
      <c r="K34" s="9">
        <v>0.769230769230769</v>
      </c>
      <c r="L34" s="9">
        <v>0.6</v>
      </c>
      <c r="M34" s="9">
        <v>0.4</v>
      </c>
      <c r="N34" s="9">
        <v>0.7</v>
      </c>
    </row>
    <row r="35" spans="1:14">
      <c r="A35" s="8">
        <v>193</v>
      </c>
      <c r="B35" s="9">
        <v>193</v>
      </c>
      <c r="C35" s="9">
        <v>0.72842538356781</v>
      </c>
      <c r="D35" s="9">
        <v>0.0178406238555908</v>
      </c>
      <c r="E35" s="9">
        <v>10</v>
      </c>
      <c r="F35" s="9">
        <v>8</v>
      </c>
      <c r="G35" s="9">
        <v>0</v>
      </c>
      <c r="H35" s="9">
        <v>2</v>
      </c>
      <c r="I35" s="9">
        <v>1</v>
      </c>
      <c r="J35" s="9">
        <v>0.555555555555556</v>
      </c>
      <c r="K35" s="9">
        <v>0.714285714285714</v>
      </c>
      <c r="L35" s="9">
        <v>0.8</v>
      </c>
      <c r="M35" s="9">
        <v>0.2</v>
      </c>
      <c r="N35" s="9">
        <v>0.6</v>
      </c>
    </row>
    <row r="36" spans="1:14">
      <c r="A36" s="8">
        <v>198</v>
      </c>
      <c r="B36" s="9">
        <v>198</v>
      </c>
      <c r="C36" s="9">
        <v>0.729091763496399</v>
      </c>
      <c r="D36" s="9">
        <v>0.0614309310913086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334</v>
      </c>
      <c r="B37" s="9">
        <v>334</v>
      </c>
      <c r="C37" s="9">
        <v>0.729298710823059</v>
      </c>
      <c r="D37" s="9">
        <v>0.047121524810791</v>
      </c>
      <c r="E37" s="9">
        <v>8</v>
      </c>
      <c r="F37" s="9">
        <v>7</v>
      </c>
      <c r="G37" s="9">
        <v>2</v>
      </c>
      <c r="H37" s="9">
        <v>3</v>
      </c>
      <c r="I37" s="9">
        <v>0.8</v>
      </c>
      <c r="J37" s="9">
        <v>0.533333333333333</v>
      </c>
      <c r="K37" s="9">
        <v>0.64</v>
      </c>
      <c r="L37" s="9">
        <v>0.7</v>
      </c>
      <c r="M37" s="9">
        <v>0.1</v>
      </c>
      <c r="N37" s="9">
        <v>0.55</v>
      </c>
    </row>
    <row r="38" spans="1:14">
      <c r="A38" s="8">
        <v>329</v>
      </c>
      <c r="B38" s="9">
        <v>329</v>
      </c>
      <c r="C38" s="9">
        <v>0.753454089164734</v>
      </c>
      <c r="D38" s="9">
        <v>0.0653548240661621</v>
      </c>
      <c r="E38" s="9">
        <v>9</v>
      </c>
      <c r="F38" s="9">
        <v>8</v>
      </c>
      <c r="G38" s="9">
        <v>1</v>
      </c>
      <c r="H38" s="9">
        <v>2</v>
      </c>
      <c r="I38" s="9">
        <v>0.9</v>
      </c>
      <c r="J38" s="9">
        <v>0.529411764705882</v>
      </c>
      <c r="K38" s="9">
        <v>0.666666666666667</v>
      </c>
      <c r="L38" s="9">
        <v>0.8</v>
      </c>
      <c r="M38" s="9">
        <v>0.1</v>
      </c>
      <c r="N38" s="9">
        <v>0.55</v>
      </c>
    </row>
    <row r="39" spans="1:14">
      <c r="A39" s="8">
        <v>293</v>
      </c>
      <c r="B39" s="9">
        <v>293</v>
      </c>
      <c r="C39" s="9">
        <v>0.730805635452271</v>
      </c>
      <c r="D39" s="9">
        <v>0.0538330078125</v>
      </c>
      <c r="E39" s="9">
        <v>10</v>
      </c>
      <c r="F39" s="9">
        <v>7</v>
      </c>
      <c r="G39" s="9">
        <v>0</v>
      </c>
      <c r="H39" s="9">
        <v>3</v>
      </c>
      <c r="I39" s="9">
        <v>1</v>
      </c>
      <c r="J39" s="9">
        <v>0.588235294117647</v>
      </c>
      <c r="K39" s="9">
        <v>0.740740740740741</v>
      </c>
      <c r="L39" s="9">
        <v>0.7</v>
      </c>
      <c r="M39" s="9">
        <v>0.3</v>
      </c>
      <c r="N39" s="9">
        <v>0.65</v>
      </c>
    </row>
    <row r="40" spans="1:14">
      <c r="A40" s="8">
        <v>112</v>
      </c>
      <c r="B40" s="9">
        <v>112</v>
      </c>
      <c r="C40" s="9">
        <v>0.741947174072266</v>
      </c>
      <c r="D40" s="9">
        <v>0.073692798614502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11</v>
      </c>
      <c r="B41" s="9">
        <v>11</v>
      </c>
      <c r="C41" s="9">
        <v>0.731852769851685</v>
      </c>
      <c r="D41" s="9">
        <v>0.0606273412704468</v>
      </c>
      <c r="E41" s="9">
        <v>9</v>
      </c>
      <c r="F41" s="9">
        <v>5</v>
      </c>
      <c r="G41" s="9">
        <v>1</v>
      </c>
      <c r="H41" s="9">
        <v>5</v>
      </c>
      <c r="I41" s="9">
        <v>0.9</v>
      </c>
      <c r="J41" s="9">
        <v>0.642857142857143</v>
      </c>
      <c r="K41" s="9">
        <v>0.75</v>
      </c>
      <c r="L41" s="9">
        <v>0.5</v>
      </c>
      <c r="M41" s="9">
        <v>0.4</v>
      </c>
      <c r="N41" s="9">
        <v>0.7</v>
      </c>
    </row>
    <row r="42" s="3" customFormat="1" spans="1:14">
      <c r="A42" s="14">
        <v>489</v>
      </c>
      <c r="B42" s="15">
        <v>489</v>
      </c>
      <c r="C42" s="15">
        <v>0.758960366249084</v>
      </c>
      <c r="D42" s="15">
        <v>0.0620526075363159</v>
      </c>
      <c r="E42" s="15">
        <v>9</v>
      </c>
      <c r="F42" s="15">
        <v>4</v>
      </c>
      <c r="G42" s="15">
        <v>1</v>
      </c>
      <c r="H42" s="15">
        <v>6</v>
      </c>
      <c r="I42" s="15">
        <v>0.9</v>
      </c>
      <c r="J42" s="15">
        <v>0.692307692307692</v>
      </c>
      <c r="K42" s="15">
        <v>0.782608695652174</v>
      </c>
      <c r="L42" s="15">
        <v>0.4</v>
      </c>
      <c r="M42" s="15">
        <v>0.5</v>
      </c>
      <c r="N42" s="15">
        <v>0.75</v>
      </c>
    </row>
    <row r="43" spans="1:14">
      <c r="A43" s="8">
        <v>48</v>
      </c>
      <c r="B43" s="9">
        <v>48</v>
      </c>
      <c r="C43" s="9">
        <v>0.735119223594666</v>
      </c>
      <c r="D43" s="9">
        <v>0.0424820184707642</v>
      </c>
      <c r="E43" s="9">
        <v>9</v>
      </c>
      <c r="F43" s="9">
        <v>9</v>
      </c>
      <c r="G43" s="9">
        <v>1</v>
      </c>
      <c r="H43" s="9">
        <v>1</v>
      </c>
      <c r="I43" s="9">
        <v>0.9</v>
      </c>
      <c r="J43" s="9">
        <v>0.5</v>
      </c>
      <c r="K43" s="9">
        <v>0.642857142857143</v>
      </c>
      <c r="L43" s="9">
        <v>0.9</v>
      </c>
      <c r="M43" s="9">
        <v>0</v>
      </c>
      <c r="N43" s="9">
        <v>0.5</v>
      </c>
    </row>
    <row r="44" s="3" customFormat="1" spans="1:14">
      <c r="A44" s="14">
        <v>357</v>
      </c>
      <c r="B44" s="15">
        <v>357</v>
      </c>
      <c r="C44" s="15">
        <v>0.736613154411316</v>
      </c>
      <c r="D44" s="15">
        <v>0.0743128061294556</v>
      </c>
      <c r="E44" s="15">
        <v>8</v>
      </c>
      <c r="F44" s="15">
        <v>9</v>
      </c>
      <c r="G44" s="15">
        <v>2</v>
      </c>
      <c r="H44" s="15">
        <v>1</v>
      </c>
      <c r="I44" s="15">
        <v>0.8</v>
      </c>
      <c r="J44" s="15">
        <v>0.470588235294118</v>
      </c>
      <c r="K44" s="15">
        <v>0.592592592592593</v>
      </c>
      <c r="L44" s="15">
        <v>0.9</v>
      </c>
      <c r="M44" s="15">
        <v>-0.1</v>
      </c>
      <c r="N44" s="15">
        <v>0.45</v>
      </c>
    </row>
    <row r="45" s="4" customFormat="1" spans="1:14">
      <c r="A45" s="16">
        <v>190</v>
      </c>
      <c r="B45" s="17">
        <v>190</v>
      </c>
      <c r="C45" s="17">
        <v>0.749874949455261</v>
      </c>
      <c r="D45" s="17">
        <v>0.0491503477096558</v>
      </c>
      <c r="E45" s="17">
        <v>9</v>
      </c>
      <c r="F45" s="17">
        <v>7</v>
      </c>
      <c r="G45" s="17">
        <v>1</v>
      </c>
      <c r="H45" s="17">
        <v>3</v>
      </c>
      <c r="I45" s="17">
        <v>0.9</v>
      </c>
      <c r="J45" s="17">
        <v>0.5625</v>
      </c>
      <c r="K45" s="17">
        <v>0.692307692307692</v>
      </c>
      <c r="L45" s="17">
        <v>0.7</v>
      </c>
      <c r="M45" s="17">
        <v>0.2</v>
      </c>
      <c r="N45" s="17">
        <v>0.6</v>
      </c>
    </row>
    <row r="46" spans="1:14">
      <c r="A46" s="8">
        <v>358</v>
      </c>
      <c r="B46" s="9">
        <v>358</v>
      </c>
      <c r="C46" s="9">
        <v>0.789153099060059</v>
      </c>
      <c r="D46" s="9">
        <v>0.069909930229187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pans="1:14">
      <c r="A47" s="8">
        <v>150</v>
      </c>
      <c r="B47" s="9">
        <v>150</v>
      </c>
      <c r="C47" s="9">
        <v>0.76350724697113</v>
      </c>
      <c r="D47" s="9">
        <v>0.0893278121948242</v>
      </c>
      <c r="E47" s="9">
        <v>10</v>
      </c>
      <c r="F47" s="9">
        <v>9</v>
      </c>
      <c r="G47" s="9">
        <v>0</v>
      </c>
      <c r="H47" s="9">
        <v>1</v>
      </c>
      <c r="I47" s="9">
        <v>1</v>
      </c>
      <c r="J47" s="9">
        <v>0.526315789473684</v>
      </c>
      <c r="K47" s="9">
        <v>0.689655172413793</v>
      </c>
      <c r="L47" s="9">
        <v>0.9</v>
      </c>
      <c r="M47" s="9">
        <v>0.1</v>
      </c>
      <c r="N47" s="9">
        <v>0.55</v>
      </c>
    </row>
    <row r="48" spans="1:14">
      <c r="A48" s="8">
        <v>123</v>
      </c>
      <c r="B48" s="9">
        <v>123</v>
      </c>
      <c r="C48" s="9">
        <v>0.781936645507812</v>
      </c>
      <c r="D48" s="9">
        <v>0.049551248550415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24</v>
      </c>
      <c r="B49" s="9">
        <v>24</v>
      </c>
      <c r="C49" s="9">
        <v>0.790312647819519</v>
      </c>
      <c r="D49" s="9">
        <v>0.0681979656219482</v>
      </c>
      <c r="E49" s="9">
        <v>8</v>
      </c>
      <c r="F49" s="9">
        <v>7</v>
      </c>
      <c r="G49" s="9">
        <v>2</v>
      </c>
      <c r="H49" s="9">
        <v>3</v>
      </c>
      <c r="I49" s="9">
        <v>0.8</v>
      </c>
      <c r="J49" s="9">
        <v>0.533333333333333</v>
      </c>
      <c r="K49" s="9">
        <v>0.64</v>
      </c>
      <c r="L49" s="9">
        <v>0.7</v>
      </c>
      <c r="M49" s="9">
        <v>0.1</v>
      </c>
      <c r="N49" s="9">
        <v>0.55</v>
      </c>
    </row>
    <row r="50" spans="1:14">
      <c r="A50" s="8">
        <v>75</v>
      </c>
      <c r="B50" s="9">
        <v>75</v>
      </c>
      <c r="C50" s="9">
        <v>0.770099759101868</v>
      </c>
      <c r="D50" s="9">
        <v>0.0259023904800415</v>
      </c>
      <c r="E50" s="9">
        <v>10</v>
      </c>
      <c r="F50" s="9">
        <v>8</v>
      </c>
      <c r="G50" s="9">
        <v>0</v>
      </c>
      <c r="H50" s="9">
        <v>2</v>
      </c>
      <c r="I50" s="9">
        <v>1</v>
      </c>
      <c r="J50" s="9">
        <v>0.555555555555556</v>
      </c>
      <c r="K50" s="9">
        <v>0.714285714285714</v>
      </c>
      <c r="L50" s="9">
        <v>0.8</v>
      </c>
      <c r="M50" s="9">
        <v>0.2</v>
      </c>
      <c r="N50" s="9">
        <v>0.6</v>
      </c>
    </row>
    <row r="51" spans="1:14">
      <c r="A51" s="8">
        <v>65</v>
      </c>
      <c r="B51" s="9">
        <v>65</v>
      </c>
      <c r="C51" s="9">
        <v>0.770633220672607</v>
      </c>
      <c r="D51" s="9">
        <v>0.0158760547637939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475</v>
      </c>
      <c r="B52" s="9">
        <v>475</v>
      </c>
      <c r="C52" s="9">
        <v>0.772042036056519</v>
      </c>
      <c r="D52" s="9">
        <v>0.0372321605682373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35</v>
      </c>
      <c r="B53" s="9">
        <v>35</v>
      </c>
      <c r="C53" s="9">
        <v>0.772181630134583</v>
      </c>
      <c r="D53" s="9">
        <v>0.0937321186065674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223</v>
      </c>
      <c r="B54" s="9">
        <v>223</v>
      </c>
      <c r="C54" s="9">
        <v>0.77288019657135</v>
      </c>
      <c r="D54" s="9">
        <v>0.0924553871154785</v>
      </c>
      <c r="E54" s="9">
        <v>8</v>
      </c>
      <c r="F54" s="9">
        <v>8</v>
      </c>
      <c r="G54" s="9">
        <v>2</v>
      </c>
      <c r="H54" s="9">
        <v>2</v>
      </c>
      <c r="I54" s="9">
        <v>0.8</v>
      </c>
      <c r="J54" s="9">
        <v>0.5</v>
      </c>
      <c r="K54" s="9">
        <v>0.615384615384615</v>
      </c>
      <c r="L54" s="9">
        <v>0.8</v>
      </c>
      <c r="M54" s="9">
        <v>0</v>
      </c>
      <c r="N54" s="9">
        <v>0.5</v>
      </c>
    </row>
    <row r="55" spans="1:14">
      <c r="A55" s="8">
        <v>52</v>
      </c>
      <c r="B55" s="9">
        <v>52</v>
      </c>
      <c r="C55" s="9">
        <v>0.777238965034485</v>
      </c>
      <c r="D55" s="9">
        <v>0.115252614021301</v>
      </c>
      <c r="E55" s="9">
        <v>8</v>
      </c>
      <c r="F55" s="9">
        <v>5</v>
      </c>
      <c r="G55" s="9">
        <v>2</v>
      </c>
      <c r="H55" s="9">
        <v>5</v>
      </c>
      <c r="I55" s="9">
        <v>0.8</v>
      </c>
      <c r="J55" s="9">
        <v>0.615384615384615</v>
      </c>
      <c r="K55" s="9">
        <v>0.695652173913043</v>
      </c>
      <c r="L55" s="9">
        <v>0.5</v>
      </c>
      <c r="M55" s="9">
        <v>0.3</v>
      </c>
      <c r="N55" s="9">
        <v>0.65</v>
      </c>
    </row>
    <row r="56" spans="1:14">
      <c r="A56" s="8">
        <v>166</v>
      </c>
      <c r="B56" s="9">
        <v>166</v>
      </c>
      <c r="C56" s="9">
        <v>0.779670238494873</v>
      </c>
      <c r="D56" s="9">
        <v>0.0862889289855957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="4" customFormat="1" spans="1:14">
      <c r="A57" s="16">
        <v>375</v>
      </c>
      <c r="B57" s="17">
        <v>375</v>
      </c>
      <c r="C57" s="17">
        <v>0.788620829582214</v>
      </c>
      <c r="D57" s="17">
        <v>0.0119588375091553</v>
      </c>
      <c r="E57" s="17">
        <v>8</v>
      </c>
      <c r="F57" s="17">
        <v>7</v>
      </c>
      <c r="G57" s="17">
        <v>2</v>
      </c>
      <c r="H57" s="17">
        <v>3</v>
      </c>
      <c r="I57" s="17">
        <v>0.8</v>
      </c>
      <c r="J57" s="17">
        <v>0.533333333333333</v>
      </c>
      <c r="K57" s="17">
        <v>0.64</v>
      </c>
      <c r="L57" s="17">
        <v>0.7</v>
      </c>
      <c r="M57" s="17">
        <v>0.1</v>
      </c>
      <c r="N57" s="17">
        <v>0.55</v>
      </c>
    </row>
    <row r="58" spans="1:14">
      <c r="A58" s="8">
        <v>8</v>
      </c>
      <c r="B58" s="9">
        <v>8</v>
      </c>
      <c r="C58" s="9">
        <v>0.792236685752869</v>
      </c>
      <c r="D58" s="9">
        <v>0.000946521759033203</v>
      </c>
      <c r="E58" s="9">
        <v>7</v>
      </c>
      <c r="F58" s="9">
        <v>8</v>
      </c>
      <c r="G58" s="9">
        <v>3</v>
      </c>
      <c r="H58" s="9">
        <v>2</v>
      </c>
      <c r="I58" s="9">
        <v>0.7</v>
      </c>
      <c r="J58" s="9">
        <v>0.466666666666667</v>
      </c>
      <c r="K58" s="9">
        <v>0.56</v>
      </c>
      <c r="L58" s="9">
        <v>0.8</v>
      </c>
      <c r="M58" s="9">
        <v>-0.1</v>
      </c>
      <c r="N58" s="9">
        <v>0.45</v>
      </c>
    </row>
    <row r="59" spans="1:14">
      <c r="A59" s="8">
        <v>22</v>
      </c>
      <c r="B59" s="9">
        <v>22</v>
      </c>
      <c r="C59" s="9">
        <v>0.792670369148254</v>
      </c>
      <c r="D59" s="9">
        <v>0.00942361354827881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446</v>
      </c>
      <c r="B60" s="9">
        <v>446</v>
      </c>
      <c r="C60" s="9">
        <v>0.799922227859497</v>
      </c>
      <c r="D60" s="9">
        <v>0.0219073295593262</v>
      </c>
      <c r="E60" s="9">
        <v>8</v>
      </c>
      <c r="F60" s="9">
        <v>6</v>
      </c>
      <c r="G60" s="9">
        <v>2</v>
      </c>
      <c r="H60" s="9">
        <v>4</v>
      </c>
      <c r="I60" s="9">
        <v>0.8</v>
      </c>
      <c r="J60" s="9">
        <v>0.571428571428572</v>
      </c>
      <c r="K60" s="9">
        <v>0.666666666666667</v>
      </c>
      <c r="L60" s="9">
        <v>0.6</v>
      </c>
      <c r="M60" s="9">
        <v>0.2</v>
      </c>
      <c r="N60" s="9">
        <v>0.6</v>
      </c>
    </row>
    <row r="61" spans="1:14">
      <c r="A61" s="8">
        <v>130</v>
      </c>
      <c r="B61" s="9">
        <v>130</v>
      </c>
      <c r="C61" s="9">
        <v>0.804839730262756</v>
      </c>
      <c r="D61" s="9">
        <v>0.0534467697143555</v>
      </c>
      <c r="E61" s="9">
        <v>9</v>
      </c>
      <c r="F61" s="9">
        <v>9</v>
      </c>
      <c r="G61" s="9">
        <v>1</v>
      </c>
      <c r="H61" s="9">
        <v>1</v>
      </c>
      <c r="I61" s="9">
        <v>0.9</v>
      </c>
      <c r="J61" s="9">
        <v>0.5</v>
      </c>
      <c r="K61" s="9">
        <v>0.642857142857143</v>
      </c>
      <c r="L61" s="9">
        <v>0.9</v>
      </c>
      <c r="M61" s="9">
        <v>0</v>
      </c>
      <c r="N61" s="9">
        <v>0.5</v>
      </c>
    </row>
    <row r="62" spans="1:14">
      <c r="A62" s="8">
        <v>189</v>
      </c>
      <c r="B62" s="9">
        <v>189</v>
      </c>
      <c r="C62" s="9">
        <v>0.811143755912781</v>
      </c>
      <c r="D62" s="9">
        <v>0.090301513671875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86</v>
      </c>
      <c r="B63" s="9">
        <v>86</v>
      </c>
      <c r="C63" s="9">
        <v>0.8199782371521</v>
      </c>
      <c r="D63" s="9">
        <v>0.0331791639328003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203</v>
      </c>
      <c r="B64" s="9">
        <v>203</v>
      </c>
      <c r="C64" s="9">
        <v>0.82262909412384</v>
      </c>
      <c r="D64" s="9">
        <v>0.0605645179748535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pans="1:14">
      <c r="A65" s="8">
        <v>281</v>
      </c>
      <c r="B65" s="9">
        <v>281</v>
      </c>
      <c r="C65" s="9">
        <v>0.818611860275269</v>
      </c>
      <c r="D65" s="9">
        <v>0.00951147079467773</v>
      </c>
      <c r="E65" s="9">
        <v>10</v>
      </c>
      <c r="F65" s="9">
        <v>10</v>
      </c>
      <c r="G65" s="9">
        <v>0</v>
      </c>
      <c r="H65" s="9">
        <v>0</v>
      </c>
      <c r="I65" s="9">
        <v>1</v>
      </c>
      <c r="J65" s="9">
        <v>0.5</v>
      </c>
      <c r="K65" s="9">
        <v>0.666666666666667</v>
      </c>
      <c r="L65" s="9">
        <v>1</v>
      </c>
      <c r="M65" s="9">
        <v>0</v>
      </c>
      <c r="N65" s="9">
        <v>0.5</v>
      </c>
    </row>
    <row r="66" s="4" customFormat="1" spans="1:14">
      <c r="A66" s="16">
        <v>167</v>
      </c>
      <c r="B66" s="17">
        <v>167</v>
      </c>
      <c r="C66" s="17">
        <v>0.815348744392395</v>
      </c>
      <c r="D66" s="17">
        <v>0.00903403759002686</v>
      </c>
      <c r="E66" s="17">
        <v>9</v>
      </c>
      <c r="F66" s="17">
        <v>7</v>
      </c>
      <c r="G66" s="17">
        <v>1</v>
      </c>
      <c r="H66" s="17">
        <v>3</v>
      </c>
      <c r="I66" s="17">
        <v>0.9</v>
      </c>
      <c r="J66" s="17">
        <v>0.5625</v>
      </c>
      <c r="K66" s="17">
        <v>0.692307692307692</v>
      </c>
      <c r="L66" s="17">
        <v>0.7</v>
      </c>
      <c r="M66" s="17">
        <v>0.2</v>
      </c>
      <c r="N66" s="17">
        <v>0.6</v>
      </c>
    </row>
    <row r="67" spans="1:14">
      <c r="A67" s="8">
        <v>428</v>
      </c>
      <c r="B67" s="9">
        <v>428</v>
      </c>
      <c r="C67" s="9">
        <v>0.825892806053162</v>
      </c>
      <c r="D67" s="9">
        <v>0.0750623941421509</v>
      </c>
      <c r="E67" s="9">
        <v>9</v>
      </c>
      <c r="F67" s="9">
        <v>5</v>
      </c>
      <c r="G67" s="9">
        <v>1</v>
      </c>
      <c r="H67" s="9">
        <v>5</v>
      </c>
      <c r="I67" s="9">
        <v>0.9</v>
      </c>
      <c r="J67" s="9">
        <v>0.642857142857143</v>
      </c>
      <c r="K67" s="9">
        <v>0.75</v>
      </c>
      <c r="L67" s="9">
        <v>0.5</v>
      </c>
      <c r="M67" s="9">
        <v>0.4</v>
      </c>
      <c r="N67" s="9">
        <v>0.7</v>
      </c>
    </row>
    <row r="68" spans="1:14">
      <c r="A68" s="8">
        <v>159</v>
      </c>
      <c r="B68" s="9">
        <v>159</v>
      </c>
      <c r="C68" s="9">
        <v>0.829185247421265</v>
      </c>
      <c r="D68" s="9">
        <v>0.101831912994385</v>
      </c>
      <c r="E68" s="9">
        <v>8</v>
      </c>
      <c r="F68" s="9">
        <v>8</v>
      </c>
      <c r="G68" s="9">
        <v>2</v>
      </c>
      <c r="H68" s="9">
        <v>2</v>
      </c>
      <c r="I68" s="9">
        <v>0.8</v>
      </c>
      <c r="J68" s="9">
        <v>0.5</v>
      </c>
      <c r="K68" s="9">
        <v>0.615384615384615</v>
      </c>
      <c r="L68" s="9">
        <v>0.8</v>
      </c>
      <c r="M68" s="9">
        <v>0</v>
      </c>
      <c r="N68" s="9">
        <v>0.5</v>
      </c>
    </row>
    <row r="69" spans="1:14">
      <c r="A69" s="8">
        <v>366</v>
      </c>
      <c r="B69" s="9">
        <v>366</v>
      </c>
      <c r="C69" s="9">
        <v>0.844253778457642</v>
      </c>
      <c r="D69" s="9">
        <v>0.0926085710525513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1:14">
      <c r="A70" s="8">
        <v>395</v>
      </c>
      <c r="B70" s="9">
        <v>395</v>
      </c>
      <c r="C70" s="9">
        <v>0.835938572883606</v>
      </c>
      <c r="D70" s="9">
        <v>0.0859125852584839</v>
      </c>
      <c r="E70" s="9">
        <v>9</v>
      </c>
      <c r="F70" s="9">
        <v>7</v>
      </c>
      <c r="G70" s="9">
        <v>1</v>
      </c>
      <c r="H70" s="9">
        <v>3</v>
      </c>
      <c r="I70" s="9">
        <v>0.9</v>
      </c>
      <c r="J70" s="9">
        <v>0.5625</v>
      </c>
      <c r="K70" s="9">
        <v>0.692307692307692</v>
      </c>
      <c r="L70" s="9">
        <v>0.7</v>
      </c>
      <c r="M70" s="9">
        <v>0.2</v>
      </c>
      <c r="N70" s="9">
        <v>0.6</v>
      </c>
    </row>
    <row r="71" spans="1:14">
      <c r="A71" s="8">
        <v>318</v>
      </c>
      <c r="B71" s="9">
        <v>318</v>
      </c>
      <c r="C71" s="9">
        <v>0.842553019523621</v>
      </c>
      <c r="D71" s="9">
        <v>0.0404520034790039</v>
      </c>
      <c r="E71" s="9">
        <v>10</v>
      </c>
      <c r="F71" s="9">
        <v>8</v>
      </c>
      <c r="G71" s="9">
        <v>0</v>
      </c>
      <c r="H71" s="9">
        <v>2</v>
      </c>
      <c r="I71" s="9">
        <v>1</v>
      </c>
      <c r="J71" s="9">
        <v>0.555555555555556</v>
      </c>
      <c r="K71" s="9">
        <v>0.714285714285714</v>
      </c>
      <c r="L71" s="9">
        <v>0.8</v>
      </c>
      <c r="M71" s="9">
        <v>0.2</v>
      </c>
      <c r="N71" s="9">
        <v>0.6</v>
      </c>
    </row>
    <row r="72" spans="1:14">
      <c r="A72" s="8">
        <v>457</v>
      </c>
      <c r="B72" s="9">
        <v>457</v>
      </c>
      <c r="C72" s="9">
        <v>0.839494109153748</v>
      </c>
      <c r="D72" s="9">
        <v>0.00750446319580078</v>
      </c>
      <c r="E72" s="9">
        <v>9</v>
      </c>
      <c r="F72" s="9">
        <v>9</v>
      </c>
      <c r="G72" s="9">
        <v>1</v>
      </c>
      <c r="H72" s="9">
        <v>1</v>
      </c>
      <c r="I72" s="9">
        <v>0.9</v>
      </c>
      <c r="J72" s="9">
        <v>0.5</v>
      </c>
      <c r="K72" s="9">
        <v>0.642857142857143</v>
      </c>
      <c r="L72" s="9">
        <v>0.9</v>
      </c>
      <c r="M72" s="9">
        <v>0</v>
      </c>
      <c r="N72" s="9">
        <v>0.5</v>
      </c>
    </row>
    <row r="73" s="4" customFormat="1" spans="1:14">
      <c r="A73" s="16">
        <v>73</v>
      </c>
      <c r="B73" s="17">
        <v>73</v>
      </c>
      <c r="C73" s="17">
        <v>0.841520309448242</v>
      </c>
      <c r="D73" s="17">
        <v>0.0993181467056274</v>
      </c>
      <c r="E73" s="17">
        <v>10</v>
      </c>
      <c r="F73" s="17">
        <v>9</v>
      </c>
      <c r="G73" s="17">
        <v>0</v>
      </c>
      <c r="H73" s="17">
        <v>1</v>
      </c>
      <c r="I73" s="17">
        <v>1</v>
      </c>
      <c r="J73" s="17">
        <v>0.526315789473684</v>
      </c>
      <c r="K73" s="17">
        <v>0.689655172413793</v>
      </c>
      <c r="L73" s="17">
        <v>0.9</v>
      </c>
      <c r="M73" s="17">
        <v>0.1</v>
      </c>
      <c r="N73" s="17">
        <v>0.55</v>
      </c>
    </row>
    <row r="74" spans="1:14">
      <c r="A74" s="8">
        <v>110</v>
      </c>
      <c r="B74" s="9">
        <v>110</v>
      </c>
      <c r="C74" s="9">
        <v>0.882378220558167</v>
      </c>
      <c r="D74" s="9">
        <v>0.014157772064209</v>
      </c>
      <c r="E74" s="9">
        <v>10</v>
      </c>
      <c r="F74" s="9">
        <v>10</v>
      </c>
      <c r="G74" s="9">
        <v>0</v>
      </c>
      <c r="H74" s="9">
        <v>0</v>
      </c>
      <c r="I74" s="9">
        <v>1</v>
      </c>
      <c r="J74" s="9">
        <v>0.5</v>
      </c>
      <c r="K74" s="9">
        <v>0.666666666666667</v>
      </c>
      <c r="L74" s="9">
        <v>1</v>
      </c>
      <c r="M74" s="9">
        <v>0</v>
      </c>
      <c r="N74" s="9">
        <v>0.5</v>
      </c>
    </row>
    <row r="75" s="4" customFormat="1" spans="1:14">
      <c r="A75" s="16">
        <v>268</v>
      </c>
      <c r="B75" s="17">
        <v>268</v>
      </c>
      <c r="C75" s="17">
        <v>0.884103894233704</v>
      </c>
      <c r="D75" s="17">
        <v>0.151036620140076</v>
      </c>
      <c r="E75" s="17">
        <v>9</v>
      </c>
      <c r="F75" s="17">
        <v>8</v>
      </c>
      <c r="G75" s="17">
        <v>1</v>
      </c>
      <c r="H75" s="17">
        <v>2</v>
      </c>
      <c r="I75" s="17">
        <v>0.9</v>
      </c>
      <c r="J75" s="17">
        <v>0.529411764705882</v>
      </c>
      <c r="K75" s="17">
        <v>0.666666666666667</v>
      </c>
      <c r="L75" s="17">
        <v>0.8</v>
      </c>
      <c r="M75" s="17">
        <v>0.1</v>
      </c>
      <c r="N75" s="17">
        <v>0.55</v>
      </c>
    </row>
    <row r="76" spans="1:14">
      <c r="A76" s="8">
        <v>64</v>
      </c>
      <c r="B76" s="9">
        <v>64</v>
      </c>
      <c r="C76" s="9">
        <v>0.862770557403564</v>
      </c>
      <c r="D76" s="9">
        <v>0.0667507648468018</v>
      </c>
      <c r="E76" s="9">
        <v>9</v>
      </c>
      <c r="F76" s="9">
        <v>8</v>
      </c>
      <c r="G76" s="9">
        <v>1</v>
      </c>
      <c r="H76" s="9">
        <v>2</v>
      </c>
      <c r="I76" s="9">
        <v>0.9</v>
      </c>
      <c r="J76" s="9">
        <v>0.529411764705882</v>
      </c>
      <c r="K76" s="9">
        <v>0.666666666666667</v>
      </c>
      <c r="L76" s="9">
        <v>0.8</v>
      </c>
      <c r="M76" s="9">
        <v>0.1</v>
      </c>
      <c r="N76" s="9">
        <v>0.55</v>
      </c>
    </row>
    <row r="77" spans="3:13">
      <c r="C77" s="7">
        <f>AVERAGE(C2:C76)</f>
        <v>0.742728080749512</v>
      </c>
      <c r="D77" s="7">
        <f>AVERAGE(D2:D76)</f>
        <v>0.040158387819926</v>
      </c>
      <c r="L77" s="7">
        <f>AVERAGE(L2:L76)</f>
        <v>0.706666666666666</v>
      </c>
      <c r="M77" s="7">
        <f>AVERAGE(M2:M76)</f>
        <v>0.196</v>
      </c>
    </row>
    <row r="79" spans="3:6">
      <c r="C79" s="18" t="s">
        <v>13</v>
      </c>
      <c r="D79" s="7" t="s">
        <v>14</v>
      </c>
      <c r="E79" s="7" t="s">
        <v>39</v>
      </c>
      <c r="F79" s="7"/>
    </row>
    <row r="80" spans="3:9">
      <c r="C80" s="7" t="s">
        <v>15</v>
      </c>
      <c r="D80" s="7">
        <f>COUNTIF(C2:C76,"&lt;0.343")-COUNTIF(C2:C76,"&lt;0.311")</f>
        <v>0</v>
      </c>
      <c r="E80" s="19">
        <v>0.02</v>
      </c>
      <c r="F80" s="23">
        <v>31.2</v>
      </c>
      <c r="G80" s="23">
        <v>-40</v>
      </c>
      <c r="H80" s="24">
        <v>0.0256</v>
      </c>
      <c r="I80">
        <v>76</v>
      </c>
    </row>
    <row r="81" spans="3:9">
      <c r="C81" s="7" t="s">
        <v>16</v>
      </c>
      <c r="D81" s="7">
        <f>COUNTIF(C2:C76,"&lt;0.375")-COUNTIF(C2:C76,"&lt;0.343")</f>
        <v>0</v>
      </c>
      <c r="E81" s="19">
        <v>0.04</v>
      </c>
      <c r="F81" s="23">
        <v>62.4</v>
      </c>
      <c r="G81" s="23">
        <v>-60</v>
      </c>
      <c r="H81" s="24">
        <v>0.0385</v>
      </c>
      <c r="I81">
        <v>75</v>
      </c>
    </row>
    <row r="82" spans="3:9">
      <c r="C82" s="7" t="s">
        <v>17</v>
      </c>
      <c r="D82" s="7">
        <f>COUNTIF(C2:C76,"&lt;0.407")-COUNTIF(C2:C76,"&lt;0.375")</f>
        <v>0</v>
      </c>
      <c r="E82" s="19">
        <v>0.1</v>
      </c>
      <c r="F82" s="23">
        <v>156</v>
      </c>
      <c r="G82" s="23">
        <v>-160</v>
      </c>
      <c r="H82" s="24">
        <v>0.1026</v>
      </c>
      <c r="I82">
        <v>70</v>
      </c>
    </row>
    <row r="83" spans="3:9">
      <c r="C83" s="7" t="s">
        <v>18</v>
      </c>
      <c r="D83" s="7">
        <f>COUNTIF(C2:C76,"&lt;0.439")-COUNTIF(C2:C76,"&lt;0.407")</f>
        <v>0</v>
      </c>
      <c r="E83" s="19">
        <v>0.12</v>
      </c>
      <c r="F83" s="23">
        <v>187.2</v>
      </c>
      <c r="G83" s="23">
        <v>-180</v>
      </c>
      <c r="H83" s="24">
        <v>0.1154</v>
      </c>
      <c r="I83">
        <v>69</v>
      </c>
    </row>
    <row r="84" s="3" customFormat="1" spans="3:9">
      <c r="C84" s="20" t="s">
        <v>19</v>
      </c>
      <c r="D84" s="20">
        <f>COUNTIF(C2:C76,"&lt;0.471")-COUNTIF(C2:C76,"&lt;0.439")</f>
        <v>0</v>
      </c>
      <c r="E84" s="20"/>
      <c r="F84" s="20"/>
      <c r="G84" s="3">
        <v>-200</v>
      </c>
      <c r="H84" s="25">
        <v>0.1282</v>
      </c>
      <c r="I84" s="3">
        <v>68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3" customFormat="1" spans="3:8">
      <c r="C86" s="20" t="s">
        <v>21</v>
      </c>
      <c r="D86" s="20">
        <f>COUNTIF(C2:C76,"&lt;0.535")-COUNTIF(C2:C76,"&lt;0.503")</f>
        <v>0</v>
      </c>
      <c r="E86" s="20"/>
      <c r="F86" s="20"/>
      <c r="G86" s="20"/>
      <c r="H86" s="3">
        <v>4</v>
      </c>
    </row>
    <row r="87" spans="3:7">
      <c r="C87" s="7" t="s">
        <v>22</v>
      </c>
      <c r="D87" s="7">
        <f>COUNTIF(C2:C76,"&lt;0.567")-COUNTIF(C2:C76,"&lt;0.535")</f>
        <v>0</v>
      </c>
      <c r="E87" s="7"/>
      <c r="F87" s="7"/>
      <c r="G87" s="7"/>
    </row>
    <row r="88" s="3" customFormat="1" spans="3:7">
      <c r="C88" s="20" t="s">
        <v>23</v>
      </c>
      <c r="D88" s="20">
        <f>COUNTIF(C2:C76,"&lt;0.599")-COUNTIF(C2:C76,"&lt;0.567")</f>
        <v>0</v>
      </c>
      <c r="E88" s="20"/>
      <c r="F88" s="20"/>
      <c r="G88" s="20"/>
    </row>
    <row r="89" s="5" customFormat="1" spans="3:7">
      <c r="C89" s="21" t="s">
        <v>24</v>
      </c>
      <c r="D89" s="21">
        <f>COUNTIF(C2:C76,"&lt;0.631")-COUNTIF(C2:C76,"&lt;0.599")</f>
        <v>3</v>
      </c>
      <c r="E89" s="21">
        <v>4</v>
      </c>
      <c r="F89" s="21"/>
      <c r="G89" s="21"/>
    </row>
    <row r="90" s="3" customFormat="1" spans="3:7">
      <c r="C90" s="20" t="s">
        <v>25</v>
      </c>
      <c r="D90" s="20">
        <f>COUNTIF(C2:C76,"&lt;0.663")-COUNTIF(C2:C76,"&lt;0.631")</f>
        <v>7</v>
      </c>
      <c r="E90" s="20">
        <v>7</v>
      </c>
      <c r="F90" s="20"/>
      <c r="G90" s="20"/>
    </row>
    <row r="91" spans="3:7">
      <c r="C91" s="7" t="s">
        <v>26</v>
      </c>
      <c r="D91" s="7">
        <f>COUNTIF(C2:C76,"&lt;0.695")-COUNTIF(C2:C76,"&lt;0.663")</f>
        <v>9</v>
      </c>
      <c r="E91" s="20">
        <v>9</v>
      </c>
      <c r="F91" s="7"/>
      <c r="G91" s="7"/>
    </row>
    <row r="92" spans="3:7">
      <c r="C92" s="7" t="s">
        <v>27</v>
      </c>
      <c r="D92" s="7">
        <f>COUNTIF(C2:C76,"&lt;0.727")-COUNTIF(C2:C76,"&lt;0.695")</f>
        <v>12</v>
      </c>
      <c r="E92" s="7">
        <v>12</v>
      </c>
      <c r="F92" s="7"/>
      <c r="G92" s="7"/>
    </row>
    <row r="93" s="6" customFormat="1" spans="3:7">
      <c r="C93" s="22" t="s">
        <v>28</v>
      </c>
      <c r="D93" s="22">
        <f>COUNTIF(C2:C76,"&lt;0.759")-COUNTIF(C2:C76,"&lt;0.727")</f>
        <v>13</v>
      </c>
      <c r="E93" s="22">
        <v>14</v>
      </c>
      <c r="F93" s="22"/>
      <c r="G93" s="22"/>
    </row>
    <row r="94" s="3" customFormat="1" spans="3:7">
      <c r="C94" s="20" t="s">
        <v>29</v>
      </c>
      <c r="D94" s="20">
        <f>COUNTIF(C2:C76,"&lt;0.791")-COUNTIF(C2:C76,"&lt;0.759")</f>
        <v>12</v>
      </c>
      <c r="E94" s="20">
        <v>12</v>
      </c>
      <c r="F94" s="20"/>
      <c r="G94" s="20"/>
    </row>
    <row r="95" spans="3:7">
      <c r="C95" s="7" t="s">
        <v>30</v>
      </c>
      <c r="D95" s="7">
        <f>COUNTIF(C2:C76,"&lt;0.823")-COUNTIF(C2:C76,"&lt;0.791")</f>
        <v>9</v>
      </c>
      <c r="E95" s="7">
        <v>9</v>
      </c>
      <c r="F95" s="7"/>
      <c r="G95" s="7"/>
    </row>
    <row r="96" spans="3:7">
      <c r="C96" s="7" t="s">
        <v>31</v>
      </c>
      <c r="D96" s="7">
        <f>COUNTIF(C2:C76,"&lt;0.855")-COUNTIF(C2:C76,"&lt;0.823")</f>
        <v>7</v>
      </c>
      <c r="E96" s="7">
        <v>7</v>
      </c>
      <c r="F96" s="7"/>
      <c r="G96" s="7"/>
    </row>
    <row r="97" s="5" customFormat="1" spans="3:7">
      <c r="C97" s="21" t="s">
        <v>32</v>
      </c>
      <c r="D97" s="21">
        <f>COUNTIF(C2:C76,"&lt;0.887")-COUNTIF(C2:C76,"&lt;0.855")</f>
        <v>3</v>
      </c>
      <c r="E97" s="21">
        <v>4</v>
      </c>
      <c r="F97" s="21"/>
      <c r="G97" s="21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  <row r="106" spans="6:7">
      <c r="F106">
        <v>0.53</v>
      </c>
      <c r="G106">
        <v>0.038</v>
      </c>
    </row>
    <row r="107" spans="6:7">
      <c r="F107">
        <v>0.648</v>
      </c>
      <c r="G107">
        <v>0.073</v>
      </c>
    </row>
    <row r="108" spans="6:7">
      <c r="F108">
        <v>0.734</v>
      </c>
      <c r="G108">
        <v>0.107</v>
      </c>
    </row>
  </sheetData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69" workbookViewId="0">
      <selection activeCell="A1" sqref="$A1:$XFD98"/>
    </sheetView>
  </sheetViews>
  <sheetFormatPr defaultColWidth="8.89166666666667" defaultRowHeight="13.5"/>
  <cols>
    <col min="3" max="4" width="1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116</v>
      </c>
      <c r="B2" s="9">
        <v>116</v>
      </c>
      <c r="C2" s="9">
        <v>0.630280375480652</v>
      </c>
      <c r="D2" s="9">
        <v>0.000827312469482422</v>
      </c>
      <c r="E2" s="9">
        <v>8</v>
      </c>
      <c r="F2" s="9">
        <v>6</v>
      </c>
      <c r="G2" s="9">
        <v>2</v>
      </c>
      <c r="H2" s="9">
        <v>4</v>
      </c>
      <c r="I2" s="9">
        <v>0.8</v>
      </c>
      <c r="J2" s="9">
        <v>0.571428571428572</v>
      </c>
      <c r="K2" s="9">
        <v>0.666666666666667</v>
      </c>
      <c r="L2" s="9">
        <v>0.6</v>
      </c>
      <c r="M2" s="9">
        <v>0.2</v>
      </c>
      <c r="N2" s="9">
        <v>0.6</v>
      </c>
    </row>
    <row r="3" spans="1:14">
      <c r="A3" s="8">
        <v>2</v>
      </c>
      <c r="B3" s="9">
        <v>2</v>
      </c>
      <c r="C3" s="9">
        <v>0.621734499931335</v>
      </c>
      <c r="D3" s="9">
        <v>0.000980615615844727</v>
      </c>
      <c r="E3" s="9">
        <v>9</v>
      </c>
      <c r="F3" s="9">
        <v>4</v>
      </c>
      <c r="G3" s="9">
        <v>1</v>
      </c>
      <c r="H3" s="9">
        <v>6</v>
      </c>
      <c r="I3" s="9">
        <v>0.9</v>
      </c>
      <c r="J3" s="9">
        <v>0.692307692307692</v>
      </c>
      <c r="K3" s="9">
        <v>0.782608695652174</v>
      </c>
      <c r="L3" s="9">
        <v>0.4</v>
      </c>
      <c r="M3" s="9">
        <v>0.5</v>
      </c>
      <c r="N3" s="9">
        <v>0.75</v>
      </c>
    </row>
    <row r="4" s="4" customFormat="1" spans="1:14">
      <c r="A4" s="16">
        <v>229</v>
      </c>
      <c r="B4" s="17">
        <v>229</v>
      </c>
      <c r="C4" s="17">
        <v>0.615076422691345</v>
      </c>
      <c r="D4" s="17">
        <v>0.00972950458526611</v>
      </c>
      <c r="E4" s="17">
        <v>9</v>
      </c>
      <c r="F4" s="17">
        <v>6</v>
      </c>
      <c r="G4" s="17">
        <v>1</v>
      </c>
      <c r="H4" s="17">
        <v>4</v>
      </c>
      <c r="I4" s="17">
        <v>0.9</v>
      </c>
      <c r="J4" s="17">
        <v>0.6</v>
      </c>
      <c r="K4" s="17">
        <v>0.72</v>
      </c>
      <c r="L4" s="17">
        <v>0.6</v>
      </c>
      <c r="M4" s="17">
        <v>0.3</v>
      </c>
      <c r="N4" s="17">
        <v>0.65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customFormat="1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362</v>
      </c>
      <c r="B7" s="9">
        <v>362</v>
      </c>
      <c r="C7" s="9">
        <v>0.653409957885742</v>
      </c>
      <c r="D7" s="9">
        <v>0.00941205024719238</v>
      </c>
      <c r="E7" s="9">
        <v>7</v>
      </c>
      <c r="F7" s="9">
        <v>5</v>
      </c>
      <c r="G7" s="9">
        <v>3</v>
      </c>
      <c r="H7" s="9">
        <v>5</v>
      </c>
      <c r="I7" s="9">
        <v>0.7</v>
      </c>
      <c r="J7" s="9">
        <v>0.583333333333333</v>
      </c>
      <c r="K7" s="9">
        <v>0.636363636363636</v>
      </c>
      <c r="L7" s="9">
        <v>0.5</v>
      </c>
      <c r="M7" s="9">
        <v>0.2</v>
      </c>
      <c r="N7" s="9">
        <v>0.6</v>
      </c>
    </row>
    <row r="8" s="3" customFormat="1" spans="1:14">
      <c r="A8" s="14">
        <v>278</v>
      </c>
      <c r="B8" s="15">
        <v>278</v>
      </c>
      <c r="C8" s="15">
        <v>0.633606433868408</v>
      </c>
      <c r="D8" s="15">
        <v>0.0177440643310547</v>
      </c>
      <c r="E8" s="15">
        <v>9</v>
      </c>
      <c r="F8" s="15">
        <v>7</v>
      </c>
      <c r="G8" s="15">
        <v>1</v>
      </c>
      <c r="H8" s="15">
        <v>3</v>
      </c>
      <c r="I8" s="15">
        <v>0.9</v>
      </c>
      <c r="J8" s="15">
        <v>0.5625</v>
      </c>
      <c r="K8" s="15">
        <v>0.692307692307692</v>
      </c>
      <c r="L8" s="15">
        <v>0.7</v>
      </c>
      <c r="M8" s="15">
        <v>0.2</v>
      </c>
      <c r="N8" s="15">
        <v>0.6</v>
      </c>
    </row>
    <row r="9" spans="1:14">
      <c r="A9" s="8">
        <v>406</v>
      </c>
      <c r="B9" s="9">
        <v>406</v>
      </c>
      <c r="C9" s="9">
        <v>0.659239649772644</v>
      </c>
      <c r="D9" s="9">
        <v>0.000570774078369141</v>
      </c>
      <c r="E9" s="9">
        <v>10</v>
      </c>
      <c r="F9" s="9">
        <v>3</v>
      </c>
      <c r="G9" s="9">
        <v>0</v>
      </c>
      <c r="H9" s="9">
        <v>7</v>
      </c>
      <c r="I9" s="9">
        <v>1</v>
      </c>
      <c r="J9" s="9">
        <v>0.769230769230769</v>
      </c>
      <c r="K9" s="9">
        <v>0.869565217391304</v>
      </c>
      <c r="L9" s="9">
        <v>0.3</v>
      </c>
      <c r="M9" s="9">
        <v>0.7</v>
      </c>
      <c r="N9" s="9">
        <v>0.85</v>
      </c>
    </row>
    <row r="10" s="1" customFormat="1" spans="1:14">
      <c r="A10" s="10">
        <v>242</v>
      </c>
      <c r="B10" s="11">
        <v>242</v>
      </c>
      <c r="C10" s="11">
        <v>0.654550433158875</v>
      </c>
      <c r="D10" s="11">
        <v>0.00651741027832031</v>
      </c>
      <c r="E10" s="11">
        <v>10</v>
      </c>
      <c r="F10" s="11">
        <v>7</v>
      </c>
      <c r="G10" s="11">
        <v>0</v>
      </c>
      <c r="H10" s="11">
        <v>3</v>
      </c>
      <c r="I10" s="11">
        <v>1</v>
      </c>
      <c r="J10" s="11">
        <v>0.588235294117647</v>
      </c>
      <c r="K10" s="11">
        <v>0.740740740740741</v>
      </c>
      <c r="L10" s="11">
        <v>0.7</v>
      </c>
      <c r="M10" s="11">
        <v>0.3</v>
      </c>
      <c r="N10" s="11">
        <v>0.65</v>
      </c>
    </row>
    <row r="11" spans="1:14">
      <c r="A11" s="8">
        <v>356</v>
      </c>
      <c r="B11" s="9">
        <v>356</v>
      </c>
      <c r="C11" s="9">
        <v>0.677717924118042</v>
      </c>
      <c r="D11" s="9">
        <v>0.0300798416137695</v>
      </c>
      <c r="E11" s="9">
        <v>10</v>
      </c>
      <c r="F11" s="9">
        <v>5</v>
      </c>
      <c r="G11" s="9">
        <v>0</v>
      </c>
      <c r="H11" s="9">
        <v>5</v>
      </c>
      <c r="I11" s="9">
        <v>1</v>
      </c>
      <c r="J11" s="9">
        <v>0.666666666666667</v>
      </c>
      <c r="K11" s="9">
        <v>0.8</v>
      </c>
      <c r="L11" s="9">
        <v>0.5</v>
      </c>
      <c r="M11" s="9">
        <v>0.5</v>
      </c>
      <c r="N11" s="9">
        <v>0.75</v>
      </c>
    </row>
    <row r="12" spans="1:14">
      <c r="A12" s="8">
        <v>376</v>
      </c>
      <c r="B12" s="9">
        <v>376</v>
      </c>
      <c r="C12" s="9">
        <v>0.690605521202087</v>
      </c>
      <c r="D12" s="9">
        <v>0.0205518007278442</v>
      </c>
      <c r="E12" s="9">
        <v>9</v>
      </c>
      <c r="F12" s="9">
        <v>5</v>
      </c>
      <c r="G12" s="9">
        <v>1</v>
      </c>
      <c r="H12" s="9">
        <v>5</v>
      </c>
      <c r="I12" s="9">
        <v>0.9</v>
      </c>
      <c r="J12" s="9">
        <v>0.642857142857143</v>
      </c>
      <c r="K12" s="9">
        <v>0.75</v>
      </c>
      <c r="L12" s="9">
        <v>0.5</v>
      </c>
      <c r="M12" s="9">
        <v>0.4</v>
      </c>
      <c r="N12" s="9">
        <v>0.7</v>
      </c>
    </row>
    <row r="13" spans="1:14">
      <c r="A13" s="8">
        <v>260</v>
      </c>
      <c r="B13" s="9">
        <v>260</v>
      </c>
      <c r="C13" s="9">
        <v>0.69218921661377</v>
      </c>
      <c r="D13" s="9">
        <v>0.0328303575515747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350</v>
      </c>
      <c r="B14" s="9">
        <v>350</v>
      </c>
      <c r="C14" s="9">
        <v>0.689123868942261</v>
      </c>
      <c r="D14" s="9">
        <v>0.0156382322311401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251</v>
      </c>
      <c r="B15" s="9">
        <v>251</v>
      </c>
      <c r="C15" s="9">
        <v>0.668897747993469</v>
      </c>
      <c r="D15" s="9">
        <v>0.0253410339355469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244</v>
      </c>
      <c r="B16" s="9">
        <v>244</v>
      </c>
      <c r="C16" s="9">
        <v>0.666673541069031</v>
      </c>
      <c r="D16" s="9">
        <v>0.0326756238937378</v>
      </c>
      <c r="E16" s="9">
        <v>7</v>
      </c>
      <c r="F16" s="9">
        <v>5</v>
      </c>
      <c r="G16" s="9">
        <v>3</v>
      </c>
      <c r="H16" s="9">
        <v>5</v>
      </c>
      <c r="I16" s="9">
        <v>0.7</v>
      </c>
      <c r="J16" s="9">
        <v>0.583333333333333</v>
      </c>
      <c r="K16" s="9">
        <v>0.636363636363636</v>
      </c>
      <c r="L16" s="9">
        <v>0.5</v>
      </c>
      <c r="M16" s="9">
        <v>0.2</v>
      </c>
      <c r="N16" s="9">
        <v>0.6</v>
      </c>
    </row>
    <row r="17" spans="1:14">
      <c r="A17" s="8">
        <v>427</v>
      </c>
      <c r="B17" s="9">
        <v>427</v>
      </c>
      <c r="C17" s="9">
        <v>0.684904217720032</v>
      </c>
      <c r="D17" s="9">
        <v>0.0170198678970337</v>
      </c>
      <c r="E17" s="9">
        <v>10</v>
      </c>
      <c r="F17" s="9">
        <v>7</v>
      </c>
      <c r="G17" s="9">
        <v>0</v>
      </c>
      <c r="H17" s="9">
        <v>3</v>
      </c>
      <c r="I17" s="9">
        <v>1</v>
      </c>
      <c r="J17" s="9">
        <v>0.588235294117647</v>
      </c>
      <c r="K17" s="9">
        <v>0.740740740740741</v>
      </c>
      <c r="L17" s="9">
        <v>0.7</v>
      </c>
      <c r="M17" s="9">
        <v>0.3</v>
      </c>
      <c r="N17" s="9">
        <v>0.65</v>
      </c>
    </row>
    <row r="18" spans="1:14">
      <c r="A18" s="8">
        <v>207</v>
      </c>
      <c r="B18" s="9">
        <v>207</v>
      </c>
      <c r="C18" s="9">
        <v>0.668673396110535</v>
      </c>
      <c r="D18" s="9">
        <v>0.00628530979156494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="1" customFormat="1" spans="1:14">
      <c r="A19" s="10">
        <v>442</v>
      </c>
      <c r="B19" s="11">
        <v>442</v>
      </c>
      <c r="C19" s="11">
        <v>0.667679786682129</v>
      </c>
      <c r="D19" s="11">
        <v>0.0160030126571655</v>
      </c>
      <c r="E19" s="11">
        <v>9</v>
      </c>
      <c r="F19" s="11">
        <v>6</v>
      </c>
      <c r="G19" s="11">
        <v>1</v>
      </c>
      <c r="H19" s="11">
        <v>4</v>
      </c>
      <c r="I19" s="11">
        <v>0.9</v>
      </c>
      <c r="J19" s="11">
        <v>0.6</v>
      </c>
      <c r="K19" s="11">
        <v>0.72</v>
      </c>
      <c r="L19" s="11">
        <v>0.6</v>
      </c>
      <c r="M19" s="11">
        <v>0.3</v>
      </c>
      <c r="N19" s="11">
        <v>0.65</v>
      </c>
    </row>
    <row r="20" spans="1:14">
      <c r="A20" s="8">
        <v>40</v>
      </c>
      <c r="B20" s="9">
        <v>40</v>
      </c>
      <c r="C20" s="9">
        <v>0.702210426330566</v>
      </c>
      <c r="D20" s="9">
        <v>0.0116062164306641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148</v>
      </c>
      <c r="B21" s="9">
        <v>148</v>
      </c>
      <c r="C21" s="9">
        <v>0.709036827087402</v>
      </c>
      <c r="D21" s="9">
        <v>0.0437332391738892</v>
      </c>
      <c r="E21" s="9">
        <v>9</v>
      </c>
      <c r="F21" s="9">
        <v>7</v>
      </c>
      <c r="G21" s="9">
        <v>1</v>
      </c>
      <c r="H21" s="9">
        <v>3</v>
      </c>
      <c r="I21" s="9">
        <v>0.9</v>
      </c>
      <c r="J21" s="9">
        <v>0.5625</v>
      </c>
      <c r="K21" s="9">
        <v>0.692307692307692</v>
      </c>
      <c r="L21" s="9">
        <v>0.7</v>
      </c>
      <c r="M21" s="9">
        <v>0.2</v>
      </c>
      <c r="N21" s="9">
        <v>0.6</v>
      </c>
    </row>
    <row r="22" spans="1:14">
      <c r="A22" s="8">
        <v>26</v>
      </c>
      <c r="B22" s="9">
        <v>26</v>
      </c>
      <c r="C22" s="9">
        <v>0.696692824363708</v>
      </c>
      <c r="D22" s="9">
        <v>0.0210152864456177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459</v>
      </c>
      <c r="B23" s="9">
        <v>459</v>
      </c>
      <c r="C23" s="9">
        <v>0.703859448432922</v>
      </c>
      <c r="D23" s="9">
        <v>0.0196352005004883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463</v>
      </c>
      <c r="B24" s="9">
        <v>463</v>
      </c>
      <c r="C24" s="9">
        <v>0.722189426422119</v>
      </c>
      <c r="D24" s="9">
        <v>0.00653374195098877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184</v>
      </c>
      <c r="B25" s="9">
        <v>184</v>
      </c>
      <c r="C25" s="9">
        <v>0.704670667648315</v>
      </c>
      <c r="D25" s="9">
        <v>0.0256813764572144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240</v>
      </c>
      <c r="B26" s="9">
        <v>240</v>
      </c>
      <c r="C26" s="9">
        <v>0.720616340637207</v>
      </c>
      <c r="D26" s="9">
        <v>0.0177127122879028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18</v>
      </c>
      <c r="B27" s="9">
        <v>18</v>
      </c>
      <c r="C27" s="9">
        <v>0.69927442073822</v>
      </c>
      <c r="D27" s="9">
        <v>0.0535966157913208</v>
      </c>
      <c r="E27" s="9">
        <v>8</v>
      </c>
      <c r="F27" s="9">
        <v>6</v>
      </c>
      <c r="G27" s="9">
        <v>2</v>
      </c>
      <c r="H27" s="9">
        <v>4</v>
      </c>
      <c r="I27" s="9">
        <v>0.8</v>
      </c>
      <c r="J27" s="9">
        <v>0.571428571428572</v>
      </c>
      <c r="K27" s="9">
        <v>0.666666666666667</v>
      </c>
      <c r="L27" s="9">
        <v>0.6</v>
      </c>
      <c r="M27" s="9">
        <v>0.2</v>
      </c>
      <c r="N27" s="9">
        <v>0.6</v>
      </c>
    </row>
    <row r="28" spans="1:14">
      <c r="A28" s="8">
        <v>275</v>
      </c>
      <c r="B28" s="9">
        <v>275</v>
      </c>
      <c r="C28" s="9">
        <v>0.714213848114014</v>
      </c>
      <c r="D28" s="9">
        <v>0.0160645246505737</v>
      </c>
      <c r="E28" s="9">
        <v>7</v>
      </c>
      <c r="F28" s="9">
        <v>7</v>
      </c>
      <c r="G28" s="9">
        <v>3</v>
      </c>
      <c r="H28" s="9">
        <v>3</v>
      </c>
      <c r="I28" s="9">
        <v>0.7</v>
      </c>
      <c r="J28" s="9">
        <v>0.5</v>
      </c>
      <c r="K28" s="9">
        <v>0.583333333333333</v>
      </c>
      <c r="L28" s="9">
        <v>0.7</v>
      </c>
      <c r="M28" s="9">
        <v>0</v>
      </c>
      <c r="N28" s="9">
        <v>0.5</v>
      </c>
    </row>
    <row r="29" spans="1:14">
      <c r="A29" s="8">
        <v>476</v>
      </c>
      <c r="B29" s="9">
        <v>476</v>
      </c>
      <c r="C29" s="9">
        <v>0.708812236785889</v>
      </c>
      <c r="D29" s="9">
        <v>0.00474917888641357</v>
      </c>
      <c r="E29" s="9">
        <v>9</v>
      </c>
      <c r="F29" s="9">
        <v>7</v>
      </c>
      <c r="G29" s="9">
        <v>1</v>
      </c>
      <c r="H29" s="9">
        <v>3</v>
      </c>
      <c r="I29" s="9">
        <v>0.9</v>
      </c>
      <c r="J29" s="9">
        <v>0.5625</v>
      </c>
      <c r="K29" s="9">
        <v>0.692307692307692</v>
      </c>
      <c r="L29" s="9">
        <v>0.7</v>
      </c>
      <c r="M29" s="9">
        <v>0.2</v>
      </c>
      <c r="N29" s="9">
        <v>0.6</v>
      </c>
    </row>
    <row r="30" s="1" customFormat="1" spans="1:14">
      <c r="A30" s="10">
        <v>95</v>
      </c>
      <c r="B30" s="11">
        <v>95</v>
      </c>
      <c r="C30" s="11">
        <v>0.718604207038879</v>
      </c>
      <c r="D30" s="11">
        <v>0.000424385070800781</v>
      </c>
      <c r="E30" s="11">
        <v>8</v>
      </c>
      <c r="F30" s="11">
        <v>7</v>
      </c>
      <c r="G30" s="11">
        <v>2</v>
      </c>
      <c r="H30" s="11">
        <v>3</v>
      </c>
      <c r="I30" s="11">
        <v>0.8</v>
      </c>
      <c r="J30" s="11">
        <v>0.533333333333333</v>
      </c>
      <c r="K30" s="11">
        <v>0.64</v>
      </c>
      <c r="L30" s="11">
        <v>0.7</v>
      </c>
      <c r="M30" s="11">
        <v>0.1</v>
      </c>
      <c r="N30" s="11">
        <v>0.55</v>
      </c>
    </row>
    <row r="31" spans="1:14">
      <c r="A31" s="8">
        <v>487</v>
      </c>
      <c r="B31" s="9">
        <v>487</v>
      </c>
      <c r="C31" s="9">
        <v>0.73888897895813</v>
      </c>
      <c r="D31" s="9">
        <v>0.0405522584915161</v>
      </c>
      <c r="E31" s="9">
        <v>8</v>
      </c>
      <c r="F31" s="9">
        <v>8</v>
      </c>
      <c r="G31" s="9">
        <v>2</v>
      </c>
      <c r="H31" s="9">
        <v>2</v>
      </c>
      <c r="I31" s="9">
        <v>0.8</v>
      </c>
      <c r="J31" s="9">
        <v>0.5</v>
      </c>
      <c r="K31" s="9">
        <v>0.615384615384615</v>
      </c>
      <c r="L31" s="9">
        <v>0.8</v>
      </c>
      <c r="M31" s="9">
        <v>0</v>
      </c>
      <c r="N31" s="9">
        <v>0.5</v>
      </c>
    </row>
    <row r="32" spans="1:14">
      <c r="A32" s="8">
        <v>436</v>
      </c>
      <c r="B32" s="9">
        <v>436</v>
      </c>
      <c r="C32" s="9">
        <v>0.755163788795471</v>
      </c>
      <c r="D32" s="9">
        <v>0.0380722284317017</v>
      </c>
      <c r="E32" s="9">
        <v>10</v>
      </c>
      <c r="F32" s="9">
        <v>6</v>
      </c>
      <c r="G32" s="9">
        <v>0</v>
      </c>
      <c r="H32" s="9">
        <v>4</v>
      </c>
      <c r="I32" s="9">
        <v>1</v>
      </c>
      <c r="J32" s="9">
        <v>0.625</v>
      </c>
      <c r="K32" s="9">
        <v>0.769230769230769</v>
      </c>
      <c r="L32" s="9">
        <v>0.6</v>
      </c>
      <c r="M32" s="9">
        <v>0.4</v>
      </c>
      <c r="N32" s="9">
        <v>0.7</v>
      </c>
    </row>
    <row r="33" spans="1:14">
      <c r="A33" s="8">
        <v>193</v>
      </c>
      <c r="B33" s="9">
        <v>193</v>
      </c>
      <c r="C33" s="9">
        <v>0.72842538356781</v>
      </c>
      <c r="D33" s="9">
        <v>0.0178406238555908</v>
      </c>
      <c r="E33" s="9">
        <v>10</v>
      </c>
      <c r="F33" s="9">
        <v>8</v>
      </c>
      <c r="G33" s="9">
        <v>0</v>
      </c>
      <c r="H33" s="9">
        <v>2</v>
      </c>
      <c r="I33" s="9">
        <v>1</v>
      </c>
      <c r="J33" s="9">
        <v>0.555555555555556</v>
      </c>
      <c r="K33" s="9">
        <v>0.714285714285714</v>
      </c>
      <c r="L33" s="9">
        <v>0.8</v>
      </c>
      <c r="M33" s="9">
        <v>0.2</v>
      </c>
      <c r="N33" s="9">
        <v>0.6</v>
      </c>
    </row>
    <row r="34" spans="1:14">
      <c r="A34" s="8">
        <v>198</v>
      </c>
      <c r="B34" s="9">
        <v>198</v>
      </c>
      <c r="C34" s="9">
        <v>0.729091763496399</v>
      </c>
      <c r="D34" s="9">
        <v>0.0614309310913086</v>
      </c>
      <c r="E34" s="9">
        <v>10</v>
      </c>
      <c r="F34" s="9">
        <v>9</v>
      </c>
      <c r="G34" s="9">
        <v>0</v>
      </c>
      <c r="H34" s="9">
        <v>1</v>
      </c>
      <c r="I34" s="9">
        <v>1</v>
      </c>
      <c r="J34" s="9">
        <v>0.526315789473684</v>
      </c>
      <c r="K34" s="9">
        <v>0.689655172413793</v>
      </c>
      <c r="L34" s="9">
        <v>0.9</v>
      </c>
      <c r="M34" s="9">
        <v>0.1</v>
      </c>
      <c r="N34" s="9">
        <v>0.55</v>
      </c>
    </row>
    <row r="35" spans="1:14">
      <c r="A35" s="8">
        <v>334</v>
      </c>
      <c r="B35" s="9">
        <v>334</v>
      </c>
      <c r="C35" s="9">
        <v>0.729298710823059</v>
      </c>
      <c r="D35" s="9">
        <v>0.047121524810791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329</v>
      </c>
      <c r="B36" s="9">
        <v>329</v>
      </c>
      <c r="C36" s="9">
        <v>0.753454089164734</v>
      </c>
      <c r="D36" s="9">
        <v>0.0653548240661621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112</v>
      </c>
      <c r="B37" s="9">
        <v>112</v>
      </c>
      <c r="C37" s="9">
        <v>0.741947174072266</v>
      </c>
      <c r="D37" s="9">
        <v>0.073692798614502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11</v>
      </c>
      <c r="B38" s="9">
        <v>11</v>
      </c>
      <c r="C38" s="9">
        <v>0.731852769851685</v>
      </c>
      <c r="D38" s="9">
        <v>0.0606273412704468</v>
      </c>
      <c r="E38" s="9">
        <v>9</v>
      </c>
      <c r="F38" s="9">
        <v>5</v>
      </c>
      <c r="G38" s="9">
        <v>1</v>
      </c>
      <c r="H38" s="9">
        <v>5</v>
      </c>
      <c r="I38" s="9">
        <v>0.9</v>
      </c>
      <c r="J38" s="9">
        <v>0.642857142857143</v>
      </c>
      <c r="K38" s="9">
        <v>0.75</v>
      </c>
      <c r="L38" s="9">
        <v>0.5</v>
      </c>
      <c r="M38" s="9">
        <v>0.4</v>
      </c>
      <c r="N38" s="9">
        <v>0.7</v>
      </c>
    </row>
    <row r="39" s="3" customFormat="1" spans="1:14">
      <c r="A39" s="14">
        <v>489</v>
      </c>
      <c r="B39" s="15">
        <v>489</v>
      </c>
      <c r="C39" s="15">
        <v>0.758960366249084</v>
      </c>
      <c r="D39" s="15">
        <v>0.0620526075363159</v>
      </c>
      <c r="E39" s="15">
        <v>9</v>
      </c>
      <c r="F39" s="15">
        <v>4</v>
      </c>
      <c r="G39" s="15">
        <v>1</v>
      </c>
      <c r="H39" s="15">
        <v>6</v>
      </c>
      <c r="I39" s="15">
        <v>0.9</v>
      </c>
      <c r="J39" s="15">
        <v>0.692307692307692</v>
      </c>
      <c r="K39" s="15">
        <v>0.782608695652174</v>
      </c>
      <c r="L39" s="15">
        <v>0.4</v>
      </c>
      <c r="M39" s="15">
        <v>0.5</v>
      </c>
      <c r="N39" s="15">
        <v>0.75</v>
      </c>
    </row>
    <row r="40" spans="1:14">
      <c r="A40" s="8">
        <v>48</v>
      </c>
      <c r="B40" s="9">
        <v>48</v>
      </c>
      <c r="C40" s="9">
        <v>0.735119223594666</v>
      </c>
      <c r="D40" s="9">
        <v>0.0424820184707642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="3" customFormat="1" spans="1:14">
      <c r="A41" s="14">
        <v>357</v>
      </c>
      <c r="B41" s="15">
        <v>357</v>
      </c>
      <c r="C41" s="15">
        <v>0.736613154411316</v>
      </c>
      <c r="D41" s="15">
        <v>0.0743128061294556</v>
      </c>
      <c r="E41" s="15">
        <v>8</v>
      </c>
      <c r="F41" s="15">
        <v>9</v>
      </c>
      <c r="G41" s="15">
        <v>2</v>
      </c>
      <c r="H41" s="15">
        <v>1</v>
      </c>
      <c r="I41" s="15">
        <v>0.8</v>
      </c>
      <c r="J41" s="15">
        <v>0.470588235294118</v>
      </c>
      <c r="K41" s="15">
        <v>0.592592592592593</v>
      </c>
      <c r="L41" s="15">
        <v>0.9</v>
      </c>
      <c r="M41" s="15">
        <v>-0.1</v>
      </c>
      <c r="N41" s="15">
        <v>0.45</v>
      </c>
    </row>
    <row r="42" s="4" customFormat="1" spans="1:14">
      <c r="A42" s="16">
        <v>190</v>
      </c>
      <c r="B42" s="17">
        <v>190</v>
      </c>
      <c r="C42" s="17">
        <v>0.749874949455261</v>
      </c>
      <c r="D42" s="17">
        <v>0.0491503477096558</v>
      </c>
      <c r="E42" s="17">
        <v>9</v>
      </c>
      <c r="F42" s="17">
        <v>7</v>
      </c>
      <c r="G42" s="17">
        <v>1</v>
      </c>
      <c r="H42" s="17">
        <v>3</v>
      </c>
      <c r="I42" s="17">
        <v>0.9</v>
      </c>
      <c r="J42" s="17">
        <v>0.5625</v>
      </c>
      <c r="K42" s="17">
        <v>0.692307692307692</v>
      </c>
      <c r="L42" s="17">
        <v>0.7</v>
      </c>
      <c r="M42" s="17">
        <v>0.2</v>
      </c>
      <c r="N42" s="17">
        <v>0.6</v>
      </c>
    </row>
    <row r="43" spans="1:14">
      <c r="A43" s="8">
        <v>358</v>
      </c>
      <c r="B43" s="9">
        <v>358</v>
      </c>
      <c r="C43" s="9">
        <v>0.789153099060059</v>
      </c>
      <c r="D43" s="9">
        <v>0.069909930229187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150</v>
      </c>
      <c r="B44" s="9">
        <v>150</v>
      </c>
      <c r="C44" s="9">
        <v>0.76350724697113</v>
      </c>
      <c r="D44" s="9">
        <v>0.0893278121948242</v>
      </c>
      <c r="E44" s="9">
        <v>10</v>
      </c>
      <c r="F44" s="9">
        <v>9</v>
      </c>
      <c r="G44" s="9">
        <v>0</v>
      </c>
      <c r="H44" s="9">
        <v>1</v>
      </c>
      <c r="I44" s="9">
        <v>1</v>
      </c>
      <c r="J44" s="9">
        <v>0.526315789473684</v>
      </c>
      <c r="K44" s="9">
        <v>0.689655172413793</v>
      </c>
      <c r="L44" s="9">
        <v>0.9</v>
      </c>
      <c r="M44" s="9">
        <v>0.1</v>
      </c>
      <c r="N44" s="9">
        <v>0.55</v>
      </c>
    </row>
    <row r="45" spans="1:14">
      <c r="A45" s="8">
        <v>123</v>
      </c>
      <c r="B45" s="9">
        <v>123</v>
      </c>
      <c r="C45" s="9">
        <v>0.781936645507812</v>
      </c>
      <c r="D45" s="9">
        <v>0.049551248550415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75</v>
      </c>
      <c r="B46" s="9">
        <v>75</v>
      </c>
      <c r="C46" s="9">
        <v>0.770099759101868</v>
      </c>
      <c r="D46" s="9">
        <v>0.0259023904800415</v>
      </c>
      <c r="E46" s="9">
        <v>10</v>
      </c>
      <c r="F46" s="9">
        <v>8</v>
      </c>
      <c r="G46" s="9">
        <v>0</v>
      </c>
      <c r="H46" s="9">
        <v>2</v>
      </c>
      <c r="I46" s="9">
        <v>1</v>
      </c>
      <c r="J46" s="9">
        <v>0.555555555555556</v>
      </c>
      <c r="K46" s="9">
        <v>0.714285714285714</v>
      </c>
      <c r="L46" s="9">
        <v>0.8</v>
      </c>
      <c r="M46" s="9">
        <v>0.2</v>
      </c>
      <c r="N46" s="9">
        <v>0.6</v>
      </c>
    </row>
    <row r="47" spans="1:14">
      <c r="A47" s="8">
        <v>65</v>
      </c>
      <c r="B47" s="9">
        <v>65</v>
      </c>
      <c r="C47" s="9">
        <v>0.770633220672607</v>
      </c>
      <c r="D47" s="9">
        <v>0.0158760547637939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475</v>
      </c>
      <c r="B48" s="9">
        <v>475</v>
      </c>
      <c r="C48" s="9">
        <v>0.772042036056519</v>
      </c>
      <c r="D48" s="9">
        <v>0.0372321605682373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35</v>
      </c>
      <c r="B49" s="9">
        <v>35</v>
      </c>
      <c r="C49" s="9">
        <v>0.772181630134583</v>
      </c>
      <c r="D49" s="9">
        <v>0.0937321186065674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223</v>
      </c>
      <c r="B50" s="9">
        <v>223</v>
      </c>
      <c r="C50" s="9">
        <v>0.77288019657135</v>
      </c>
      <c r="D50" s="9">
        <v>0.0924553871154785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52</v>
      </c>
      <c r="B51" s="9">
        <v>52</v>
      </c>
      <c r="C51" s="9">
        <v>0.777238965034485</v>
      </c>
      <c r="D51" s="9">
        <v>0.115252614021301</v>
      </c>
      <c r="E51" s="9">
        <v>8</v>
      </c>
      <c r="F51" s="9">
        <v>5</v>
      </c>
      <c r="G51" s="9">
        <v>2</v>
      </c>
      <c r="H51" s="9">
        <v>5</v>
      </c>
      <c r="I51" s="9">
        <v>0.8</v>
      </c>
      <c r="J51" s="9">
        <v>0.615384615384615</v>
      </c>
      <c r="K51" s="9">
        <v>0.695652173913043</v>
      </c>
      <c r="L51" s="9">
        <v>0.5</v>
      </c>
      <c r="M51" s="9">
        <v>0.3</v>
      </c>
      <c r="N51" s="9">
        <v>0.65</v>
      </c>
    </row>
    <row r="52" spans="1:14">
      <c r="A52" s="8">
        <v>166</v>
      </c>
      <c r="B52" s="9">
        <v>166</v>
      </c>
      <c r="C52" s="9">
        <v>0.779670238494873</v>
      </c>
      <c r="D52" s="9">
        <v>0.0862889289855957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="4" customFormat="1" spans="1:14">
      <c r="A53" s="16">
        <v>375</v>
      </c>
      <c r="B53" s="17">
        <v>375</v>
      </c>
      <c r="C53" s="17">
        <v>0.788620829582214</v>
      </c>
      <c r="D53" s="17">
        <v>0.0119588375091553</v>
      </c>
      <c r="E53" s="17">
        <v>8</v>
      </c>
      <c r="F53" s="17">
        <v>7</v>
      </c>
      <c r="G53" s="17">
        <v>2</v>
      </c>
      <c r="H53" s="17">
        <v>3</v>
      </c>
      <c r="I53" s="17">
        <v>0.8</v>
      </c>
      <c r="J53" s="17">
        <v>0.533333333333333</v>
      </c>
      <c r="K53" s="17">
        <v>0.64</v>
      </c>
      <c r="L53" s="17">
        <v>0.7</v>
      </c>
      <c r="M53" s="17">
        <v>0.1</v>
      </c>
      <c r="N53" s="17">
        <v>0.55</v>
      </c>
    </row>
    <row r="54" spans="1:14">
      <c r="A54" s="8">
        <v>8</v>
      </c>
      <c r="B54" s="9">
        <v>8</v>
      </c>
      <c r="C54" s="9">
        <v>0.792236685752869</v>
      </c>
      <c r="D54" s="9">
        <v>0.000946521759033203</v>
      </c>
      <c r="E54" s="9">
        <v>7</v>
      </c>
      <c r="F54" s="9">
        <v>8</v>
      </c>
      <c r="G54" s="9">
        <v>3</v>
      </c>
      <c r="H54" s="9">
        <v>2</v>
      </c>
      <c r="I54" s="9">
        <v>0.7</v>
      </c>
      <c r="J54" s="9">
        <v>0.466666666666667</v>
      </c>
      <c r="K54" s="9">
        <v>0.56</v>
      </c>
      <c r="L54" s="9">
        <v>0.8</v>
      </c>
      <c r="M54" s="9">
        <v>-0.1</v>
      </c>
      <c r="N54" s="9">
        <v>0.45</v>
      </c>
    </row>
    <row r="55" spans="1:14">
      <c r="A55" s="8">
        <v>22</v>
      </c>
      <c r="B55" s="9">
        <v>22</v>
      </c>
      <c r="C55" s="9">
        <v>0.792670369148254</v>
      </c>
      <c r="D55" s="9">
        <v>0.00942361354827881</v>
      </c>
      <c r="E55" s="9">
        <v>9</v>
      </c>
      <c r="F55" s="9">
        <v>8</v>
      </c>
      <c r="G55" s="9">
        <v>1</v>
      </c>
      <c r="H55" s="9">
        <v>2</v>
      </c>
      <c r="I55" s="9">
        <v>0.9</v>
      </c>
      <c r="J55" s="9">
        <v>0.529411764705882</v>
      </c>
      <c r="K55" s="9">
        <v>0.666666666666667</v>
      </c>
      <c r="L55" s="9">
        <v>0.8</v>
      </c>
      <c r="M55" s="9">
        <v>0.1</v>
      </c>
      <c r="N55" s="9">
        <v>0.55</v>
      </c>
    </row>
    <row r="56" spans="1:14">
      <c r="A56" s="8">
        <v>446</v>
      </c>
      <c r="B56" s="9">
        <v>446</v>
      </c>
      <c r="C56" s="9">
        <v>0.799922227859497</v>
      </c>
      <c r="D56" s="9">
        <v>0.0219073295593262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pans="1:14">
      <c r="A57" s="8">
        <v>130</v>
      </c>
      <c r="B57" s="9">
        <v>130</v>
      </c>
      <c r="C57" s="9">
        <v>0.804839730262756</v>
      </c>
      <c r="D57" s="9">
        <v>0.0534467697143555</v>
      </c>
      <c r="E57" s="9">
        <v>9</v>
      </c>
      <c r="F57" s="9">
        <v>9</v>
      </c>
      <c r="G57" s="9">
        <v>1</v>
      </c>
      <c r="H57" s="9">
        <v>1</v>
      </c>
      <c r="I57" s="9">
        <v>0.9</v>
      </c>
      <c r="J57" s="9">
        <v>0.5</v>
      </c>
      <c r="K57" s="9">
        <v>0.642857142857143</v>
      </c>
      <c r="L57" s="9">
        <v>0.9</v>
      </c>
      <c r="M57" s="9">
        <v>0</v>
      </c>
      <c r="N57" s="9">
        <v>0.5</v>
      </c>
    </row>
    <row r="58" spans="1:14">
      <c r="A58" s="8">
        <v>189</v>
      </c>
      <c r="B58" s="9">
        <v>189</v>
      </c>
      <c r="C58" s="9">
        <v>0.811143755912781</v>
      </c>
      <c r="D58" s="9">
        <v>0.090301513671875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86</v>
      </c>
      <c r="B59" s="9">
        <v>86</v>
      </c>
      <c r="C59" s="9">
        <v>0.8199782371521</v>
      </c>
      <c r="D59" s="9">
        <v>0.0331791639328003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203</v>
      </c>
      <c r="B60" s="9">
        <v>203</v>
      </c>
      <c r="C60" s="9">
        <v>0.82262909412384</v>
      </c>
      <c r="D60" s="9">
        <v>0.0605645179748535</v>
      </c>
      <c r="E60" s="9">
        <v>10</v>
      </c>
      <c r="F60" s="9">
        <v>6</v>
      </c>
      <c r="G60" s="9">
        <v>0</v>
      </c>
      <c r="H60" s="9">
        <v>4</v>
      </c>
      <c r="I60" s="9">
        <v>1</v>
      </c>
      <c r="J60" s="9">
        <v>0.625</v>
      </c>
      <c r="K60" s="9">
        <v>0.769230769230769</v>
      </c>
      <c r="L60" s="9">
        <v>0.6</v>
      </c>
      <c r="M60" s="9">
        <v>0.4</v>
      </c>
      <c r="N60" s="9">
        <v>0.7</v>
      </c>
    </row>
    <row r="61" spans="1:14">
      <c r="A61" s="8">
        <v>281</v>
      </c>
      <c r="B61" s="9">
        <v>281</v>
      </c>
      <c r="C61" s="9">
        <v>0.818611860275269</v>
      </c>
      <c r="D61" s="9">
        <v>0.00951147079467773</v>
      </c>
      <c r="E61" s="9">
        <v>10</v>
      </c>
      <c r="F61" s="9">
        <v>10</v>
      </c>
      <c r="G61" s="9">
        <v>0</v>
      </c>
      <c r="H61" s="9">
        <v>0</v>
      </c>
      <c r="I61" s="9">
        <v>1</v>
      </c>
      <c r="J61" s="9">
        <v>0.5</v>
      </c>
      <c r="K61" s="9">
        <v>0.666666666666667</v>
      </c>
      <c r="L61" s="9">
        <v>1</v>
      </c>
      <c r="M61" s="9">
        <v>0</v>
      </c>
      <c r="N61" s="9">
        <v>0.5</v>
      </c>
    </row>
    <row r="62" s="4" customFormat="1" spans="1:14">
      <c r="A62" s="16">
        <v>167</v>
      </c>
      <c r="B62" s="17">
        <v>167</v>
      </c>
      <c r="C62" s="17">
        <v>0.815348744392395</v>
      </c>
      <c r="D62" s="17">
        <v>0.00903403759002686</v>
      </c>
      <c r="E62" s="17">
        <v>9</v>
      </c>
      <c r="F62" s="17">
        <v>7</v>
      </c>
      <c r="G62" s="17">
        <v>1</v>
      </c>
      <c r="H62" s="17">
        <v>3</v>
      </c>
      <c r="I62" s="17">
        <v>0.9</v>
      </c>
      <c r="J62" s="17">
        <v>0.5625</v>
      </c>
      <c r="K62" s="17">
        <v>0.692307692307692</v>
      </c>
      <c r="L62" s="17">
        <v>0.7</v>
      </c>
      <c r="M62" s="17">
        <v>0.2</v>
      </c>
      <c r="N62" s="17">
        <v>0.6</v>
      </c>
    </row>
    <row r="63" spans="1:14">
      <c r="A63" s="8">
        <v>428</v>
      </c>
      <c r="B63" s="9">
        <v>428</v>
      </c>
      <c r="C63" s="9">
        <v>0.825892806053162</v>
      </c>
      <c r="D63" s="9">
        <v>0.0750623941421509</v>
      </c>
      <c r="E63" s="9">
        <v>9</v>
      </c>
      <c r="F63" s="9">
        <v>5</v>
      </c>
      <c r="G63" s="9">
        <v>1</v>
      </c>
      <c r="H63" s="9">
        <v>5</v>
      </c>
      <c r="I63" s="9">
        <v>0.9</v>
      </c>
      <c r="J63" s="9">
        <v>0.642857142857143</v>
      </c>
      <c r="K63" s="9">
        <v>0.75</v>
      </c>
      <c r="L63" s="9">
        <v>0.5</v>
      </c>
      <c r="M63" s="9">
        <v>0.4</v>
      </c>
      <c r="N63" s="9">
        <v>0.7</v>
      </c>
    </row>
    <row r="64" spans="1:14">
      <c r="A64" s="8">
        <v>159</v>
      </c>
      <c r="B64" s="9">
        <v>159</v>
      </c>
      <c r="C64" s="9">
        <v>0.829185247421265</v>
      </c>
      <c r="D64" s="9">
        <v>0.101831912994385</v>
      </c>
      <c r="E64" s="9">
        <v>8</v>
      </c>
      <c r="F64" s="9">
        <v>8</v>
      </c>
      <c r="G64" s="9">
        <v>2</v>
      </c>
      <c r="H64" s="9">
        <v>2</v>
      </c>
      <c r="I64" s="9">
        <v>0.8</v>
      </c>
      <c r="J64" s="9">
        <v>0.5</v>
      </c>
      <c r="K64" s="9">
        <v>0.615384615384615</v>
      </c>
      <c r="L64" s="9">
        <v>0.8</v>
      </c>
      <c r="M64" s="9">
        <v>0</v>
      </c>
      <c r="N64" s="9">
        <v>0.5</v>
      </c>
    </row>
    <row r="65" spans="1:14">
      <c r="A65" s="8">
        <v>395</v>
      </c>
      <c r="B65" s="9">
        <v>395</v>
      </c>
      <c r="C65" s="9">
        <v>0.835938572883606</v>
      </c>
      <c r="D65" s="9">
        <v>0.0859125852584839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pans="1:14">
      <c r="A66" s="8">
        <v>318</v>
      </c>
      <c r="B66" s="9">
        <v>318</v>
      </c>
      <c r="C66" s="9">
        <v>0.842553019523621</v>
      </c>
      <c r="D66" s="9">
        <v>0.0404520034790039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457</v>
      </c>
      <c r="B67" s="9">
        <v>457</v>
      </c>
      <c r="C67" s="9">
        <v>0.839494109153748</v>
      </c>
      <c r="D67" s="9">
        <v>0.00750446319580078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="4" customFormat="1" spans="1:14">
      <c r="A68" s="16">
        <v>73</v>
      </c>
      <c r="B68" s="17">
        <v>73</v>
      </c>
      <c r="C68" s="17">
        <v>0.841520309448242</v>
      </c>
      <c r="D68" s="17">
        <v>0.0993181467056274</v>
      </c>
      <c r="E68" s="17">
        <v>10</v>
      </c>
      <c r="F68" s="17">
        <v>9</v>
      </c>
      <c r="G68" s="17">
        <v>0</v>
      </c>
      <c r="H68" s="17">
        <v>1</v>
      </c>
      <c r="I68" s="17">
        <v>1</v>
      </c>
      <c r="J68" s="17">
        <v>0.526315789473684</v>
      </c>
      <c r="K68" s="17">
        <v>0.689655172413793</v>
      </c>
      <c r="L68" s="17">
        <v>0.9</v>
      </c>
      <c r="M68" s="17">
        <v>0.1</v>
      </c>
      <c r="N68" s="17">
        <v>0.55</v>
      </c>
    </row>
    <row r="69" spans="1:14">
      <c r="A69" s="8">
        <v>110</v>
      </c>
      <c r="B69" s="9">
        <v>110</v>
      </c>
      <c r="C69" s="9">
        <v>0.882378220558167</v>
      </c>
      <c r="D69" s="9">
        <v>0.014157772064209</v>
      </c>
      <c r="E69" s="9">
        <v>10</v>
      </c>
      <c r="F69" s="9">
        <v>10</v>
      </c>
      <c r="G69" s="9">
        <v>0</v>
      </c>
      <c r="H69" s="9">
        <v>0</v>
      </c>
      <c r="I69" s="9">
        <v>1</v>
      </c>
      <c r="J69" s="9">
        <v>0.5</v>
      </c>
      <c r="K69" s="9">
        <v>0.666666666666667</v>
      </c>
      <c r="L69" s="9">
        <v>1</v>
      </c>
      <c r="M69" s="9">
        <v>0</v>
      </c>
      <c r="N69" s="9">
        <v>0.5</v>
      </c>
    </row>
    <row r="70" s="4" customFormat="1" spans="1:14">
      <c r="A70" s="16">
        <v>268</v>
      </c>
      <c r="B70" s="17">
        <v>268</v>
      </c>
      <c r="C70" s="17">
        <v>0.884103894233704</v>
      </c>
      <c r="D70" s="17">
        <v>0.151036620140076</v>
      </c>
      <c r="E70" s="17">
        <v>9</v>
      </c>
      <c r="F70" s="17">
        <v>8</v>
      </c>
      <c r="G70" s="17">
        <v>1</v>
      </c>
      <c r="H70" s="17">
        <v>2</v>
      </c>
      <c r="I70" s="17">
        <v>0.9</v>
      </c>
      <c r="J70" s="17">
        <v>0.529411764705882</v>
      </c>
      <c r="K70" s="17">
        <v>0.666666666666667</v>
      </c>
      <c r="L70" s="17">
        <v>0.8</v>
      </c>
      <c r="M70" s="17">
        <v>0.1</v>
      </c>
      <c r="N70" s="17">
        <v>0.55</v>
      </c>
    </row>
    <row r="71" spans="1:14">
      <c r="A71" s="8">
        <v>64</v>
      </c>
      <c r="B71" s="9">
        <v>64</v>
      </c>
      <c r="C71" s="9">
        <v>0.862770557403564</v>
      </c>
      <c r="D71" s="9">
        <v>0.0667507648468018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pans="3:13">
      <c r="C72" s="7">
        <f>AVERAGE(C2:C71)</f>
        <v>0.742813999312265</v>
      </c>
      <c r="D72" s="7">
        <f>AVERAGE(D2:D71)</f>
        <v>0.0390669090407235</v>
      </c>
      <c r="L72" s="7">
        <f>AVERAGE(L2:L71)</f>
        <v>0.705714285714286</v>
      </c>
      <c r="M72" s="7">
        <f>AVERAGE(M2:M71)</f>
        <v>0.194285714285714</v>
      </c>
    </row>
    <row r="74" spans="3:6">
      <c r="C74" s="18" t="s">
        <v>13</v>
      </c>
      <c r="D74" s="7" t="s">
        <v>14</v>
      </c>
      <c r="E74" s="7" t="s">
        <v>39</v>
      </c>
      <c r="F74" s="7"/>
    </row>
    <row r="75" spans="3:9">
      <c r="C75" s="7" t="s">
        <v>15</v>
      </c>
      <c r="D75" s="7">
        <f>COUNTIF(C2:C71,"&lt;0.343")-COUNTIF(C2:C71,"&lt;0.311")</f>
        <v>0</v>
      </c>
      <c r="E75" s="19">
        <v>0.02</v>
      </c>
      <c r="F75" s="23">
        <v>31.2</v>
      </c>
      <c r="G75" s="23">
        <v>-40</v>
      </c>
      <c r="H75" s="24">
        <v>0.0256</v>
      </c>
      <c r="I75">
        <v>76</v>
      </c>
    </row>
    <row r="76" spans="3:9">
      <c r="C76" s="7" t="s">
        <v>16</v>
      </c>
      <c r="D76" s="7">
        <f>COUNTIF(C2:C71,"&lt;0.375")-COUNTIF(C2:C71,"&lt;0.343")</f>
        <v>0</v>
      </c>
      <c r="E76" s="19">
        <v>0.04</v>
      </c>
      <c r="F76" s="23">
        <v>62.4</v>
      </c>
      <c r="G76" s="23">
        <v>-60</v>
      </c>
      <c r="H76" s="24">
        <v>0.0385</v>
      </c>
      <c r="I76">
        <v>75</v>
      </c>
    </row>
    <row r="77" spans="3:9">
      <c r="C77" s="7" t="s">
        <v>17</v>
      </c>
      <c r="D77" s="7">
        <f>COUNTIF(C2:C71,"&lt;0.407")-COUNTIF(C2:C71,"&lt;0.375")</f>
        <v>0</v>
      </c>
      <c r="E77" s="19">
        <v>0.1</v>
      </c>
      <c r="F77" s="23">
        <v>156</v>
      </c>
      <c r="G77" s="23">
        <v>-160</v>
      </c>
      <c r="H77" s="24">
        <v>0.1026</v>
      </c>
      <c r="I77">
        <v>70</v>
      </c>
    </row>
    <row r="78" spans="3:9">
      <c r="C78" s="7" t="s">
        <v>18</v>
      </c>
      <c r="D78" s="7">
        <f>COUNTIF(C2:C71,"&lt;0.439")-COUNTIF(C2:C71,"&lt;0.407")</f>
        <v>0</v>
      </c>
      <c r="E78" s="19">
        <v>0.12</v>
      </c>
      <c r="F78" s="23">
        <v>187.2</v>
      </c>
      <c r="G78" s="23">
        <v>-180</v>
      </c>
      <c r="H78" s="24">
        <v>0.1154</v>
      </c>
      <c r="I78">
        <v>69</v>
      </c>
    </row>
    <row r="79" s="3" customFormat="1" spans="3:9">
      <c r="C79" s="20" t="s">
        <v>19</v>
      </c>
      <c r="D79" s="20">
        <f>COUNTIF(C2:C71,"&lt;0.471")-COUNTIF(C2:C71,"&lt;0.439")</f>
        <v>0</v>
      </c>
      <c r="E79" s="20"/>
      <c r="F79" s="20"/>
      <c r="G79" s="3">
        <v>-200</v>
      </c>
      <c r="H79" s="25">
        <v>0.1282</v>
      </c>
      <c r="I79" s="3">
        <v>68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3" customFormat="1" spans="3:8">
      <c r="C81" s="20" t="s">
        <v>21</v>
      </c>
      <c r="D81" s="20">
        <f>COUNTIF(C2:C71,"&lt;0.535")-COUNTIF(C2:C71,"&lt;0.503")</f>
        <v>0</v>
      </c>
      <c r="E81" s="20"/>
      <c r="F81" s="20"/>
      <c r="G81" s="20"/>
      <c r="H81" s="3">
        <v>4</v>
      </c>
    </row>
    <row r="82" spans="3:7">
      <c r="C82" s="7" t="s">
        <v>22</v>
      </c>
      <c r="D82" s="7">
        <f>COUNTIF(C2:C71,"&lt;0.567")-COUNTIF(C2:C71,"&lt;0.535")</f>
        <v>0</v>
      </c>
      <c r="E82" s="7"/>
      <c r="F82" s="7"/>
      <c r="G82" s="7"/>
    </row>
    <row r="83" s="3" customFormat="1" spans="3:7">
      <c r="C83" s="20" t="s">
        <v>23</v>
      </c>
      <c r="D83" s="20">
        <f>COUNTIF(C2:C71,"&lt;0.599")-COUNTIF(C2:C71,"&lt;0.567")</f>
        <v>0</v>
      </c>
      <c r="E83" s="20"/>
      <c r="F83" s="20"/>
      <c r="G83" s="20"/>
    </row>
    <row r="84" s="5" customFormat="1" spans="3:7">
      <c r="C84" s="21" t="s">
        <v>24</v>
      </c>
      <c r="D84" s="21">
        <f>COUNTIF(C2:C71,"&lt;0.631")-COUNTIF(C2:C71,"&lt;0.599")</f>
        <v>3</v>
      </c>
      <c r="E84" s="21">
        <v>4</v>
      </c>
      <c r="F84" s="21"/>
      <c r="G84" s="21"/>
    </row>
    <row r="85" s="3" customFormat="1" spans="3:7">
      <c r="C85" s="20" t="s">
        <v>25</v>
      </c>
      <c r="D85" s="20">
        <f>COUNTIF(C2:C71,"&lt;0.663")-COUNTIF(C2:C71,"&lt;0.631")</f>
        <v>6</v>
      </c>
      <c r="E85" s="20">
        <v>7</v>
      </c>
      <c r="F85" s="20"/>
      <c r="G85" s="20"/>
    </row>
    <row r="86" spans="3:7">
      <c r="C86" s="7" t="s">
        <v>26</v>
      </c>
      <c r="D86" s="7">
        <f>COUNTIF(C2:C71,"&lt;0.695")-COUNTIF(C2:C71,"&lt;0.663")</f>
        <v>9</v>
      </c>
      <c r="E86" s="20">
        <v>9</v>
      </c>
      <c r="F86" s="7"/>
      <c r="G86" s="7"/>
    </row>
    <row r="87" spans="3:7">
      <c r="C87" s="7" t="s">
        <v>27</v>
      </c>
      <c r="D87" s="7">
        <f>COUNTIF(C2:C71,"&lt;0.727")-COUNTIF(C2:C71,"&lt;0.695")</f>
        <v>11</v>
      </c>
      <c r="E87" s="7">
        <v>12</v>
      </c>
      <c r="F87" s="7"/>
      <c r="G87" s="7"/>
    </row>
    <row r="88" s="6" customFormat="1" spans="3:7">
      <c r="C88" s="22" t="s">
        <v>28</v>
      </c>
      <c r="D88" s="22">
        <f>COUNTIF(C2:C71,"&lt;0.759")-COUNTIF(C2:C71,"&lt;0.727")</f>
        <v>12</v>
      </c>
      <c r="E88" s="22">
        <v>14</v>
      </c>
      <c r="F88" s="22"/>
      <c r="G88" s="22"/>
    </row>
    <row r="89" s="3" customFormat="1" spans="3:7">
      <c r="C89" s="20" t="s">
        <v>29</v>
      </c>
      <c r="D89" s="20">
        <f>COUNTIF(C2:C71,"&lt;0.791")-COUNTIF(C2:C71,"&lt;0.759")</f>
        <v>11</v>
      </c>
      <c r="E89" s="20">
        <v>12</v>
      </c>
      <c r="F89" s="20"/>
      <c r="G89" s="20"/>
    </row>
    <row r="90" spans="3:7">
      <c r="C90" s="7" t="s">
        <v>30</v>
      </c>
      <c r="D90" s="7">
        <f>COUNTIF(C2:C71,"&lt;0.823")-COUNTIF(C2:C71,"&lt;0.791")</f>
        <v>9</v>
      </c>
      <c r="E90" s="7">
        <v>9</v>
      </c>
      <c r="F90" s="7"/>
      <c r="G90" s="7"/>
    </row>
    <row r="91" spans="3:7">
      <c r="C91" s="7" t="s">
        <v>31</v>
      </c>
      <c r="D91" s="7">
        <f>COUNTIF(C2:C71,"&lt;0.855")-COUNTIF(C2:C71,"&lt;0.823")</f>
        <v>6</v>
      </c>
      <c r="E91" s="7">
        <v>7</v>
      </c>
      <c r="F91" s="7"/>
      <c r="G91" s="7"/>
    </row>
    <row r="92" s="5" customFormat="1" spans="3:7">
      <c r="C92" s="21" t="s">
        <v>32</v>
      </c>
      <c r="D92" s="21">
        <f>COUNTIF(C2:C71,"&lt;0.887")-COUNTIF(C2:C71,"&lt;0.855")</f>
        <v>3</v>
      </c>
      <c r="E92" s="21">
        <v>4</v>
      </c>
      <c r="F92" s="21"/>
      <c r="G92" s="21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  <row r="101" spans="6:7">
      <c r="F101">
        <v>0.53</v>
      </c>
      <c r="G101">
        <v>0.038</v>
      </c>
    </row>
    <row r="102" spans="6:7">
      <c r="F102">
        <v>0.648</v>
      </c>
      <c r="G102">
        <v>0.073</v>
      </c>
    </row>
    <row r="103" spans="6:7">
      <c r="F103">
        <v>0.734</v>
      </c>
      <c r="G103">
        <v>0.107</v>
      </c>
    </row>
  </sheetData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7" workbookViewId="0">
      <selection activeCell="E72" sqref="E72:I77"/>
    </sheetView>
  </sheetViews>
  <sheetFormatPr defaultColWidth="8.89166666666667" defaultRowHeight="13.5"/>
  <cols>
    <col min="3" max="4" width="16.666666666666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116</v>
      </c>
      <c r="B2" s="9">
        <v>116</v>
      </c>
      <c r="C2" s="9">
        <v>0.630280375480652</v>
      </c>
      <c r="D2" s="9">
        <v>0.000827312469482422</v>
      </c>
      <c r="E2" s="9">
        <v>8</v>
      </c>
      <c r="F2" s="9">
        <v>6</v>
      </c>
      <c r="G2" s="9">
        <v>2</v>
      </c>
      <c r="H2" s="9">
        <v>4</v>
      </c>
      <c r="I2" s="9">
        <v>0.8</v>
      </c>
      <c r="J2" s="9">
        <v>0.571428571428572</v>
      </c>
      <c r="K2" s="9">
        <v>0.666666666666667</v>
      </c>
      <c r="L2" s="9">
        <v>0.6</v>
      </c>
      <c r="M2" s="9">
        <v>0.2</v>
      </c>
      <c r="N2" s="9">
        <v>0.6</v>
      </c>
    </row>
    <row r="3" spans="1:14">
      <c r="A3" s="8">
        <v>2</v>
      </c>
      <c r="B3" s="9">
        <v>2</v>
      </c>
      <c r="C3" s="9">
        <v>0.621734499931335</v>
      </c>
      <c r="D3" s="9">
        <v>0.000980615615844727</v>
      </c>
      <c r="E3" s="9">
        <v>9</v>
      </c>
      <c r="F3" s="9">
        <v>4</v>
      </c>
      <c r="G3" s="9">
        <v>1</v>
      </c>
      <c r="H3" s="9">
        <v>6</v>
      </c>
      <c r="I3" s="9">
        <v>0.9</v>
      </c>
      <c r="J3" s="9">
        <v>0.692307692307692</v>
      </c>
      <c r="K3" s="9">
        <v>0.782608695652174</v>
      </c>
      <c r="L3" s="9">
        <v>0.4</v>
      </c>
      <c r="M3" s="9">
        <v>0.5</v>
      </c>
      <c r="N3" s="9">
        <v>0.75</v>
      </c>
    </row>
    <row r="4" s="4" customFormat="1" spans="1:14">
      <c r="A4" s="16">
        <v>229</v>
      </c>
      <c r="B4" s="17">
        <v>229</v>
      </c>
      <c r="C4" s="17">
        <v>0.615076422691345</v>
      </c>
      <c r="D4" s="17">
        <v>0.00972950458526611</v>
      </c>
      <c r="E4" s="17">
        <v>9</v>
      </c>
      <c r="F4" s="17">
        <v>6</v>
      </c>
      <c r="G4" s="17">
        <v>1</v>
      </c>
      <c r="H4" s="17">
        <v>4</v>
      </c>
      <c r="I4" s="17">
        <v>0.9</v>
      </c>
      <c r="J4" s="17">
        <v>0.6</v>
      </c>
      <c r="K4" s="17">
        <v>0.72</v>
      </c>
      <c r="L4" s="17">
        <v>0.6</v>
      </c>
      <c r="M4" s="17">
        <v>0.3</v>
      </c>
      <c r="N4" s="17">
        <v>0.65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customFormat="1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362</v>
      </c>
      <c r="B7" s="9">
        <v>362</v>
      </c>
      <c r="C7" s="9">
        <v>0.653409957885742</v>
      </c>
      <c r="D7" s="9">
        <v>0.00941205024719238</v>
      </c>
      <c r="E7" s="9">
        <v>7</v>
      </c>
      <c r="F7" s="9">
        <v>5</v>
      </c>
      <c r="G7" s="9">
        <v>3</v>
      </c>
      <c r="H7" s="9">
        <v>5</v>
      </c>
      <c r="I7" s="9">
        <v>0.7</v>
      </c>
      <c r="J7" s="9">
        <v>0.583333333333333</v>
      </c>
      <c r="K7" s="9">
        <v>0.636363636363636</v>
      </c>
      <c r="L7" s="9">
        <v>0.5</v>
      </c>
      <c r="M7" s="9">
        <v>0.2</v>
      </c>
      <c r="N7" s="9">
        <v>0.6</v>
      </c>
    </row>
    <row r="8" s="3" customFormat="1" spans="1:14">
      <c r="A8" s="14">
        <v>278</v>
      </c>
      <c r="B8" s="15">
        <v>278</v>
      </c>
      <c r="C8" s="15">
        <v>0.633606433868408</v>
      </c>
      <c r="D8" s="15">
        <v>0.0177440643310547</v>
      </c>
      <c r="E8" s="15">
        <v>9</v>
      </c>
      <c r="F8" s="15">
        <v>7</v>
      </c>
      <c r="G8" s="15">
        <v>1</v>
      </c>
      <c r="H8" s="15">
        <v>3</v>
      </c>
      <c r="I8" s="15">
        <v>0.9</v>
      </c>
      <c r="J8" s="15">
        <v>0.5625</v>
      </c>
      <c r="K8" s="15">
        <v>0.692307692307692</v>
      </c>
      <c r="L8" s="15">
        <v>0.7</v>
      </c>
      <c r="M8" s="15">
        <v>0.2</v>
      </c>
      <c r="N8" s="15">
        <v>0.6</v>
      </c>
    </row>
    <row r="9" spans="1:14">
      <c r="A9" s="8">
        <v>406</v>
      </c>
      <c r="B9" s="9">
        <v>406</v>
      </c>
      <c r="C9" s="9">
        <v>0.659239649772644</v>
      </c>
      <c r="D9" s="9">
        <v>0.000570774078369141</v>
      </c>
      <c r="E9" s="9">
        <v>10</v>
      </c>
      <c r="F9" s="9">
        <v>3</v>
      </c>
      <c r="G9" s="9">
        <v>0</v>
      </c>
      <c r="H9" s="9">
        <v>7</v>
      </c>
      <c r="I9" s="9">
        <v>1</v>
      </c>
      <c r="J9" s="9">
        <v>0.769230769230769</v>
      </c>
      <c r="K9" s="9">
        <v>0.869565217391304</v>
      </c>
      <c r="L9" s="9">
        <v>0.3</v>
      </c>
      <c r="M9" s="9">
        <v>0.7</v>
      </c>
      <c r="N9" s="9">
        <v>0.85</v>
      </c>
    </row>
    <row r="10" s="1" customFormat="1" spans="1:14">
      <c r="A10" s="10">
        <v>242</v>
      </c>
      <c r="B10" s="11">
        <v>242</v>
      </c>
      <c r="C10" s="11">
        <v>0.654550433158875</v>
      </c>
      <c r="D10" s="11">
        <v>0.00651741027832031</v>
      </c>
      <c r="E10" s="11">
        <v>10</v>
      </c>
      <c r="F10" s="11">
        <v>7</v>
      </c>
      <c r="G10" s="11">
        <v>0</v>
      </c>
      <c r="H10" s="11">
        <v>3</v>
      </c>
      <c r="I10" s="11">
        <v>1</v>
      </c>
      <c r="J10" s="11">
        <v>0.588235294117647</v>
      </c>
      <c r="K10" s="11">
        <v>0.740740740740741</v>
      </c>
      <c r="L10" s="11">
        <v>0.7</v>
      </c>
      <c r="M10" s="11">
        <v>0.3</v>
      </c>
      <c r="N10" s="11">
        <v>0.65</v>
      </c>
    </row>
    <row r="11" spans="1:14">
      <c r="A11" s="8">
        <v>356</v>
      </c>
      <c r="B11" s="9">
        <v>356</v>
      </c>
      <c r="C11" s="9">
        <v>0.677717924118042</v>
      </c>
      <c r="D11" s="9">
        <v>0.0300798416137695</v>
      </c>
      <c r="E11" s="9">
        <v>10</v>
      </c>
      <c r="F11" s="9">
        <v>5</v>
      </c>
      <c r="G11" s="9">
        <v>0</v>
      </c>
      <c r="H11" s="9">
        <v>5</v>
      </c>
      <c r="I11" s="9">
        <v>1</v>
      </c>
      <c r="J11" s="9">
        <v>0.666666666666667</v>
      </c>
      <c r="K11" s="9">
        <v>0.8</v>
      </c>
      <c r="L11" s="9">
        <v>0.5</v>
      </c>
      <c r="M11" s="9">
        <v>0.5</v>
      </c>
      <c r="N11" s="9">
        <v>0.75</v>
      </c>
    </row>
    <row r="12" spans="1:14">
      <c r="A12" s="8">
        <v>376</v>
      </c>
      <c r="B12" s="9">
        <v>376</v>
      </c>
      <c r="C12" s="9">
        <v>0.690605521202087</v>
      </c>
      <c r="D12" s="9">
        <v>0.0205518007278442</v>
      </c>
      <c r="E12" s="9">
        <v>9</v>
      </c>
      <c r="F12" s="9">
        <v>5</v>
      </c>
      <c r="G12" s="9">
        <v>1</v>
      </c>
      <c r="H12" s="9">
        <v>5</v>
      </c>
      <c r="I12" s="9">
        <v>0.9</v>
      </c>
      <c r="J12" s="9">
        <v>0.642857142857143</v>
      </c>
      <c r="K12" s="9">
        <v>0.75</v>
      </c>
      <c r="L12" s="9">
        <v>0.5</v>
      </c>
      <c r="M12" s="9">
        <v>0.4</v>
      </c>
      <c r="N12" s="9">
        <v>0.7</v>
      </c>
    </row>
    <row r="13" spans="1:14">
      <c r="A13" s="8">
        <v>350</v>
      </c>
      <c r="B13" s="9">
        <v>350</v>
      </c>
      <c r="C13" s="9">
        <v>0.689123868942261</v>
      </c>
      <c r="D13" s="9">
        <v>0.0156382322311401</v>
      </c>
      <c r="E13" s="9">
        <v>10</v>
      </c>
      <c r="F13" s="9">
        <v>8</v>
      </c>
      <c r="G13" s="9">
        <v>0</v>
      </c>
      <c r="H13" s="9">
        <v>2</v>
      </c>
      <c r="I13" s="9">
        <v>1</v>
      </c>
      <c r="J13" s="9">
        <v>0.555555555555556</v>
      </c>
      <c r="K13" s="9">
        <v>0.714285714285714</v>
      </c>
      <c r="L13" s="9">
        <v>0.8</v>
      </c>
      <c r="M13" s="9">
        <v>0.2</v>
      </c>
      <c r="N13" s="9">
        <v>0.6</v>
      </c>
    </row>
    <row r="14" spans="1:14">
      <c r="A14" s="8">
        <v>251</v>
      </c>
      <c r="B14" s="9">
        <v>251</v>
      </c>
      <c r="C14" s="9">
        <v>0.668897747993469</v>
      </c>
      <c r="D14" s="9">
        <v>0.0253410339355469</v>
      </c>
      <c r="E14" s="9">
        <v>8</v>
      </c>
      <c r="F14" s="9">
        <v>8</v>
      </c>
      <c r="G14" s="9">
        <v>2</v>
      </c>
      <c r="H14" s="9">
        <v>2</v>
      </c>
      <c r="I14" s="9">
        <v>0.8</v>
      </c>
      <c r="J14" s="9">
        <v>0.5</v>
      </c>
      <c r="K14" s="9">
        <v>0.615384615384615</v>
      </c>
      <c r="L14" s="9">
        <v>0.8</v>
      </c>
      <c r="M14" s="9">
        <v>0</v>
      </c>
      <c r="N14" s="9">
        <v>0.5</v>
      </c>
    </row>
    <row r="15" spans="1:14">
      <c r="A15" s="8">
        <v>244</v>
      </c>
      <c r="B15" s="9">
        <v>244</v>
      </c>
      <c r="C15" s="9">
        <v>0.666673541069031</v>
      </c>
      <c r="D15" s="9">
        <v>0.0326756238937378</v>
      </c>
      <c r="E15" s="9">
        <v>7</v>
      </c>
      <c r="F15" s="9">
        <v>5</v>
      </c>
      <c r="G15" s="9">
        <v>3</v>
      </c>
      <c r="H15" s="9">
        <v>5</v>
      </c>
      <c r="I15" s="9">
        <v>0.7</v>
      </c>
      <c r="J15" s="9">
        <v>0.583333333333333</v>
      </c>
      <c r="K15" s="9">
        <v>0.636363636363636</v>
      </c>
      <c r="L15" s="9">
        <v>0.5</v>
      </c>
      <c r="M15" s="9">
        <v>0.2</v>
      </c>
      <c r="N15" s="9">
        <v>0.6</v>
      </c>
    </row>
    <row r="16" spans="1:14">
      <c r="A16" s="8">
        <v>427</v>
      </c>
      <c r="B16" s="9">
        <v>427</v>
      </c>
      <c r="C16" s="9">
        <v>0.684904217720032</v>
      </c>
      <c r="D16" s="9">
        <v>0.0170198678970337</v>
      </c>
      <c r="E16" s="9">
        <v>10</v>
      </c>
      <c r="F16" s="9">
        <v>7</v>
      </c>
      <c r="G16" s="9">
        <v>0</v>
      </c>
      <c r="H16" s="9">
        <v>3</v>
      </c>
      <c r="I16" s="9">
        <v>1</v>
      </c>
      <c r="J16" s="9">
        <v>0.588235294117647</v>
      </c>
      <c r="K16" s="9">
        <v>0.740740740740741</v>
      </c>
      <c r="L16" s="9">
        <v>0.7</v>
      </c>
      <c r="M16" s="9">
        <v>0.3</v>
      </c>
      <c r="N16" s="9">
        <v>0.65</v>
      </c>
    </row>
    <row r="17" spans="1:14">
      <c r="A17" s="8">
        <v>207</v>
      </c>
      <c r="B17" s="9">
        <v>207</v>
      </c>
      <c r="C17" s="9">
        <v>0.668673396110535</v>
      </c>
      <c r="D17" s="9">
        <v>0.00628530979156494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="1" customFormat="1" spans="1:14">
      <c r="A18" s="10">
        <v>442</v>
      </c>
      <c r="B18" s="11">
        <v>442</v>
      </c>
      <c r="C18" s="11">
        <v>0.667679786682129</v>
      </c>
      <c r="D18" s="11">
        <v>0.0160030126571655</v>
      </c>
      <c r="E18" s="11">
        <v>9</v>
      </c>
      <c r="F18" s="11">
        <v>6</v>
      </c>
      <c r="G18" s="11">
        <v>1</v>
      </c>
      <c r="H18" s="11">
        <v>4</v>
      </c>
      <c r="I18" s="11">
        <v>0.9</v>
      </c>
      <c r="J18" s="11">
        <v>0.6</v>
      </c>
      <c r="K18" s="11">
        <v>0.72</v>
      </c>
      <c r="L18" s="11">
        <v>0.6</v>
      </c>
      <c r="M18" s="11">
        <v>0.3</v>
      </c>
      <c r="N18" s="11">
        <v>0.65</v>
      </c>
    </row>
    <row r="19" spans="1:14">
      <c r="A19" s="8">
        <v>40</v>
      </c>
      <c r="B19" s="9">
        <v>40</v>
      </c>
      <c r="C19" s="9">
        <v>0.702210426330566</v>
      </c>
      <c r="D19" s="9">
        <v>0.0116062164306641</v>
      </c>
      <c r="E19" s="9">
        <v>10</v>
      </c>
      <c r="F19" s="9">
        <v>7</v>
      </c>
      <c r="G19" s="9">
        <v>0</v>
      </c>
      <c r="H19" s="9">
        <v>3</v>
      </c>
      <c r="I19" s="9">
        <v>1</v>
      </c>
      <c r="J19" s="9">
        <v>0.588235294117647</v>
      </c>
      <c r="K19" s="9">
        <v>0.740740740740741</v>
      </c>
      <c r="L19" s="9">
        <v>0.7</v>
      </c>
      <c r="M19" s="9">
        <v>0.3</v>
      </c>
      <c r="N19" s="9">
        <v>0.65</v>
      </c>
    </row>
    <row r="20" spans="1:14">
      <c r="A20" s="8">
        <v>148</v>
      </c>
      <c r="B20" s="9">
        <v>148</v>
      </c>
      <c r="C20" s="9">
        <v>0.709036827087402</v>
      </c>
      <c r="D20" s="9">
        <v>0.0437332391738892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26</v>
      </c>
      <c r="B21" s="9">
        <v>26</v>
      </c>
      <c r="C21" s="9">
        <v>0.696692824363708</v>
      </c>
      <c r="D21" s="9">
        <v>0.0210152864456177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459</v>
      </c>
      <c r="B22" s="9">
        <v>459</v>
      </c>
      <c r="C22" s="9">
        <v>0.703859448432922</v>
      </c>
      <c r="D22" s="9">
        <v>0.0196352005004883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463</v>
      </c>
      <c r="B23" s="9">
        <v>463</v>
      </c>
      <c r="C23" s="9">
        <v>0.722189426422119</v>
      </c>
      <c r="D23" s="9">
        <v>0.00653374195098877</v>
      </c>
      <c r="E23" s="9">
        <v>9</v>
      </c>
      <c r="F23" s="9">
        <v>9</v>
      </c>
      <c r="G23" s="9">
        <v>1</v>
      </c>
      <c r="H23" s="9">
        <v>1</v>
      </c>
      <c r="I23" s="9">
        <v>0.9</v>
      </c>
      <c r="J23" s="9">
        <v>0.5</v>
      </c>
      <c r="K23" s="9">
        <v>0.642857142857143</v>
      </c>
      <c r="L23" s="9">
        <v>0.9</v>
      </c>
      <c r="M23" s="9">
        <v>0</v>
      </c>
      <c r="N23" s="9">
        <v>0.5</v>
      </c>
    </row>
    <row r="24" spans="1:14">
      <c r="A24" s="8">
        <v>184</v>
      </c>
      <c r="B24" s="9">
        <v>184</v>
      </c>
      <c r="C24" s="9">
        <v>0.704670667648315</v>
      </c>
      <c r="D24" s="9">
        <v>0.0256813764572144</v>
      </c>
      <c r="E24" s="9">
        <v>8</v>
      </c>
      <c r="F24" s="9">
        <v>8</v>
      </c>
      <c r="G24" s="9">
        <v>2</v>
      </c>
      <c r="H24" s="9">
        <v>2</v>
      </c>
      <c r="I24" s="9">
        <v>0.8</v>
      </c>
      <c r="J24" s="9">
        <v>0.5</v>
      </c>
      <c r="K24" s="9">
        <v>0.615384615384615</v>
      </c>
      <c r="L24" s="9">
        <v>0.8</v>
      </c>
      <c r="M24" s="9">
        <v>0</v>
      </c>
      <c r="N24" s="9">
        <v>0.5</v>
      </c>
    </row>
    <row r="25" spans="1:14">
      <c r="A25" s="8">
        <v>240</v>
      </c>
      <c r="B25" s="9">
        <v>240</v>
      </c>
      <c r="C25" s="9">
        <v>0.720616340637207</v>
      </c>
      <c r="D25" s="9">
        <v>0.0177127122879028</v>
      </c>
      <c r="E25" s="9">
        <v>10</v>
      </c>
      <c r="F25" s="9">
        <v>7</v>
      </c>
      <c r="G25" s="9">
        <v>0</v>
      </c>
      <c r="H25" s="9">
        <v>3</v>
      </c>
      <c r="I25" s="9">
        <v>1</v>
      </c>
      <c r="J25" s="9">
        <v>0.588235294117647</v>
      </c>
      <c r="K25" s="9">
        <v>0.740740740740741</v>
      </c>
      <c r="L25" s="9">
        <v>0.7</v>
      </c>
      <c r="M25" s="9">
        <v>0.3</v>
      </c>
      <c r="N25" s="9">
        <v>0.65</v>
      </c>
    </row>
    <row r="26" spans="1:14">
      <c r="A26" s="8">
        <v>18</v>
      </c>
      <c r="B26" s="9">
        <v>18</v>
      </c>
      <c r="C26" s="9">
        <v>0.69927442073822</v>
      </c>
      <c r="D26" s="9">
        <v>0.0535966157913208</v>
      </c>
      <c r="E26" s="9">
        <v>8</v>
      </c>
      <c r="F26" s="9">
        <v>6</v>
      </c>
      <c r="G26" s="9">
        <v>2</v>
      </c>
      <c r="H26" s="9">
        <v>4</v>
      </c>
      <c r="I26" s="9">
        <v>0.8</v>
      </c>
      <c r="J26" s="9">
        <v>0.571428571428572</v>
      </c>
      <c r="K26" s="9">
        <v>0.666666666666667</v>
      </c>
      <c r="L26" s="9">
        <v>0.6</v>
      </c>
      <c r="M26" s="9">
        <v>0.2</v>
      </c>
      <c r="N26" s="9">
        <v>0.6</v>
      </c>
    </row>
    <row r="27" spans="1:14">
      <c r="A27" s="8">
        <v>275</v>
      </c>
      <c r="B27" s="9">
        <v>275</v>
      </c>
      <c r="C27" s="9">
        <v>0.714213848114014</v>
      </c>
      <c r="D27" s="9">
        <v>0.0160645246505737</v>
      </c>
      <c r="E27" s="9">
        <v>7</v>
      </c>
      <c r="F27" s="9">
        <v>7</v>
      </c>
      <c r="G27" s="9">
        <v>3</v>
      </c>
      <c r="H27" s="9">
        <v>3</v>
      </c>
      <c r="I27" s="9">
        <v>0.7</v>
      </c>
      <c r="J27" s="9">
        <v>0.5</v>
      </c>
      <c r="K27" s="9">
        <v>0.583333333333333</v>
      </c>
      <c r="L27" s="9">
        <v>0.7</v>
      </c>
      <c r="M27" s="9">
        <v>0</v>
      </c>
      <c r="N27" s="9">
        <v>0.5</v>
      </c>
    </row>
    <row r="28" spans="1:14">
      <c r="A28" s="8">
        <v>476</v>
      </c>
      <c r="B28" s="9">
        <v>476</v>
      </c>
      <c r="C28" s="9">
        <v>0.708812236785889</v>
      </c>
      <c r="D28" s="9">
        <v>0.00474917888641357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="1" customFormat="1" spans="1:14">
      <c r="A29" s="10">
        <v>95</v>
      </c>
      <c r="B29" s="11">
        <v>95</v>
      </c>
      <c r="C29" s="11">
        <v>0.718604207038879</v>
      </c>
      <c r="D29" s="11">
        <v>0.000424385070800781</v>
      </c>
      <c r="E29" s="11">
        <v>8</v>
      </c>
      <c r="F29" s="11">
        <v>7</v>
      </c>
      <c r="G29" s="11">
        <v>2</v>
      </c>
      <c r="H29" s="11">
        <v>3</v>
      </c>
      <c r="I29" s="11">
        <v>0.8</v>
      </c>
      <c r="J29" s="11">
        <v>0.533333333333333</v>
      </c>
      <c r="K29" s="11">
        <v>0.64</v>
      </c>
      <c r="L29" s="11">
        <v>0.7</v>
      </c>
      <c r="M29" s="11">
        <v>0.1</v>
      </c>
      <c r="N29" s="11">
        <v>0.55</v>
      </c>
    </row>
    <row r="30" spans="1:14">
      <c r="A30" s="8">
        <v>487</v>
      </c>
      <c r="B30" s="9">
        <v>487</v>
      </c>
      <c r="C30" s="9">
        <v>0.73888897895813</v>
      </c>
      <c r="D30" s="9">
        <v>0.0405522584915161</v>
      </c>
      <c r="E30" s="9">
        <v>8</v>
      </c>
      <c r="F30" s="9">
        <v>8</v>
      </c>
      <c r="G30" s="9">
        <v>2</v>
      </c>
      <c r="H30" s="9">
        <v>2</v>
      </c>
      <c r="I30" s="9">
        <v>0.8</v>
      </c>
      <c r="J30" s="9">
        <v>0.5</v>
      </c>
      <c r="K30" s="9">
        <v>0.615384615384615</v>
      </c>
      <c r="L30" s="9">
        <v>0.8</v>
      </c>
      <c r="M30" s="9">
        <v>0</v>
      </c>
      <c r="N30" s="9">
        <v>0.5</v>
      </c>
    </row>
    <row r="31" spans="1:14">
      <c r="A31" s="8">
        <v>436</v>
      </c>
      <c r="B31" s="9">
        <v>436</v>
      </c>
      <c r="C31" s="9">
        <v>0.755163788795471</v>
      </c>
      <c r="D31" s="9">
        <v>0.0380722284317017</v>
      </c>
      <c r="E31" s="9">
        <v>10</v>
      </c>
      <c r="F31" s="9">
        <v>6</v>
      </c>
      <c r="G31" s="9">
        <v>0</v>
      </c>
      <c r="H31" s="9">
        <v>4</v>
      </c>
      <c r="I31" s="9">
        <v>1</v>
      </c>
      <c r="J31" s="9">
        <v>0.625</v>
      </c>
      <c r="K31" s="9">
        <v>0.769230769230769</v>
      </c>
      <c r="L31" s="9">
        <v>0.6</v>
      </c>
      <c r="M31" s="9">
        <v>0.4</v>
      </c>
      <c r="N31" s="9">
        <v>0.7</v>
      </c>
    </row>
    <row r="32" spans="1:14">
      <c r="A32" s="8">
        <v>193</v>
      </c>
      <c r="B32" s="9">
        <v>193</v>
      </c>
      <c r="C32" s="9">
        <v>0.72842538356781</v>
      </c>
      <c r="D32" s="9">
        <v>0.0178406238555908</v>
      </c>
      <c r="E32" s="9">
        <v>10</v>
      </c>
      <c r="F32" s="9">
        <v>8</v>
      </c>
      <c r="G32" s="9">
        <v>0</v>
      </c>
      <c r="H32" s="9">
        <v>2</v>
      </c>
      <c r="I32" s="9">
        <v>1</v>
      </c>
      <c r="J32" s="9">
        <v>0.555555555555556</v>
      </c>
      <c r="K32" s="9">
        <v>0.714285714285714</v>
      </c>
      <c r="L32" s="9">
        <v>0.8</v>
      </c>
      <c r="M32" s="9">
        <v>0.2</v>
      </c>
      <c r="N32" s="9">
        <v>0.6</v>
      </c>
    </row>
    <row r="33" spans="1:14">
      <c r="A33" s="8">
        <v>198</v>
      </c>
      <c r="B33" s="9">
        <v>198</v>
      </c>
      <c r="C33" s="9">
        <v>0.729091763496399</v>
      </c>
      <c r="D33" s="9">
        <v>0.0614309310913086</v>
      </c>
      <c r="E33" s="9">
        <v>10</v>
      </c>
      <c r="F33" s="9">
        <v>9</v>
      </c>
      <c r="G33" s="9">
        <v>0</v>
      </c>
      <c r="H33" s="9">
        <v>1</v>
      </c>
      <c r="I33" s="9">
        <v>1</v>
      </c>
      <c r="J33" s="9">
        <v>0.526315789473684</v>
      </c>
      <c r="K33" s="9">
        <v>0.689655172413793</v>
      </c>
      <c r="L33" s="9">
        <v>0.9</v>
      </c>
      <c r="M33" s="9">
        <v>0.1</v>
      </c>
      <c r="N33" s="9">
        <v>0.55</v>
      </c>
    </row>
    <row r="34" spans="1:14">
      <c r="A34" s="8">
        <v>334</v>
      </c>
      <c r="B34" s="9">
        <v>334</v>
      </c>
      <c r="C34" s="9">
        <v>0.729298710823059</v>
      </c>
      <c r="D34" s="9">
        <v>0.047121524810791</v>
      </c>
      <c r="E34" s="9">
        <v>8</v>
      </c>
      <c r="F34" s="9">
        <v>7</v>
      </c>
      <c r="G34" s="9">
        <v>2</v>
      </c>
      <c r="H34" s="9">
        <v>3</v>
      </c>
      <c r="I34" s="9">
        <v>0.8</v>
      </c>
      <c r="J34" s="9">
        <v>0.533333333333333</v>
      </c>
      <c r="K34" s="9">
        <v>0.64</v>
      </c>
      <c r="L34" s="9">
        <v>0.7</v>
      </c>
      <c r="M34" s="9">
        <v>0.1</v>
      </c>
      <c r="N34" s="9">
        <v>0.55</v>
      </c>
    </row>
    <row r="35" spans="1:14">
      <c r="A35" s="8">
        <v>329</v>
      </c>
      <c r="B35" s="9">
        <v>329</v>
      </c>
      <c r="C35" s="9">
        <v>0.753454089164734</v>
      </c>
      <c r="D35" s="9">
        <v>0.0653548240661621</v>
      </c>
      <c r="E35" s="9">
        <v>9</v>
      </c>
      <c r="F35" s="9">
        <v>8</v>
      </c>
      <c r="G35" s="9">
        <v>1</v>
      </c>
      <c r="H35" s="9">
        <v>2</v>
      </c>
      <c r="I35" s="9">
        <v>0.9</v>
      </c>
      <c r="J35" s="9">
        <v>0.529411764705882</v>
      </c>
      <c r="K35" s="9">
        <v>0.666666666666667</v>
      </c>
      <c r="L35" s="9">
        <v>0.8</v>
      </c>
      <c r="M35" s="9">
        <v>0.1</v>
      </c>
      <c r="N35" s="9">
        <v>0.55</v>
      </c>
    </row>
    <row r="36" spans="1:14">
      <c r="A36" s="8">
        <v>112</v>
      </c>
      <c r="B36" s="9">
        <v>112</v>
      </c>
      <c r="C36" s="9">
        <v>0.741947174072266</v>
      </c>
      <c r="D36" s="9">
        <v>0.073692798614502</v>
      </c>
      <c r="E36" s="9">
        <v>9</v>
      </c>
      <c r="F36" s="9">
        <v>6</v>
      </c>
      <c r="G36" s="9">
        <v>1</v>
      </c>
      <c r="H36" s="9">
        <v>4</v>
      </c>
      <c r="I36" s="9">
        <v>0.9</v>
      </c>
      <c r="J36" s="9">
        <v>0.6</v>
      </c>
      <c r="K36" s="9">
        <v>0.72</v>
      </c>
      <c r="L36" s="9">
        <v>0.6</v>
      </c>
      <c r="M36" s="9">
        <v>0.3</v>
      </c>
      <c r="N36" s="9">
        <v>0.65</v>
      </c>
    </row>
    <row r="37" spans="1:14">
      <c r="A37" s="8">
        <v>11</v>
      </c>
      <c r="B37" s="9">
        <v>11</v>
      </c>
      <c r="C37" s="9">
        <v>0.731852769851685</v>
      </c>
      <c r="D37" s="9">
        <v>0.0606273412704468</v>
      </c>
      <c r="E37" s="9">
        <v>9</v>
      </c>
      <c r="F37" s="9">
        <v>5</v>
      </c>
      <c r="G37" s="9">
        <v>1</v>
      </c>
      <c r="H37" s="9">
        <v>5</v>
      </c>
      <c r="I37" s="9">
        <v>0.9</v>
      </c>
      <c r="J37" s="9">
        <v>0.642857142857143</v>
      </c>
      <c r="K37" s="9">
        <v>0.75</v>
      </c>
      <c r="L37" s="9">
        <v>0.5</v>
      </c>
      <c r="M37" s="9">
        <v>0.4</v>
      </c>
      <c r="N37" s="9">
        <v>0.7</v>
      </c>
    </row>
    <row r="38" s="3" customFormat="1" spans="1:14">
      <c r="A38" s="14">
        <v>489</v>
      </c>
      <c r="B38" s="15">
        <v>489</v>
      </c>
      <c r="C38" s="15">
        <v>0.758960366249084</v>
      </c>
      <c r="D38" s="15">
        <v>0.0620526075363159</v>
      </c>
      <c r="E38" s="15">
        <v>9</v>
      </c>
      <c r="F38" s="15">
        <v>4</v>
      </c>
      <c r="G38" s="15">
        <v>1</v>
      </c>
      <c r="H38" s="15">
        <v>6</v>
      </c>
      <c r="I38" s="15">
        <v>0.9</v>
      </c>
      <c r="J38" s="15">
        <v>0.692307692307692</v>
      </c>
      <c r="K38" s="15">
        <v>0.782608695652174</v>
      </c>
      <c r="L38" s="15">
        <v>0.4</v>
      </c>
      <c r="M38" s="15">
        <v>0.5</v>
      </c>
      <c r="N38" s="15">
        <v>0.75</v>
      </c>
    </row>
    <row r="39" spans="1:14">
      <c r="A39" s="8">
        <v>48</v>
      </c>
      <c r="B39" s="9">
        <v>48</v>
      </c>
      <c r="C39" s="9">
        <v>0.735119223594666</v>
      </c>
      <c r="D39" s="9">
        <v>0.0424820184707642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="3" customFormat="1" spans="1:14">
      <c r="A40" s="14">
        <v>357</v>
      </c>
      <c r="B40" s="15">
        <v>357</v>
      </c>
      <c r="C40" s="15">
        <v>0.736613154411316</v>
      </c>
      <c r="D40" s="15">
        <v>0.0743128061294556</v>
      </c>
      <c r="E40" s="15">
        <v>8</v>
      </c>
      <c r="F40" s="15">
        <v>9</v>
      </c>
      <c r="G40" s="15">
        <v>2</v>
      </c>
      <c r="H40" s="15">
        <v>1</v>
      </c>
      <c r="I40" s="15">
        <v>0.8</v>
      </c>
      <c r="J40" s="15">
        <v>0.470588235294118</v>
      </c>
      <c r="K40" s="15">
        <v>0.592592592592593</v>
      </c>
      <c r="L40" s="15">
        <v>0.9</v>
      </c>
      <c r="M40" s="15">
        <v>-0.1</v>
      </c>
      <c r="N40" s="15">
        <v>0.45</v>
      </c>
    </row>
    <row r="41" s="4" customFormat="1" spans="1:14">
      <c r="A41" s="16">
        <v>190</v>
      </c>
      <c r="B41" s="17">
        <v>190</v>
      </c>
      <c r="C41" s="17">
        <v>0.749874949455261</v>
      </c>
      <c r="D41" s="17">
        <v>0.0491503477096558</v>
      </c>
      <c r="E41" s="17">
        <v>9</v>
      </c>
      <c r="F41" s="17">
        <v>7</v>
      </c>
      <c r="G41" s="17">
        <v>1</v>
      </c>
      <c r="H41" s="17">
        <v>3</v>
      </c>
      <c r="I41" s="17">
        <v>0.9</v>
      </c>
      <c r="J41" s="17">
        <v>0.5625</v>
      </c>
      <c r="K41" s="17">
        <v>0.692307692307692</v>
      </c>
      <c r="L41" s="17">
        <v>0.7</v>
      </c>
      <c r="M41" s="17">
        <v>0.2</v>
      </c>
      <c r="N41" s="17">
        <v>0.6</v>
      </c>
    </row>
    <row r="42" spans="1:14">
      <c r="A42" s="8">
        <v>358</v>
      </c>
      <c r="B42" s="9">
        <v>358</v>
      </c>
      <c r="C42" s="9">
        <v>0.789153099060059</v>
      </c>
      <c r="D42" s="9">
        <v>0.069909930229187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150</v>
      </c>
      <c r="B43" s="9">
        <v>150</v>
      </c>
      <c r="C43" s="9">
        <v>0.76350724697113</v>
      </c>
      <c r="D43" s="9">
        <v>0.0893278121948242</v>
      </c>
      <c r="E43" s="9">
        <v>10</v>
      </c>
      <c r="F43" s="9">
        <v>9</v>
      </c>
      <c r="G43" s="9">
        <v>0</v>
      </c>
      <c r="H43" s="9">
        <v>1</v>
      </c>
      <c r="I43" s="9">
        <v>1</v>
      </c>
      <c r="J43" s="9">
        <v>0.526315789473684</v>
      </c>
      <c r="K43" s="9">
        <v>0.689655172413793</v>
      </c>
      <c r="L43" s="9">
        <v>0.9</v>
      </c>
      <c r="M43" s="9">
        <v>0.1</v>
      </c>
      <c r="N43" s="9">
        <v>0.55</v>
      </c>
    </row>
    <row r="44" spans="1:14">
      <c r="A44" s="8">
        <v>123</v>
      </c>
      <c r="B44" s="9">
        <v>123</v>
      </c>
      <c r="C44" s="9">
        <v>0.781936645507812</v>
      </c>
      <c r="D44" s="9">
        <v>0.049551248550415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75</v>
      </c>
      <c r="B45" s="9">
        <v>75</v>
      </c>
      <c r="C45" s="9">
        <v>0.770099759101868</v>
      </c>
      <c r="D45" s="9">
        <v>0.0259023904800415</v>
      </c>
      <c r="E45" s="9">
        <v>10</v>
      </c>
      <c r="F45" s="9">
        <v>8</v>
      </c>
      <c r="G45" s="9">
        <v>0</v>
      </c>
      <c r="H45" s="9">
        <v>2</v>
      </c>
      <c r="I45" s="9">
        <v>1</v>
      </c>
      <c r="J45" s="9">
        <v>0.555555555555556</v>
      </c>
      <c r="K45" s="9">
        <v>0.714285714285714</v>
      </c>
      <c r="L45" s="9">
        <v>0.8</v>
      </c>
      <c r="M45" s="9">
        <v>0.2</v>
      </c>
      <c r="N45" s="9">
        <v>0.6</v>
      </c>
    </row>
    <row r="46" spans="1:14">
      <c r="A46" s="8">
        <v>65</v>
      </c>
      <c r="B46" s="9">
        <v>65</v>
      </c>
      <c r="C46" s="9">
        <v>0.770633220672607</v>
      </c>
      <c r="D46" s="9">
        <v>0.0158760547637939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475</v>
      </c>
      <c r="B47" s="9">
        <v>475</v>
      </c>
      <c r="C47" s="9">
        <v>0.772042036056519</v>
      </c>
      <c r="D47" s="9">
        <v>0.0372321605682373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35</v>
      </c>
      <c r="B48" s="9">
        <v>35</v>
      </c>
      <c r="C48" s="9">
        <v>0.772181630134583</v>
      </c>
      <c r="D48" s="9">
        <v>0.0937321186065674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223</v>
      </c>
      <c r="B49" s="9">
        <v>223</v>
      </c>
      <c r="C49" s="9">
        <v>0.77288019657135</v>
      </c>
      <c r="D49" s="9">
        <v>0.0924553871154785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52</v>
      </c>
      <c r="B50" s="9">
        <v>52</v>
      </c>
      <c r="C50" s="9">
        <v>0.777238965034485</v>
      </c>
      <c r="D50" s="9">
        <v>0.115252614021301</v>
      </c>
      <c r="E50" s="9">
        <v>8</v>
      </c>
      <c r="F50" s="9">
        <v>5</v>
      </c>
      <c r="G50" s="9">
        <v>2</v>
      </c>
      <c r="H50" s="9">
        <v>5</v>
      </c>
      <c r="I50" s="9">
        <v>0.8</v>
      </c>
      <c r="J50" s="9">
        <v>0.615384615384615</v>
      </c>
      <c r="K50" s="9">
        <v>0.695652173913043</v>
      </c>
      <c r="L50" s="9">
        <v>0.5</v>
      </c>
      <c r="M50" s="9">
        <v>0.3</v>
      </c>
      <c r="N50" s="9">
        <v>0.65</v>
      </c>
    </row>
    <row r="51" spans="1:14">
      <c r="A51" s="8">
        <v>166</v>
      </c>
      <c r="B51" s="9">
        <v>166</v>
      </c>
      <c r="C51" s="9">
        <v>0.779670238494873</v>
      </c>
      <c r="D51" s="9">
        <v>0.0862889289855957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="4" customFormat="1" spans="1:14">
      <c r="A52" s="16">
        <v>375</v>
      </c>
      <c r="B52" s="17">
        <v>375</v>
      </c>
      <c r="C52" s="17">
        <v>0.788620829582214</v>
      </c>
      <c r="D52" s="17">
        <v>0.0119588375091553</v>
      </c>
      <c r="E52" s="17">
        <v>8</v>
      </c>
      <c r="F52" s="17">
        <v>7</v>
      </c>
      <c r="G52" s="17">
        <v>2</v>
      </c>
      <c r="H52" s="17">
        <v>3</v>
      </c>
      <c r="I52" s="17">
        <v>0.8</v>
      </c>
      <c r="J52" s="17">
        <v>0.533333333333333</v>
      </c>
      <c r="K52" s="17">
        <v>0.64</v>
      </c>
      <c r="L52" s="17">
        <v>0.7</v>
      </c>
      <c r="M52" s="17">
        <v>0.1</v>
      </c>
      <c r="N52" s="17">
        <v>0.55</v>
      </c>
    </row>
    <row r="53" spans="1:14">
      <c r="A53" s="8">
        <v>8</v>
      </c>
      <c r="B53" s="9">
        <v>8</v>
      </c>
      <c r="C53" s="9">
        <v>0.792236685752869</v>
      </c>
      <c r="D53" s="9">
        <v>0.000946521759033203</v>
      </c>
      <c r="E53" s="9">
        <v>7</v>
      </c>
      <c r="F53" s="9">
        <v>8</v>
      </c>
      <c r="G53" s="9">
        <v>3</v>
      </c>
      <c r="H53" s="9">
        <v>2</v>
      </c>
      <c r="I53" s="9">
        <v>0.7</v>
      </c>
      <c r="J53" s="9">
        <v>0.466666666666667</v>
      </c>
      <c r="K53" s="9">
        <v>0.56</v>
      </c>
      <c r="L53" s="9">
        <v>0.8</v>
      </c>
      <c r="M53" s="9">
        <v>-0.1</v>
      </c>
      <c r="N53" s="9">
        <v>0.45</v>
      </c>
    </row>
    <row r="54" spans="1:14">
      <c r="A54" s="8">
        <v>22</v>
      </c>
      <c r="B54" s="9">
        <v>22</v>
      </c>
      <c r="C54" s="9">
        <v>0.792670369148254</v>
      </c>
      <c r="D54" s="9">
        <v>0.00942361354827881</v>
      </c>
      <c r="E54" s="9">
        <v>9</v>
      </c>
      <c r="F54" s="9">
        <v>8</v>
      </c>
      <c r="G54" s="9">
        <v>1</v>
      </c>
      <c r="H54" s="9">
        <v>2</v>
      </c>
      <c r="I54" s="9">
        <v>0.9</v>
      </c>
      <c r="J54" s="9">
        <v>0.529411764705882</v>
      </c>
      <c r="K54" s="9">
        <v>0.666666666666667</v>
      </c>
      <c r="L54" s="9">
        <v>0.8</v>
      </c>
      <c r="M54" s="9">
        <v>0.1</v>
      </c>
      <c r="N54" s="9">
        <v>0.55</v>
      </c>
    </row>
    <row r="55" spans="1:14">
      <c r="A55" s="8">
        <v>446</v>
      </c>
      <c r="B55" s="9">
        <v>446</v>
      </c>
      <c r="C55" s="9">
        <v>0.799922227859497</v>
      </c>
      <c r="D55" s="9">
        <v>0.0219073295593262</v>
      </c>
      <c r="E55" s="9">
        <v>8</v>
      </c>
      <c r="F55" s="9">
        <v>6</v>
      </c>
      <c r="G55" s="9">
        <v>2</v>
      </c>
      <c r="H55" s="9">
        <v>4</v>
      </c>
      <c r="I55" s="9">
        <v>0.8</v>
      </c>
      <c r="J55" s="9">
        <v>0.571428571428572</v>
      </c>
      <c r="K55" s="9">
        <v>0.666666666666667</v>
      </c>
      <c r="L55" s="9">
        <v>0.6</v>
      </c>
      <c r="M55" s="9">
        <v>0.2</v>
      </c>
      <c r="N55" s="9">
        <v>0.6</v>
      </c>
    </row>
    <row r="56" spans="1:14">
      <c r="A56" s="8">
        <v>189</v>
      </c>
      <c r="B56" s="9">
        <v>189</v>
      </c>
      <c r="C56" s="9">
        <v>0.811143755912781</v>
      </c>
      <c r="D56" s="9">
        <v>0.090301513671875</v>
      </c>
      <c r="E56" s="9">
        <v>8</v>
      </c>
      <c r="F56" s="9">
        <v>7</v>
      </c>
      <c r="G56" s="9">
        <v>2</v>
      </c>
      <c r="H56" s="9">
        <v>3</v>
      </c>
      <c r="I56" s="9">
        <v>0.8</v>
      </c>
      <c r="J56" s="9">
        <v>0.533333333333333</v>
      </c>
      <c r="K56" s="9">
        <v>0.64</v>
      </c>
      <c r="L56" s="9">
        <v>0.7</v>
      </c>
      <c r="M56" s="9">
        <v>0.1</v>
      </c>
      <c r="N56" s="9">
        <v>0.55</v>
      </c>
    </row>
    <row r="57" spans="1:14">
      <c r="A57" s="8">
        <v>86</v>
      </c>
      <c r="B57" s="9">
        <v>86</v>
      </c>
      <c r="C57" s="9">
        <v>0.8199782371521</v>
      </c>
      <c r="D57" s="9">
        <v>0.0331791639328003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pans="1:14">
      <c r="A58" s="8">
        <v>203</v>
      </c>
      <c r="B58" s="9">
        <v>203</v>
      </c>
      <c r="C58" s="9">
        <v>0.82262909412384</v>
      </c>
      <c r="D58" s="9">
        <v>0.0605645179748535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pans="1:14">
      <c r="A59" s="8">
        <v>281</v>
      </c>
      <c r="B59" s="9">
        <v>281</v>
      </c>
      <c r="C59" s="9">
        <v>0.818611860275269</v>
      </c>
      <c r="D59" s="9">
        <v>0.00951147079467773</v>
      </c>
      <c r="E59" s="9">
        <v>10</v>
      </c>
      <c r="F59" s="9">
        <v>10</v>
      </c>
      <c r="G59" s="9">
        <v>0</v>
      </c>
      <c r="H59" s="9">
        <v>0</v>
      </c>
      <c r="I59" s="9">
        <v>1</v>
      </c>
      <c r="J59" s="9">
        <v>0.5</v>
      </c>
      <c r="K59" s="9">
        <v>0.666666666666667</v>
      </c>
      <c r="L59" s="9">
        <v>1</v>
      </c>
      <c r="M59" s="9">
        <v>0</v>
      </c>
      <c r="N59" s="9">
        <v>0.5</v>
      </c>
    </row>
    <row r="60" s="4" customFormat="1" spans="1:14">
      <c r="A60" s="16">
        <v>167</v>
      </c>
      <c r="B60" s="17">
        <v>167</v>
      </c>
      <c r="C60" s="17">
        <v>0.815348744392395</v>
      </c>
      <c r="D60" s="17">
        <v>0.00903403759002686</v>
      </c>
      <c r="E60" s="17">
        <v>9</v>
      </c>
      <c r="F60" s="17">
        <v>7</v>
      </c>
      <c r="G60" s="17">
        <v>1</v>
      </c>
      <c r="H60" s="17">
        <v>3</v>
      </c>
      <c r="I60" s="17">
        <v>0.9</v>
      </c>
      <c r="J60" s="17">
        <v>0.5625</v>
      </c>
      <c r="K60" s="17">
        <v>0.692307692307692</v>
      </c>
      <c r="L60" s="17">
        <v>0.7</v>
      </c>
      <c r="M60" s="17">
        <v>0.2</v>
      </c>
      <c r="N60" s="17">
        <v>0.6</v>
      </c>
    </row>
    <row r="61" spans="1:14">
      <c r="A61" s="8">
        <v>428</v>
      </c>
      <c r="B61" s="9">
        <v>428</v>
      </c>
      <c r="C61" s="9">
        <v>0.825892806053162</v>
      </c>
      <c r="D61" s="9">
        <v>0.0750623941421509</v>
      </c>
      <c r="E61" s="9">
        <v>9</v>
      </c>
      <c r="F61" s="9">
        <v>5</v>
      </c>
      <c r="G61" s="9">
        <v>1</v>
      </c>
      <c r="H61" s="9">
        <v>5</v>
      </c>
      <c r="I61" s="9">
        <v>0.9</v>
      </c>
      <c r="J61" s="9">
        <v>0.642857142857143</v>
      </c>
      <c r="K61" s="9">
        <v>0.75</v>
      </c>
      <c r="L61" s="9">
        <v>0.5</v>
      </c>
      <c r="M61" s="9">
        <v>0.4</v>
      </c>
      <c r="N61" s="9">
        <v>0.7</v>
      </c>
    </row>
    <row r="62" spans="1:14">
      <c r="A62" s="8">
        <v>159</v>
      </c>
      <c r="B62" s="9">
        <v>159</v>
      </c>
      <c r="C62" s="9">
        <v>0.829185247421265</v>
      </c>
      <c r="D62" s="9">
        <v>0.101831912994385</v>
      </c>
      <c r="E62" s="9">
        <v>8</v>
      </c>
      <c r="F62" s="9">
        <v>8</v>
      </c>
      <c r="G62" s="9">
        <v>2</v>
      </c>
      <c r="H62" s="9">
        <v>2</v>
      </c>
      <c r="I62" s="9">
        <v>0.8</v>
      </c>
      <c r="J62" s="9">
        <v>0.5</v>
      </c>
      <c r="K62" s="9">
        <v>0.615384615384615</v>
      </c>
      <c r="L62" s="9">
        <v>0.8</v>
      </c>
      <c r="M62" s="9">
        <v>0</v>
      </c>
      <c r="N62" s="9">
        <v>0.5</v>
      </c>
    </row>
    <row r="63" spans="1:14">
      <c r="A63" s="8">
        <v>395</v>
      </c>
      <c r="B63" s="9">
        <v>395</v>
      </c>
      <c r="C63" s="9">
        <v>0.835938572883606</v>
      </c>
      <c r="D63" s="9">
        <v>0.0859125852584839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318</v>
      </c>
      <c r="B64" s="9">
        <v>318</v>
      </c>
      <c r="C64" s="9">
        <v>0.842553019523621</v>
      </c>
      <c r="D64" s="9">
        <v>0.0404520034790039</v>
      </c>
      <c r="E64" s="9">
        <v>10</v>
      </c>
      <c r="F64" s="9">
        <v>8</v>
      </c>
      <c r="G64" s="9">
        <v>0</v>
      </c>
      <c r="H64" s="9">
        <v>2</v>
      </c>
      <c r="I64" s="9">
        <v>1</v>
      </c>
      <c r="J64" s="9">
        <v>0.555555555555556</v>
      </c>
      <c r="K64" s="9">
        <v>0.714285714285714</v>
      </c>
      <c r="L64" s="9">
        <v>0.8</v>
      </c>
      <c r="M64" s="9">
        <v>0.2</v>
      </c>
      <c r="N64" s="9">
        <v>0.6</v>
      </c>
    </row>
    <row r="65" spans="1:14">
      <c r="A65" s="8">
        <v>457</v>
      </c>
      <c r="B65" s="9">
        <v>457</v>
      </c>
      <c r="C65" s="9">
        <v>0.839494109153748</v>
      </c>
      <c r="D65" s="9">
        <v>0.00750446319580078</v>
      </c>
      <c r="E65" s="9">
        <v>9</v>
      </c>
      <c r="F65" s="9">
        <v>9</v>
      </c>
      <c r="G65" s="9">
        <v>1</v>
      </c>
      <c r="H65" s="9">
        <v>1</v>
      </c>
      <c r="I65" s="9">
        <v>0.9</v>
      </c>
      <c r="J65" s="9">
        <v>0.5</v>
      </c>
      <c r="K65" s="9">
        <v>0.642857142857143</v>
      </c>
      <c r="L65" s="9">
        <v>0.9</v>
      </c>
      <c r="M65" s="9">
        <v>0</v>
      </c>
      <c r="N65" s="9">
        <v>0.5</v>
      </c>
    </row>
    <row r="66" s="4" customFormat="1" spans="1:14">
      <c r="A66" s="16">
        <v>73</v>
      </c>
      <c r="B66" s="17">
        <v>73</v>
      </c>
      <c r="C66" s="17">
        <v>0.841520309448242</v>
      </c>
      <c r="D66" s="17">
        <v>0.0993181467056274</v>
      </c>
      <c r="E66" s="17">
        <v>10</v>
      </c>
      <c r="F66" s="17">
        <v>9</v>
      </c>
      <c r="G66" s="17">
        <v>0</v>
      </c>
      <c r="H66" s="17">
        <v>1</v>
      </c>
      <c r="I66" s="17">
        <v>1</v>
      </c>
      <c r="J66" s="17">
        <v>0.526315789473684</v>
      </c>
      <c r="K66" s="17">
        <v>0.689655172413793</v>
      </c>
      <c r="L66" s="17">
        <v>0.9</v>
      </c>
      <c r="M66" s="17">
        <v>0.1</v>
      </c>
      <c r="N66" s="17">
        <v>0.55</v>
      </c>
    </row>
    <row r="67" spans="1:14">
      <c r="A67" s="8">
        <v>110</v>
      </c>
      <c r="B67" s="9">
        <v>110</v>
      </c>
      <c r="C67" s="9">
        <v>0.882378220558167</v>
      </c>
      <c r="D67" s="9">
        <v>0.014157772064209</v>
      </c>
      <c r="E67" s="9">
        <v>10</v>
      </c>
      <c r="F67" s="9">
        <v>10</v>
      </c>
      <c r="G67" s="9">
        <v>0</v>
      </c>
      <c r="H67" s="9">
        <v>0</v>
      </c>
      <c r="I67" s="9">
        <v>1</v>
      </c>
      <c r="J67" s="9">
        <v>0.5</v>
      </c>
      <c r="K67" s="9">
        <v>0.666666666666667</v>
      </c>
      <c r="L67" s="9">
        <v>1</v>
      </c>
      <c r="M67" s="9">
        <v>0</v>
      </c>
      <c r="N67" s="9">
        <v>0.5</v>
      </c>
    </row>
    <row r="68" s="4" customFormat="1" spans="1:14">
      <c r="A68" s="16">
        <v>268</v>
      </c>
      <c r="B68" s="17">
        <v>268</v>
      </c>
      <c r="C68" s="17">
        <v>0.884103894233704</v>
      </c>
      <c r="D68" s="17">
        <v>0.151036620140076</v>
      </c>
      <c r="E68" s="17">
        <v>9</v>
      </c>
      <c r="F68" s="17">
        <v>8</v>
      </c>
      <c r="G68" s="17">
        <v>1</v>
      </c>
      <c r="H68" s="17">
        <v>2</v>
      </c>
      <c r="I68" s="17">
        <v>0.9</v>
      </c>
      <c r="J68" s="17">
        <v>0.529411764705882</v>
      </c>
      <c r="K68" s="17">
        <v>0.666666666666667</v>
      </c>
      <c r="L68" s="17">
        <v>0.8</v>
      </c>
      <c r="M68" s="17">
        <v>0.1</v>
      </c>
      <c r="N68" s="17">
        <v>0.55</v>
      </c>
    </row>
    <row r="69" spans="1:14">
      <c r="A69" s="8">
        <v>64</v>
      </c>
      <c r="B69" s="9">
        <v>64</v>
      </c>
      <c r="C69" s="9">
        <v>0.862770557403564</v>
      </c>
      <c r="D69" s="9">
        <v>0.0667507648468018</v>
      </c>
      <c r="E69" s="9">
        <v>9</v>
      </c>
      <c r="F69" s="9">
        <v>8</v>
      </c>
      <c r="G69" s="9">
        <v>1</v>
      </c>
      <c r="H69" s="9">
        <v>2</v>
      </c>
      <c r="I69" s="9">
        <v>0.9</v>
      </c>
      <c r="J69" s="9">
        <v>0.529411764705882</v>
      </c>
      <c r="K69" s="9">
        <v>0.666666666666667</v>
      </c>
      <c r="L69" s="9">
        <v>0.8</v>
      </c>
      <c r="M69" s="9">
        <v>0.1</v>
      </c>
      <c r="N69" s="9">
        <v>0.55</v>
      </c>
    </row>
    <row r="70" spans="3:13">
      <c r="C70" s="7">
        <f>AVERAGE(C2:C69)</f>
        <v>0.742646338308559</v>
      </c>
      <c r="D70" s="7">
        <f>AVERAGE(D2:D69)</f>
        <v>0.0389471544938929</v>
      </c>
      <c r="L70" s="7">
        <f>AVERAGE(L2:L69)</f>
        <v>0.701470588235294</v>
      </c>
      <c r="M70" s="7">
        <f>AVERAGE(M2:M69)</f>
        <v>0.198529411764706</v>
      </c>
    </row>
    <row r="72" spans="3:6">
      <c r="C72" s="18" t="s">
        <v>13</v>
      </c>
      <c r="D72" s="7" t="s">
        <v>14</v>
      </c>
      <c r="E72" s="7" t="s">
        <v>39</v>
      </c>
      <c r="F72" s="7"/>
    </row>
    <row r="73" spans="3:9">
      <c r="C73" s="7" t="s">
        <v>15</v>
      </c>
      <c r="D73" s="7">
        <f>COUNTIF(C2:C69,"&lt;0.343")-COUNTIF(C2:C69,"&lt;0.311")</f>
        <v>0</v>
      </c>
      <c r="E73" s="19">
        <v>0.02</v>
      </c>
      <c r="F73" s="23">
        <v>31.2</v>
      </c>
      <c r="G73" s="23">
        <v>-40</v>
      </c>
      <c r="H73" s="24">
        <v>0.0256</v>
      </c>
      <c r="I73">
        <v>76</v>
      </c>
    </row>
    <row r="74" spans="3:9">
      <c r="C74" s="7" t="s">
        <v>16</v>
      </c>
      <c r="D74" s="7">
        <f>COUNTIF(C2:C69,"&lt;0.375")-COUNTIF(C2:C69,"&lt;0.343")</f>
        <v>0</v>
      </c>
      <c r="E74" s="19">
        <v>0.04</v>
      </c>
      <c r="F74" s="23">
        <v>62.4</v>
      </c>
      <c r="G74" s="23">
        <v>-60</v>
      </c>
      <c r="H74" s="24">
        <v>0.0385</v>
      </c>
      <c r="I74">
        <v>75</v>
      </c>
    </row>
    <row r="75" spans="3:9">
      <c r="C75" s="7" t="s">
        <v>17</v>
      </c>
      <c r="D75" s="7">
        <f>COUNTIF(C2:C69,"&lt;0.407")-COUNTIF(C2:C69,"&lt;0.375")</f>
        <v>0</v>
      </c>
      <c r="E75" s="19">
        <v>0.1</v>
      </c>
      <c r="F75" s="23">
        <v>156</v>
      </c>
      <c r="G75" s="23">
        <v>-160</v>
      </c>
      <c r="H75" s="24">
        <v>0.1026</v>
      </c>
      <c r="I75">
        <v>70</v>
      </c>
    </row>
    <row r="76" spans="3:9">
      <c r="C76" s="7" t="s">
        <v>18</v>
      </c>
      <c r="D76" s="7">
        <f>COUNTIF(C2:C69,"&lt;0.439")-COUNTIF(C2:C69,"&lt;0.407")</f>
        <v>0</v>
      </c>
      <c r="E76" s="19">
        <v>0.12</v>
      </c>
      <c r="F76" s="23">
        <v>187.2</v>
      </c>
      <c r="G76" s="23">
        <v>-180</v>
      </c>
      <c r="H76" s="24">
        <v>0.1154</v>
      </c>
      <c r="I76">
        <v>69</v>
      </c>
    </row>
    <row r="77" s="3" customFormat="1" spans="3:9">
      <c r="C77" s="20" t="s">
        <v>19</v>
      </c>
      <c r="D77" s="20">
        <f>COUNTIF(C2:C69,"&lt;0.471")-COUNTIF(C2:C69,"&lt;0.439")</f>
        <v>0</v>
      </c>
      <c r="E77" s="20"/>
      <c r="F77" s="20"/>
      <c r="G77" s="3">
        <v>-200</v>
      </c>
      <c r="H77" s="25">
        <v>0.1282</v>
      </c>
      <c r="I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3" customFormat="1" spans="3:8">
      <c r="C79" s="20" t="s">
        <v>21</v>
      </c>
      <c r="D79" s="20">
        <f>COUNTIF(C2:C69,"&lt;0.535")-COUNTIF(C2:C69,"&lt;0.503")</f>
        <v>0</v>
      </c>
      <c r="E79" s="20"/>
      <c r="F79" s="20"/>
      <c r="G79" s="20"/>
      <c r="H79" s="3">
        <v>4</v>
      </c>
    </row>
    <row r="80" spans="3:7">
      <c r="C80" s="7" t="s">
        <v>22</v>
      </c>
      <c r="D80" s="7">
        <f>COUNTIF(C2:C69,"&lt;0.567")-COUNTIF(C2:C69,"&lt;0.535")</f>
        <v>0</v>
      </c>
      <c r="E80" s="7"/>
      <c r="F80" s="7"/>
      <c r="G80" s="7"/>
    </row>
    <row r="81" s="3" customFormat="1" spans="3:7">
      <c r="C81" s="20" t="s">
        <v>23</v>
      </c>
      <c r="D81" s="20">
        <f>COUNTIF(C2:C69,"&lt;0.599")-COUNTIF(C2:C69,"&lt;0.567")</f>
        <v>0</v>
      </c>
      <c r="E81" s="20"/>
      <c r="F81" s="20"/>
      <c r="G81" s="20"/>
    </row>
    <row r="82" s="5" customFormat="1" spans="3:7">
      <c r="C82" s="21" t="s">
        <v>24</v>
      </c>
      <c r="D82" s="21">
        <f>COUNTIF(C2:C69,"&lt;0.631")-COUNTIF(C2:C69,"&lt;0.599")</f>
        <v>3</v>
      </c>
      <c r="E82" s="21">
        <v>4</v>
      </c>
      <c r="F82" s="21"/>
      <c r="G82" s="21"/>
    </row>
    <row r="83" s="3" customFormat="1" spans="3:7">
      <c r="C83" s="20" t="s">
        <v>25</v>
      </c>
      <c r="D83" s="20">
        <f>COUNTIF(C2:C69,"&lt;0.663")-COUNTIF(C2:C69,"&lt;0.631")</f>
        <v>6</v>
      </c>
      <c r="E83" s="20">
        <v>7</v>
      </c>
      <c r="F83" s="20"/>
      <c r="G83" s="20"/>
    </row>
    <row r="84" spans="3:7">
      <c r="C84" s="7" t="s">
        <v>26</v>
      </c>
      <c r="D84" s="7">
        <f>COUNTIF(C2:C69,"&lt;0.695")-COUNTIF(C2:C69,"&lt;0.663")</f>
        <v>8</v>
      </c>
      <c r="E84" s="20">
        <v>9</v>
      </c>
      <c r="F84" s="7"/>
      <c r="G84" s="7"/>
    </row>
    <row r="85" spans="3:7">
      <c r="C85" s="7" t="s">
        <v>27</v>
      </c>
      <c r="D85" s="7">
        <f>COUNTIF(C2:C69,"&lt;0.727")-COUNTIF(C2:C69,"&lt;0.695")</f>
        <v>11</v>
      </c>
      <c r="E85" s="7">
        <v>12</v>
      </c>
      <c r="F85" s="7"/>
      <c r="G85" s="7"/>
    </row>
    <row r="86" s="6" customFormat="1" spans="3:7">
      <c r="C86" s="22" t="s">
        <v>28</v>
      </c>
      <c r="D86" s="22">
        <f>COUNTIF(C2:C69,"&lt;0.759")-COUNTIF(C2:C69,"&lt;0.727")</f>
        <v>12</v>
      </c>
      <c r="E86" s="22">
        <v>14</v>
      </c>
      <c r="F86" s="22"/>
      <c r="G86" s="22"/>
    </row>
    <row r="87" s="3" customFormat="1" spans="3:7">
      <c r="C87" s="20" t="s">
        <v>29</v>
      </c>
      <c r="D87" s="20">
        <f>COUNTIF(C2:C69,"&lt;0.791")-COUNTIF(C2:C69,"&lt;0.759")</f>
        <v>11</v>
      </c>
      <c r="E87" s="20">
        <v>12</v>
      </c>
      <c r="F87" s="20"/>
      <c r="G87" s="20"/>
    </row>
    <row r="88" spans="3:7">
      <c r="C88" s="7" t="s">
        <v>30</v>
      </c>
      <c r="D88" s="7">
        <f>COUNTIF(C2:C69,"&lt;0.823")-COUNTIF(C2:C69,"&lt;0.791")</f>
        <v>8</v>
      </c>
      <c r="E88" s="7">
        <v>9</v>
      </c>
      <c r="F88" s="7"/>
      <c r="G88" s="7"/>
    </row>
    <row r="89" spans="3:7">
      <c r="C89" s="7" t="s">
        <v>31</v>
      </c>
      <c r="D89" s="7">
        <f>COUNTIF(C2:C69,"&lt;0.855")-COUNTIF(C2:C69,"&lt;0.823")</f>
        <v>6</v>
      </c>
      <c r="E89" s="7">
        <v>7</v>
      </c>
      <c r="F89" s="7"/>
      <c r="G89" s="7"/>
    </row>
    <row r="90" s="5" customFormat="1" spans="3:7">
      <c r="C90" s="21" t="s">
        <v>32</v>
      </c>
      <c r="D90" s="21">
        <f>COUNTIF(C2:C69,"&lt;0.887")-COUNTIF(C2:C69,"&lt;0.855")</f>
        <v>3</v>
      </c>
      <c r="E90" s="21">
        <v>4</v>
      </c>
      <c r="F90" s="21"/>
      <c r="G90" s="21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3" workbookViewId="0">
      <selection activeCell="A1" sqref="$A1:$XFD104"/>
    </sheetView>
  </sheetViews>
  <sheetFormatPr defaultColWidth="8.89166666666667" defaultRowHeight="13.5"/>
  <cols>
    <col min="3" max="4" width="17.775" customWidth="1"/>
    <col min="10" max="13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432</v>
      </c>
      <c r="B2" s="9">
        <v>432</v>
      </c>
      <c r="C2" s="9">
        <v>0.605595111846924</v>
      </c>
      <c r="D2" s="9">
        <v>0.208909034729004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2</v>
      </c>
      <c r="B3" s="9">
        <v>2</v>
      </c>
      <c r="C3" s="9">
        <v>0.621734499931335</v>
      </c>
      <c r="D3" s="9">
        <v>0.000980615615844727</v>
      </c>
      <c r="E3" s="9">
        <v>9</v>
      </c>
      <c r="F3" s="9">
        <v>4</v>
      </c>
      <c r="G3" s="9">
        <v>1</v>
      </c>
      <c r="H3" s="9">
        <v>6</v>
      </c>
      <c r="I3" s="9">
        <v>0.9</v>
      </c>
      <c r="J3" s="9">
        <v>0.692307692307692</v>
      </c>
      <c r="K3" s="9">
        <v>0.782608695652174</v>
      </c>
      <c r="L3" s="9">
        <v>0.4</v>
      </c>
      <c r="M3" s="9">
        <v>0.5</v>
      </c>
      <c r="N3" s="9">
        <v>0.75</v>
      </c>
    </row>
    <row r="4" s="1" customFormat="1" spans="1:14">
      <c r="A4" s="10">
        <v>54</v>
      </c>
      <c r="B4" s="11">
        <v>54</v>
      </c>
      <c r="C4" s="11">
        <v>0.629478931427002</v>
      </c>
      <c r="D4" s="11">
        <v>0.0051422119140625</v>
      </c>
      <c r="E4" s="11">
        <v>10</v>
      </c>
      <c r="F4" s="11">
        <v>9</v>
      </c>
      <c r="G4" s="11">
        <v>0</v>
      </c>
      <c r="H4" s="11">
        <v>1</v>
      </c>
      <c r="I4" s="11">
        <v>1</v>
      </c>
      <c r="J4" s="11">
        <v>0.526315789473684</v>
      </c>
      <c r="K4" s="11">
        <v>0.689655172413793</v>
      </c>
      <c r="L4" s="11">
        <v>0.9</v>
      </c>
      <c r="M4" s="11">
        <v>0.1</v>
      </c>
      <c r="N4" s="11">
        <v>0.55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customFormat="1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362</v>
      </c>
      <c r="B7" s="9">
        <v>362</v>
      </c>
      <c r="C7" s="9">
        <v>0.653409957885742</v>
      </c>
      <c r="D7" s="9">
        <v>0.00941205024719238</v>
      </c>
      <c r="E7" s="9">
        <v>7</v>
      </c>
      <c r="F7" s="9">
        <v>5</v>
      </c>
      <c r="G7" s="9">
        <v>3</v>
      </c>
      <c r="H7" s="9">
        <v>5</v>
      </c>
      <c r="I7" s="9">
        <v>0.7</v>
      </c>
      <c r="J7" s="9">
        <v>0.583333333333333</v>
      </c>
      <c r="K7" s="9">
        <v>0.636363636363636</v>
      </c>
      <c r="L7" s="9">
        <v>0.5</v>
      </c>
      <c r="M7" s="9">
        <v>0.2</v>
      </c>
      <c r="N7" s="9">
        <v>0.6</v>
      </c>
    </row>
    <row r="8" s="3" customFormat="1" spans="1:14">
      <c r="A8" s="14">
        <v>278</v>
      </c>
      <c r="B8" s="15">
        <v>278</v>
      </c>
      <c r="C8" s="15">
        <v>0.633606433868408</v>
      </c>
      <c r="D8" s="15">
        <v>0.0177440643310547</v>
      </c>
      <c r="E8" s="15">
        <v>9</v>
      </c>
      <c r="F8" s="15">
        <v>7</v>
      </c>
      <c r="G8" s="15">
        <v>1</v>
      </c>
      <c r="H8" s="15">
        <v>3</v>
      </c>
      <c r="I8" s="15">
        <v>0.9</v>
      </c>
      <c r="J8" s="15">
        <v>0.5625</v>
      </c>
      <c r="K8" s="15">
        <v>0.692307692307692</v>
      </c>
      <c r="L8" s="15">
        <v>0.7</v>
      </c>
      <c r="M8" s="15">
        <v>0.2</v>
      </c>
      <c r="N8" s="15">
        <v>0.6</v>
      </c>
    </row>
    <row r="9" spans="1:14">
      <c r="A9" s="8">
        <v>488</v>
      </c>
      <c r="B9" s="9">
        <v>488</v>
      </c>
      <c r="C9" s="9">
        <v>0.643400549888611</v>
      </c>
      <c r="D9" s="9">
        <v>0.0169519186019897</v>
      </c>
      <c r="E9" s="9">
        <v>10</v>
      </c>
      <c r="F9" s="9">
        <v>8</v>
      </c>
      <c r="G9" s="9">
        <v>0</v>
      </c>
      <c r="H9" s="9">
        <v>2</v>
      </c>
      <c r="I9" s="9">
        <v>1</v>
      </c>
      <c r="J9" s="9">
        <v>0.555555555555556</v>
      </c>
      <c r="K9" s="9">
        <v>0.714285714285714</v>
      </c>
      <c r="L9" s="9">
        <v>0.8</v>
      </c>
      <c r="M9" s="9">
        <v>0.2</v>
      </c>
      <c r="N9" s="9">
        <v>0.6</v>
      </c>
    </row>
    <row r="10" spans="1:14">
      <c r="A10" s="8">
        <v>406</v>
      </c>
      <c r="B10" s="9">
        <v>406</v>
      </c>
      <c r="C10" s="9">
        <v>0.659239649772644</v>
      </c>
      <c r="D10" s="9">
        <v>0.000570774078369141</v>
      </c>
      <c r="E10" s="9">
        <v>10</v>
      </c>
      <c r="F10" s="9">
        <v>3</v>
      </c>
      <c r="G10" s="9">
        <v>0</v>
      </c>
      <c r="H10" s="9">
        <v>7</v>
      </c>
      <c r="I10" s="9">
        <v>1</v>
      </c>
      <c r="J10" s="9">
        <v>0.769230769230769</v>
      </c>
      <c r="K10" s="9">
        <v>0.869565217391304</v>
      </c>
      <c r="L10" s="9">
        <v>0.3</v>
      </c>
      <c r="M10" s="9">
        <v>0.7</v>
      </c>
      <c r="N10" s="9">
        <v>0.85</v>
      </c>
    </row>
    <row r="11" s="1" customFormat="1" spans="1:14">
      <c r="A11" s="10">
        <v>242</v>
      </c>
      <c r="B11" s="11">
        <v>242</v>
      </c>
      <c r="C11" s="11">
        <v>0.654550433158875</v>
      </c>
      <c r="D11" s="11">
        <v>0.00651741027832031</v>
      </c>
      <c r="E11" s="11">
        <v>10</v>
      </c>
      <c r="F11" s="11">
        <v>7</v>
      </c>
      <c r="G11" s="11">
        <v>0</v>
      </c>
      <c r="H11" s="11">
        <v>3</v>
      </c>
      <c r="I11" s="11">
        <v>1</v>
      </c>
      <c r="J11" s="11">
        <v>0.588235294117647</v>
      </c>
      <c r="K11" s="11">
        <v>0.740740740740741</v>
      </c>
      <c r="L11" s="11">
        <v>0.7</v>
      </c>
      <c r="M11" s="11">
        <v>0.3</v>
      </c>
      <c r="N11" s="11">
        <v>0.65</v>
      </c>
    </row>
    <row r="12" spans="1:14">
      <c r="A12" s="8">
        <v>356</v>
      </c>
      <c r="B12" s="9">
        <v>356</v>
      </c>
      <c r="C12" s="9">
        <v>0.677717924118042</v>
      </c>
      <c r="D12" s="9">
        <v>0.0300798416137695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376</v>
      </c>
      <c r="B13" s="9">
        <v>376</v>
      </c>
      <c r="C13" s="9">
        <v>0.690605521202087</v>
      </c>
      <c r="D13" s="9">
        <v>0.0205518007278442</v>
      </c>
      <c r="E13" s="9">
        <v>9</v>
      </c>
      <c r="F13" s="9">
        <v>5</v>
      </c>
      <c r="G13" s="9">
        <v>1</v>
      </c>
      <c r="H13" s="9">
        <v>5</v>
      </c>
      <c r="I13" s="9">
        <v>0.9</v>
      </c>
      <c r="J13" s="9">
        <v>0.642857142857143</v>
      </c>
      <c r="K13" s="9">
        <v>0.75</v>
      </c>
      <c r="L13" s="9">
        <v>0.5</v>
      </c>
      <c r="M13" s="9">
        <v>0.4</v>
      </c>
      <c r="N13" s="9">
        <v>0.7</v>
      </c>
    </row>
    <row r="14" spans="1:14">
      <c r="A14" s="8">
        <v>260</v>
      </c>
      <c r="B14" s="9">
        <v>260</v>
      </c>
      <c r="C14" s="9">
        <v>0.69218921661377</v>
      </c>
      <c r="D14" s="9">
        <v>0.0328303575515747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350</v>
      </c>
      <c r="B15" s="9">
        <v>350</v>
      </c>
      <c r="C15" s="9">
        <v>0.689123868942261</v>
      </c>
      <c r="D15" s="9">
        <v>0.0156382322311401</v>
      </c>
      <c r="E15" s="9">
        <v>10</v>
      </c>
      <c r="F15" s="9">
        <v>8</v>
      </c>
      <c r="G15" s="9">
        <v>0</v>
      </c>
      <c r="H15" s="9">
        <v>2</v>
      </c>
      <c r="I15" s="9">
        <v>1</v>
      </c>
      <c r="J15" s="9">
        <v>0.555555555555556</v>
      </c>
      <c r="K15" s="9">
        <v>0.714285714285714</v>
      </c>
      <c r="L15" s="9">
        <v>0.8</v>
      </c>
      <c r="M15" s="9">
        <v>0.2</v>
      </c>
      <c r="N15" s="9">
        <v>0.6</v>
      </c>
    </row>
    <row r="16" spans="1:14">
      <c r="A16" s="8">
        <v>251</v>
      </c>
      <c r="B16" s="9">
        <v>251</v>
      </c>
      <c r="C16" s="9">
        <v>0.668897747993469</v>
      </c>
      <c r="D16" s="9">
        <v>0.0253410339355469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244</v>
      </c>
      <c r="B17" s="9">
        <v>244</v>
      </c>
      <c r="C17" s="9">
        <v>0.666673541069031</v>
      </c>
      <c r="D17" s="9">
        <v>0.0326756238937378</v>
      </c>
      <c r="E17" s="9">
        <v>7</v>
      </c>
      <c r="F17" s="9">
        <v>5</v>
      </c>
      <c r="G17" s="9">
        <v>3</v>
      </c>
      <c r="H17" s="9">
        <v>5</v>
      </c>
      <c r="I17" s="9">
        <v>0.7</v>
      </c>
      <c r="J17" s="9">
        <v>0.583333333333333</v>
      </c>
      <c r="K17" s="9">
        <v>0.636363636363636</v>
      </c>
      <c r="L17" s="9">
        <v>0.5</v>
      </c>
      <c r="M17" s="9">
        <v>0.2</v>
      </c>
      <c r="N17" s="9">
        <v>0.6</v>
      </c>
    </row>
    <row r="18" spans="1:14">
      <c r="A18" s="8">
        <v>427</v>
      </c>
      <c r="B18" s="9">
        <v>427</v>
      </c>
      <c r="C18" s="9">
        <v>0.684904217720032</v>
      </c>
      <c r="D18" s="9">
        <v>0.0170198678970337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207</v>
      </c>
      <c r="B19" s="9">
        <v>207</v>
      </c>
      <c r="C19" s="9">
        <v>0.668673396110535</v>
      </c>
      <c r="D19" s="9">
        <v>0.00628530979156494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="1" customFormat="1" spans="1:14">
      <c r="A20" s="10">
        <v>442</v>
      </c>
      <c r="B20" s="11">
        <v>442</v>
      </c>
      <c r="C20" s="11">
        <v>0.667679786682129</v>
      </c>
      <c r="D20" s="11">
        <v>0.0160030126571655</v>
      </c>
      <c r="E20" s="11">
        <v>9</v>
      </c>
      <c r="F20" s="11">
        <v>6</v>
      </c>
      <c r="G20" s="11">
        <v>1</v>
      </c>
      <c r="H20" s="11">
        <v>4</v>
      </c>
      <c r="I20" s="11">
        <v>0.9</v>
      </c>
      <c r="J20" s="11">
        <v>0.6</v>
      </c>
      <c r="K20" s="11">
        <v>0.72</v>
      </c>
      <c r="L20" s="11">
        <v>0.6</v>
      </c>
      <c r="M20" s="11">
        <v>0.3</v>
      </c>
      <c r="N20" s="11">
        <v>0.65</v>
      </c>
    </row>
    <row r="21" spans="1:14">
      <c r="A21" s="8">
        <v>40</v>
      </c>
      <c r="B21" s="9">
        <v>40</v>
      </c>
      <c r="C21" s="9">
        <v>0.702210426330566</v>
      </c>
      <c r="D21" s="9">
        <v>0.0116062164306641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148</v>
      </c>
      <c r="B22" s="9">
        <v>148</v>
      </c>
      <c r="C22" s="9">
        <v>0.709036827087402</v>
      </c>
      <c r="D22" s="9">
        <v>0.0437332391738892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26</v>
      </c>
      <c r="B23" s="9">
        <v>26</v>
      </c>
      <c r="C23" s="9">
        <v>0.696692824363708</v>
      </c>
      <c r="D23" s="9">
        <v>0.0210152864456177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459</v>
      </c>
      <c r="B24" s="9">
        <v>459</v>
      </c>
      <c r="C24" s="9">
        <v>0.703859448432922</v>
      </c>
      <c r="D24" s="9">
        <v>0.0196352005004883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463</v>
      </c>
      <c r="B25" s="9">
        <v>463</v>
      </c>
      <c r="C25" s="9">
        <v>0.722189426422119</v>
      </c>
      <c r="D25" s="9">
        <v>0.00653374195098877</v>
      </c>
      <c r="E25" s="9">
        <v>9</v>
      </c>
      <c r="F25" s="9">
        <v>9</v>
      </c>
      <c r="G25" s="9">
        <v>1</v>
      </c>
      <c r="H25" s="9">
        <v>1</v>
      </c>
      <c r="I25" s="9">
        <v>0.9</v>
      </c>
      <c r="J25" s="9">
        <v>0.5</v>
      </c>
      <c r="K25" s="9">
        <v>0.642857142857143</v>
      </c>
      <c r="L25" s="9">
        <v>0.9</v>
      </c>
      <c r="M25" s="9">
        <v>0</v>
      </c>
      <c r="N25" s="9">
        <v>0.5</v>
      </c>
    </row>
    <row r="26" spans="1:14">
      <c r="A26" s="8">
        <v>184</v>
      </c>
      <c r="B26" s="9">
        <v>184</v>
      </c>
      <c r="C26" s="9">
        <v>0.704670667648315</v>
      </c>
      <c r="D26" s="9">
        <v>0.0256813764572144</v>
      </c>
      <c r="E26" s="9">
        <v>8</v>
      </c>
      <c r="F26" s="9">
        <v>8</v>
      </c>
      <c r="G26" s="9">
        <v>2</v>
      </c>
      <c r="H26" s="9">
        <v>2</v>
      </c>
      <c r="I26" s="9">
        <v>0.8</v>
      </c>
      <c r="J26" s="9">
        <v>0.5</v>
      </c>
      <c r="K26" s="9">
        <v>0.615384615384615</v>
      </c>
      <c r="L26" s="9">
        <v>0.8</v>
      </c>
      <c r="M26" s="9">
        <v>0</v>
      </c>
      <c r="N26" s="9">
        <v>0.5</v>
      </c>
    </row>
    <row r="27" spans="1:14">
      <c r="A27" s="8">
        <v>415</v>
      </c>
      <c r="B27" s="9">
        <v>415</v>
      </c>
      <c r="C27" s="9">
        <v>0.698853492736816</v>
      </c>
      <c r="D27" s="9">
        <v>0.0456039905548096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240</v>
      </c>
      <c r="B28" s="9">
        <v>240</v>
      </c>
      <c r="C28" s="9">
        <v>0.720616340637207</v>
      </c>
      <c r="D28" s="9">
        <v>0.0177127122879028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pans="1:14">
      <c r="A29" s="8">
        <v>18</v>
      </c>
      <c r="B29" s="9">
        <v>18</v>
      </c>
      <c r="C29" s="9">
        <v>0.69927442073822</v>
      </c>
      <c r="D29" s="9">
        <v>0.0535966157913208</v>
      </c>
      <c r="E29" s="9">
        <v>8</v>
      </c>
      <c r="F29" s="9">
        <v>6</v>
      </c>
      <c r="G29" s="9">
        <v>2</v>
      </c>
      <c r="H29" s="9">
        <v>4</v>
      </c>
      <c r="I29" s="9">
        <v>0.8</v>
      </c>
      <c r="J29" s="9">
        <v>0.571428571428572</v>
      </c>
      <c r="K29" s="9">
        <v>0.666666666666667</v>
      </c>
      <c r="L29" s="9">
        <v>0.6</v>
      </c>
      <c r="M29" s="9">
        <v>0.2</v>
      </c>
      <c r="N29" s="9">
        <v>0.6</v>
      </c>
    </row>
    <row r="30" spans="1:14">
      <c r="A30" s="8">
        <v>275</v>
      </c>
      <c r="B30" s="9">
        <v>275</v>
      </c>
      <c r="C30" s="9">
        <v>0.714213848114014</v>
      </c>
      <c r="D30" s="9">
        <v>0.0160645246505737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476</v>
      </c>
      <c r="B31" s="9">
        <v>476</v>
      </c>
      <c r="C31" s="9">
        <v>0.708812236785889</v>
      </c>
      <c r="D31" s="9">
        <v>0.00474917888641357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="1" customFormat="1" spans="1:14">
      <c r="A32" s="10">
        <v>95</v>
      </c>
      <c r="B32" s="11">
        <v>95</v>
      </c>
      <c r="C32" s="11">
        <v>0.718604207038879</v>
      </c>
      <c r="D32" s="11">
        <v>0.000424385070800781</v>
      </c>
      <c r="E32" s="11">
        <v>8</v>
      </c>
      <c r="F32" s="11">
        <v>7</v>
      </c>
      <c r="G32" s="11">
        <v>2</v>
      </c>
      <c r="H32" s="11">
        <v>3</v>
      </c>
      <c r="I32" s="11">
        <v>0.8</v>
      </c>
      <c r="J32" s="11">
        <v>0.533333333333333</v>
      </c>
      <c r="K32" s="11">
        <v>0.64</v>
      </c>
      <c r="L32" s="11">
        <v>0.7</v>
      </c>
      <c r="M32" s="11">
        <v>0.1</v>
      </c>
      <c r="N32" s="11">
        <v>0.55</v>
      </c>
    </row>
    <row r="33" spans="1:14">
      <c r="A33" s="8">
        <v>487</v>
      </c>
      <c r="B33" s="9">
        <v>487</v>
      </c>
      <c r="C33" s="9">
        <v>0.73888897895813</v>
      </c>
      <c r="D33" s="9">
        <v>0.0405522584915161</v>
      </c>
      <c r="E33" s="9">
        <v>8</v>
      </c>
      <c r="F33" s="9">
        <v>8</v>
      </c>
      <c r="G33" s="9">
        <v>2</v>
      </c>
      <c r="H33" s="9">
        <v>2</v>
      </c>
      <c r="I33" s="9">
        <v>0.8</v>
      </c>
      <c r="J33" s="9">
        <v>0.5</v>
      </c>
      <c r="K33" s="9">
        <v>0.615384615384615</v>
      </c>
      <c r="L33" s="9">
        <v>0.8</v>
      </c>
      <c r="M33" s="9">
        <v>0</v>
      </c>
      <c r="N33" s="9">
        <v>0.5</v>
      </c>
    </row>
    <row r="34" spans="1:14">
      <c r="A34" s="8">
        <v>135</v>
      </c>
      <c r="B34" s="9">
        <v>135</v>
      </c>
      <c r="C34" s="9">
        <v>0.727081894874573</v>
      </c>
      <c r="D34" s="9">
        <v>0.148623704910278</v>
      </c>
      <c r="E34" s="9">
        <v>9</v>
      </c>
      <c r="F34" s="9">
        <v>8</v>
      </c>
      <c r="G34" s="9">
        <v>1</v>
      </c>
      <c r="H34" s="9">
        <v>2</v>
      </c>
      <c r="I34" s="9">
        <v>0.9</v>
      </c>
      <c r="J34" s="9">
        <v>0.529411764705882</v>
      </c>
      <c r="K34" s="9">
        <v>0.666666666666667</v>
      </c>
      <c r="L34" s="9">
        <v>0.8</v>
      </c>
      <c r="M34" s="9">
        <v>0.1</v>
      </c>
      <c r="N34" s="9">
        <v>0.55</v>
      </c>
    </row>
    <row r="35" spans="1:14">
      <c r="A35" s="8">
        <v>326</v>
      </c>
      <c r="B35" s="9">
        <v>326</v>
      </c>
      <c r="C35" s="9">
        <v>0.728153347969055</v>
      </c>
      <c r="D35" s="9">
        <v>0.205908179283142</v>
      </c>
      <c r="E35" s="9">
        <v>10</v>
      </c>
      <c r="F35" s="9">
        <v>7</v>
      </c>
      <c r="G35" s="9">
        <v>0</v>
      </c>
      <c r="H35" s="9">
        <v>3</v>
      </c>
      <c r="I35" s="9">
        <v>1</v>
      </c>
      <c r="J35" s="9">
        <v>0.588235294117647</v>
      </c>
      <c r="K35" s="9">
        <v>0.740740740740741</v>
      </c>
      <c r="L35" s="9">
        <v>0.7</v>
      </c>
      <c r="M35" s="9">
        <v>0.3</v>
      </c>
      <c r="N35" s="9">
        <v>0.65</v>
      </c>
    </row>
    <row r="36" spans="1:14">
      <c r="A36" s="8">
        <v>198</v>
      </c>
      <c r="B36" s="9">
        <v>198</v>
      </c>
      <c r="C36" s="9">
        <v>0.729091763496399</v>
      </c>
      <c r="D36" s="9">
        <v>0.0614309310913086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="3" customFormat="1" spans="1:14">
      <c r="A37" s="14">
        <v>14</v>
      </c>
      <c r="B37" s="15">
        <v>14</v>
      </c>
      <c r="C37" s="15">
        <v>0.73849093914032</v>
      </c>
      <c r="D37" s="15">
        <v>0.159450173377991</v>
      </c>
      <c r="E37" s="15">
        <v>10</v>
      </c>
      <c r="F37" s="15">
        <v>9</v>
      </c>
      <c r="G37" s="15">
        <v>0</v>
      </c>
      <c r="H37" s="15">
        <v>1</v>
      </c>
      <c r="I37" s="15">
        <v>1</v>
      </c>
      <c r="J37" s="15">
        <v>0.526315789473684</v>
      </c>
      <c r="K37" s="15">
        <v>0.689655172413793</v>
      </c>
      <c r="L37" s="15">
        <v>0.9</v>
      </c>
      <c r="M37" s="15">
        <v>0.1</v>
      </c>
      <c r="N37" s="15">
        <v>0.55</v>
      </c>
    </row>
    <row r="38" spans="1:14">
      <c r="A38" s="8">
        <v>329</v>
      </c>
      <c r="B38" s="9">
        <v>329</v>
      </c>
      <c r="C38" s="9">
        <v>0.753454089164734</v>
      </c>
      <c r="D38" s="9">
        <v>0.0653548240661621</v>
      </c>
      <c r="E38" s="9">
        <v>9</v>
      </c>
      <c r="F38" s="9">
        <v>8</v>
      </c>
      <c r="G38" s="9">
        <v>1</v>
      </c>
      <c r="H38" s="9">
        <v>2</v>
      </c>
      <c r="I38" s="9">
        <v>0.9</v>
      </c>
      <c r="J38" s="9">
        <v>0.529411764705882</v>
      </c>
      <c r="K38" s="9">
        <v>0.666666666666667</v>
      </c>
      <c r="L38" s="9">
        <v>0.8</v>
      </c>
      <c r="M38" s="9">
        <v>0.1</v>
      </c>
      <c r="N38" s="9">
        <v>0.55</v>
      </c>
    </row>
    <row r="39" spans="1:14">
      <c r="A39" s="8">
        <v>387</v>
      </c>
      <c r="B39" s="9">
        <v>387</v>
      </c>
      <c r="C39" s="9">
        <v>0.757044076919556</v>
      </c>
      <c r="D39" s="9">
        <v>0.0741622447967529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293</v>
      </c>
      <c r="B40" s="9">
        <v>293</v>
      </c>
      <c r="C40" s="9">
        <v>0.730805635452271</v>
      </c>
      <c r="D40" s="9">
        <v>0.0538330078125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112</v>
      </c>
      <c r="B41" s="9">
        <v>112</v>
      </c>
      <c r="C41" s="9">
        <v>0.741947174072266</v>
      </c>
      <c r="D41" s="9">
        <v>0.073692798614502</v>
      </c>
      <c r="E41" s="9">
        <v>9</v>
      </c>
      <c r="F41" s="9">
        <v>6</v>
      </c>
      <c r="G41" s="9">
        <v>1</v>
      </c>
      <c r="H41" s="9">
        <v>4</v>
      </c>
      <c r="I41" s="9">
        <v>0.9</v>
      </c>
      <c r="J41" s="9">
        <v>0.6</v>
      </c>
      <c r="K41" s="9">
        <v>0.72</v>
      </c>
      <c r="L41" s="9">
        <v>0.6</v>
      </c>
      <c r="M41" s="9">
        <v>0.3</v>
      </c>
      <c r="N41" s="9">
        <v>0.65</v>
      </c>
    </row>
    <row r="42" spans="1:14">
      <c r="A42" s="8">
        <v>11</v>
      </c>
      <c r="B42" s="9">
        <v>11</v>
      </c>
      <c r="C42" s="9">
        <v>0.731852769851685</v>
      </c>
      <c r="D42" s="9">
        <v>0.0606273412704468</v>
      </c>
      <c r="E42" s="9">
        <v>9</v>
      </c>
      <c r="F42" s="9">
        <v>5</v>
      </c>
      <c r="G42" s="9">
        <v>1</v>
      </c>
      <c r="H42" s="9">
        <v>5</v>
      </c>
      <c r="I42" s="9">
        <v>0.9</v>
      </c>
      <c r="J42" s="9">
        <v>0.642857142857143</v>
      </c>
      <c r="K42" s="9">
        <v>0.75</v>
      </c>
      <c r="L42" s="9">
        <v>0.5</v>
      </c>
      <c r="M42" s="9">
        <v>0.4</v>
      </c>
      <c r="N42" s="9">
        <v>0.7</v>
      </c>
    </row>
    <row r="43" customFormat="1" spans="1:14">
      <c r="A43" s="8">
        <v>178</v>
      </c>
      <c r="B43" s="9">
        <v>178</v>
      </c>
      <c r="C43" s="9">
        <v>0.736749768257141</v>
      </c>
      <c r="D43" s="9">
        <v>0.15205705165863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48</v>
      </c>
      <c r="B44" s="9">
        <v>48</v>
      </c>
      <c r="C44" s="9">
        <v>0.735119223594666</v>
      </c>
      <c r="D44" s="9">
        <v>0.0424820184707642</v>
      </c>
      <c r="E44" s="9">
        <v>9</v>
      </c>
      <c r="F44" s="9">
        <v>9</v>
      </c>
      <c r="G44" s="9">
        <v>1</v>
      </c>
      <c r="H44" s="9">
        <v>1</v>
      </c>
      <c r="I44" s="9">
        <v>0.9</v>
      </c>
      <c r="J44" s="9">
        <v>0.5</v>
      </c>
      <c r="K44" s="9">
        <v>0.642857142857143</v>
      </c>
      <c r="L44" s="9">
        <v>0.9</v>
      </c>
      <c r="M44" s="9">
        <v>0</v>
      </c>
      <c r="N44" s="9">
        <v>0.5</v>
      </c>
    </row>
    <row r="45" customFormat="1" spans="1:14">
      <c r="A45" s="8">
        <v>83</v>
      </c>
      <c r="B45" s="9">
        <v>83</v>
      </c>
      <c r="C45" s="9">
        <v>0.729466319084167</v>
      </c>
      <c r="D45" s="9">
        <v>0.119478106498718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="4" customFormat="1" spans="1:14">
      <c r="A46" s="16">
        <v>190</v>
      </c>
      <c r="B46" s="17">
        <v>190</v>
      </c>
      <c r="C46" s="17">
        <v>0.749874949455261</v>
      </c>
      <c r="D46" s="17">
        <v>0.0491503477096558</v>
      </c>
      <c r="E46" s="17">
        <v>9</v>
      </c>
      <c r="F46" s="17">
        <v>7</v>
      </c>
      <c r="G46" s="17">
        <v>1</v>
      </c>
      <c r="H46" s="17">
        <v>3</v>
      </c>
      <c r="I46" s="17">
        <v>0.9</v>
      </c>
      <c r="J46" s="17">
        <v>0.5625</v>
      </c>
      <c r="K46" s="17">
        <v>0.692307692307692</v>
      </c>
      <c r="L46" s="17">
        <v>0.7</v>
      </c>
      <c r="M46" s="17">
        <v>0.2</v>
      </c>
      <c r="N46" s="17">
        <v>0.6</v>
      </c>
    </row>
    <row r="47" spans="1:14">
      <c r="A47" s="8">
        <v>358</v>
      </c>
      <c r="B47" s="9">
        <v>358</v>
      </c>
      <c r="C47" s="9">
        <v>0.789153099060059</v>
      </c>
      <c r="D47" s="9">
        <v>0.069909930229187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150</v>
      </c>
      <c r="B48" s="9">
        <v>150</v>
      </c>
      <c r="C48" s="9">
        <v>0.76350724697113</v>
      </c>
      <c r="D48" s="9">
        <v>0.0893278121948242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123</v>
      </c>
      <c r="B49" s="9">
        <v>123</v>
      </c>
      <c r="C49" s="9">
        <v>0.781936645507812</v>
      </c>
      <c r="D49" s="9">
        <v>0.049551248550415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422</v>
      </c>
      <c r="B50" s="9">
        <v>422</v>
      </c>
      <c r="C50" s="9">
        <v>0.761177539825439</v>
      </c>
      <c r="D50" s="9">
        <v>0.145860910415649</v>
      </c>
      <c r="E50" s="9">
        <v>7</v>
      </c>
      <c r="F50" s="9">
        <v>9</v>
      </c>
      <c r="G50" s="9">
        <v>3</v>
      </c>
      <c r="H50" s="9">
        <v>1</v>
      </c>
      <c r="I50" s="9">
        <v>0.7</v>
      </c>
      <c r="J50" s="9">
        <v>0.4375</v>
      </c>
      <c r="K50" s="9">
        <v>0.538461538461538</v>
      </c>
      <c r="L50" s="9">
        <v>0.9</v>
      </c>
      <c r="M50" s="9">
        <v>-0.2</v>
      </c>
      <c r="N50" s="9">
        <v>0.4</v>
      </c>
    </row>
    <row r="51" spans="1:14">
      <c r="A51" s="8">
        <v>322</v>
      </c>
      <c r="B51" s="9">
        <v>322</v>
      </c>
      <c r="C51" s="9">
        <v>0.766848087310791</v>
      </c>
      <c r="D51" s="9">
        <v>0.210089325904846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="3" customFormat="1" spans="1:14">
      <c r="A52" s="14">
        <v>179</v>
      </c>
      <c r="B52" s="15">
        <v>179</v>
      </c>
      <c r="C52" s="15">
        <v>0.785847425460815</v>
      </c>
      <c r="D52" s="15">
        <v>0.249114394187927</v>
      </c>
      <c r="E52" s="15">
        <v>7</v>
      </c>
      <c r="F52" s="15">
        <v>7</v>
      </c>
      <c r="G52" s="15">
        <v>3</v>
      </c>
      <c r="H52" s="15">
        <v>3</v>
      </c>
      <c r="I52" s="15">
        <v>0.7</v>
      </c>
      <c r="J52" s="15">
        <v>0.5</v>
      </c>
      <c r="K52" s="15">
        <v>0.583333333333333</v>
      </c>
      <c r="L52" s="15">
        <v>0.7</v>
      </c>
      <c r="M52" s="15">
        <v>0</v>
      </c>
      <c r="N52" s="15">
        <v>0.5</v>
      </c>
    </row>
    <row r="53" spans="1:14">
      <c r="A53" s="8">
        <v>475</v>
      </c>
      <c r="B53" s="9">
        <v>475</v>
      </c>
      <c r="C53" s="9">
        <v>0.772042036056519</v>
      </c>
      <c r="D53" s="9">
        <v>0.0372321605682373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35</v>
      </c>
      <c r="B54" s="9">
        <v>35</v>
      </c>
      <c r="C54" s="9">
        <v>0.772181630134583</v>
      </c>
      <c r="D54" s="9">
        <v>0.0937321186065674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223</v>
      </c>
      <c r="B55" s="9">
        <v>223</v>
      </c>
      <c r="C55" s="9">
        <v>0.77288019657135</v>
      </c>
      <c r="D55" s="9">
        <v>0.0924553871154785</v>
      </c>
      <c r="E55" s="9">
        <v>8</v>
      </c>
      <c r="F55" s="9">
        <v>8</v>
      </c>
      <c r="G55" s="9">
        <v>2</v>
      </c>
      <c r="H55" s="9">
        <v>2</v>
      </c>
      <c r="I55" s="9">
        <v>0.8</v>
      </c>
      <c r="J55" s="9">
        <v>0.5</v>
      </c>
      <c r="K55" s="9">
        <v>0.615384615384615</v>
      </c>
      <c r="L55" s="9">
        <v>0.8</v>
      </c>
      <c r="M55" s="9">
        <v>0</v>
      </c>
      <c r="N55" s="9">
        <v>0.5</v>
      </c>
    </row>
    <row r="56" spans="1:14">
      <c r="A56" s="8">
        <v>52</v>
      </c>
      <c r="B56" s="9">
        <v>52</v>
      </c>
      <c r="C56" s="9">
        <v>0.777238965034485</v>
      </c>
      <c r="D56" s="9">
        <v>0.115252614021301</v>
      </c>
      <c r="E56" s="9">
        <v>8</v>
      </c>
      <c r="F56" s="9">
        <v>5</v>
      </c>
      <c r="G56" s="9">
        <v>2</v>
      </c>
      <c r="H56" s="9">
        <v>5</v>
      </c>
      <c r="I56" s="9">
        <v>0.8</v>
      </c>
      <c r="J56" s="9">
        <v>0.615384615384615</v>
      </c>
      <c r="K56" s="9">
        <v>0.695652173913043</v>
      </c>
      <c r="L56" s="9">
        <v>0.5</v>
      </c>
      <c r="M56" s="9">
        <v>0.3</v>
      </c>
      <c r="N56" s="9">
        <v>0.65</v>
      </c>
    </row>
    <row r="57" spans="1:14">
      <c r="A57" s="8">
        <v>166</v>
      </c>
      <c r="B57" s="9">
        <v>166</v>
      </c>
      <c r="C57" s="9">
        <v>0.779670238494873</v>
      </c>
      <c r="D57" s="9">
        <v>0.0862889289855957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="4" customFormat="1" spans="1:14">
      <c r="A58" s="16">
        <v>375</v>
      </c>
      <c r="B58" s="17">
        <v>375</v>
      </c>
      <c r="C58" s="17">
        <v>0.788620829582214</v>
      </c>
      <c r="D58" s="17">
        <v>0.0119588375091553</v>
      </c>
      <c r="E58" s="17">
        <v>8</v>
      </c>
      <c r="F58" s="17">
        <v>7</v>
      </c>
      <c r="G58" s="17">
        <v>2</v>
      </c>
      <c r="H58" s="17">
        <v>3</v>
      </c>
      <c r="I58" s="17">
        <v>0.8</v>
      </c>
      <c r="J58" s="17">
        <v>0.533333333333333</v>
      </c>
      <c r="K58" s="17">
        <v>0.64</v>
      </c>
      <c r="L58" s="17">
        <v>0.7</v>
      </c>
      <c r="M58" s="17">
        <v>0.1</v>
      </c>
      <c r="N58" s="17">
        <v>0.55</v>
      </c>
    </row>
    <row r="59" spans="1:14">
      <c r="A59" s="8">
        <v>8</v>
      </c>
      <c r="B59" s="9">
        <v>8</v>
      </c>
      <c r="C59" s="9">
        <v>0.792236685752869</v>
      </c>
      <c r="D59" s="9">
        <v>0.000946521759033203</v>
      </c>
      <c r="E59" s="9">
        <v>7</v>
      </c>
      <c r="F59" s="9">
        <v>8</v>
      </c>
      <c r="G59" s="9">
        <v>3</v>
      </c>
      <c r="H59" s="9">
        <v>2</v>
      </c>
      <c r="I59" s="9">
        <v>0.7</v>
      </c>
      <c r="J59" s="9">
        <v>0.466666666666667</v>
      </c>
      <c r="K59" s="9">
        <v>0.56</v>
      </c>
      <c r="L59" s="9">
        <v>0.8</v>
      </c>
      <c r="M59" s="9">
        <v>-0.1</v>
      </c>
      <c r="N59" s="9">
        <v>0.45</v>
      </c>
    </row>
    <row r="60" spans="1:14">
      <c r="A60" s="8">
        <v>309</v>
      </c>
      <c r="B60" s="9">
        <v>309</v>
      </c>
      <c r="C60" s="9">
        <v>0.81212055683136</v>
      </c>
      <c r="D60" s="9">
        <v>0.156541228294373</v>
      </c>
      <c r="E60" s="9">
        <v>6</v>
      </c>
      <c r="F60" s="9">
        <v>7</v>
      </c>
      <c r="G60" s="9">
        <v>4</v>
      </c>
      <c r="H60" s="9">
        <v>3</v>
      </c>
      <c r="I60" s="9">
        <v>0.6</v>
      </c>
      <c r="J60" s="9">
        <v>0.461538461538462</v>
      </c>
      <c r="K60" s="9">
        <v>0.521739130434783</v>
      </c>
      <c r="L60" s="9">
        <v>0.7</v>
      </c>
      <c r="M60" s="9">
        <v>-0.1</v>
      </c>
      <c r="N60" s="9">
        <v>0.45</v>
      </c>
    </row>
    <row r="61" spans="1:14">
      <c r="A61" s="8">
        <v>446</v>
      </c>
      <c r="B61" s="9">
        <v>446</v>
      </c>
      <c r="C61" s="9">
        <v>0.799922227859497</v>
      </c>
      <c r="D61" s="9">
        <v>0.0219073295593262</v>
      </c>
      <c r="E61" s="9">
        <v>8</v>
      </c>
      <c r="F61" s="9">
        <v>6</v>
      </c>
      <c r="G61" s="9">
        <v>2</v>
      </c>
      <c r="H61" s="9">
        <v>4</v>
      </c>
      <c r="I61" s="9">
        <v>0.8</v>
      </c>
      <c r="J61" s="9">
        <v>0.571428571428572</v>
      </c>
      <c r="K61" s="9">
        <v>0.666666666666667</v>
      </c>
      <c r="L61" s="9">
        <v>0.6</v>
      </c>
      <c r="M61" s="9">
        <v>0.2</v>
      </c>
      <c r="N61" s="9">
        <v>0.6</v>
      </c>
    </row>
    <row r="62" spans="1:14">
      <c r="A62" s="8">
        <v>130</v>
      </c>
      <c r="B62" s="9">
        <v>130</v>
      </c>
      <c r="C62" s="9">
        <v>0.804839730262756</v>
      </c>
      <c r="D62" s="9">
        <v>0.0534467697143555</v>
      </c>
      <c r="E62" s="9">
        <v>9</v>
      </c>
      <c r="F62" s="9">
        <v>9</v>
      </c>
      <c r="G62" s="9">
        <v>1</v>
      </c>
      <c r="H62" s="9">
        <v>1</v>
      </c>
      <c r="I62" s="9">
        <v>0.9</v>
      </c>
      <c r="J62" s="9">
        <v>0.5</v>
      </c>
      <c r="K62" s="9">
        <v>0.642857142857143</v>
      </c>
      <c r="L62" s="9">
        <v>0.9</v>
      </c>
      <c r="M62" s="9">
        <v>0</v>
      </c>
      <c r="N62" s="9">
        <v>0.5</v>
      </c>
    </row>
    <row r="63" spans="1:14">
      <c r="A63" s="8">
        <v>352</v>
      </c>
      <c r="B63" s="9">
        <v>352</v>
      </c>
      <c r="C63" s="9">
        <v>0.813812732696533</v>
      </c>
      <c r="D63" s="9">
        <v>0.140802979469299</v>
      </c>
      <c r="E63" s="9">
        <v>8</v>
      </c>
      <c r="F63" s="9">
        <v>4</v>
      </c>
      <c r="G63" s="9">
        <v>2</v>
      </c>
      <c r="H63" s="9">
        <v>6</v>
      </c>
      <c r="I63" s="9">
        <v>0.8</v>
      </c>
      <c r="J63" s="9">
        <v>0.666666666666667</v>
      </c>
      <c r="K63" s="9">
        <v>0.727272727272727</v>
      </c>
      <c r="L63" s="9">
        <v>0.4</v>
      </c>
      <c r="M63" s="9">
        <v>0.4</v>
      </c>
      <c r="N63" s="9">
        <v>0.7</v>
      </c>
    </row>
    <row r="64" spans="1:14">
      <c r="A64" s="8">
        <v>86</v>
      </c>
      <c r="B64" s="9">
        <v>86</v>
      </c>
      <c r="C64" s="9">
        <v>0.8199782371521</v>
      </c>
      <c r="D64" s="9">
        <v>0.0331791639328003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203</v>
      </c>
      <c r="B65" s="9">
        <v>203</v>
      </c>
      <c r="C65" s="9">
        <v>0.82262909412384</v>
      </c>
      <c r="D65" s="9">
        <v>0.0605645179748535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211</v>
      </c>
      <c r="B66" s="9">
        <v>211</v>
      </c>
      <c r="C66" s="9">
        <v>0.815291881561279</v>
      </c>
      <c r="D66" s="9">
        <v>0.173565149307251</v>
      </c>
      <c r="E66" s="9">
        <v>8</v>
      </c>
      <c r="F66" s="9">
        <v>8</v>
      </c>
      <c r="G66" s="9">
        <v>2</v>
      </c>
      <c r="H66" s="9">
        <v>2</v>
      </c>
      <c r="I66" s="9">
        <v>0.8</v>
      </c>
      <c r="J66" s="9">
        <v>0.5</v>
      </c>
      <c r="K66" s="9">
        <v>0.615384615384615</v>
      </c>
      <c r="L66" s="9">
        <v>0.8</v>
      </c>
      <c r="M66" s="9">
        <v>0</v>
      </c>
      <c r="N66" s="9">
        <v>0.5</v>
      </c>
    </row>
    <row r="67" s="1" customFormat="1" spans="1:14">
      <c r="A67" s="10">
        <v>298</v>
      </c>
      <c r="B67" s="11">
        <v>298</v>
      </c>
      <c r="C67" s="11">
        <v>0.816716432571411</v>
      </c>
      <c r="D67" s="11">
        <v>0.16333019733429</v>
      </c>
      <c r="E67" s="11">
        <v>9</v>
      </c>
      <c r="F67" s="11">
        <v>7</v>
      </c>
      <c r="G67" s="11">
        <v>1</v>
      </c>
      <c r="H67" s="11">
        <v>3</v>
      </c>
      <c r="I67" s="11">
        <v>0.9</v>
      </c>
      <c r="J67" s="11">
        <v>0.5625</v>
      </c>
      <c r="K67" s="11">
        <v>0.692307692307692</v>
      </c>
      <c r="L67" s="11">
        <v>0.7</v>
      </c>
      <c r="M67" s="11">
        <v>0.2</v>
      </c>
      <c r="N67" s="11">
        <v>0.6</v>
      </c>
    </row>
    <row r="68" spans="1:14">
      <c r="A68" s="8">
        <v>428</v>
      </c>
      <c r="B68" s="9">
        <v>428</v>
      </c>
      <c r="C68" s="9">
        <v>0.825892806053162</v>
      </c>
      <c r="D68" s="9">
        <v>0.0750623941421509</v>
      </c>
      <c r="E68" s="9">
        <v>9</v>
      </c>
      <c r="F68" s="9">
        <v>5</v>
      </c>
      <c r="G68" s="9">
        <v>1</v>
      </c>
      <c r="H68" s="9">
        <v>5</v>
      </c>
      <c r="I68" s="9">
        <v>0.9</v>
      </c>
      <c r="J68" s="9">
        <v>0.642857142857143</v>
      </c>
      <c r="K68" s="9">
        <v>0.75</v>
      </c>
      <c r="L68" s="9">
        <v>0.5</v>
      </c>
      <c r="M68" s="9">
        <v>0.4</v>
      </c>
      <c r="N68" s="9">
        <v>0.7</v>
      </c>
    </row>
    <row r="69" spans="1:14">
      <c r="A69" s="8">
        <v>159</v>
      </c>
      <c r="B69" s="9">
        <v>159</v>
      </c>
      <c r="C69" s="9">
        <v>0.829185247421265</v>
      </c>
      <c r="D69" s="9">
        <v>0.101831912994385</v>
      </c>
      <c r="E69" s="9">
        <v>8</v>
      </c>
      <c r="F69" s="9">
        <v>8</v>
      </c>
      <c r="G69" s="9">
        <v>2</v>
      </c>
      <c r="H69" s="9">
        <v>2</v>
      </c>
      <c r="I69" s="9">
        <v>0.8</v>
      </c>
      <c r="J69" s="9">
        <v>0.5</v>
      </c>
      <c r="K69" s="9">
        <v>0.615384615384615</v>
      </c>
      <c r="L69" s="9">
        <v>0.8</v>
      </c>
      <c r="M69" s="9">
        <v>0</v>
      </c>
      <c r="N69" s="9">
        <v>0.5</v>
      </c>
    </row>
    <row r="70" spans="1:14">
      <c r="A70" s="8">
        <v>366</v>
      </c>
      <c r="B70" s="9">
        <v>366</v>
      </c>
      <c r="C70" s="9">
        <v>0.844253778457642</v>
      </c>
      <c r="D70" s="9">
        <v>0.0926085710525513</v>
      </c>
      <c r="E70" s="9">
        <v>10</v>
      </c>
      <c r="F70" s="9">
        <v>8</v>
      </c>
      <c r="G70" s="9">
        <v>0</v>
      </c>
      <c r="H70" s="9">
        <v>2</v>
      </c>
      <c r="I70" s="9">
        <v>1</v>
      </c>
      <c r="J70" s="9">
        <v>0.555555555555556</v>
      </c>
      <c r="K70" s="9">
        <v>0.714285714285714</v>
      </c>
      <c r="L70" s="9">
        <v>0.8</v>
      </c>
      <c r="M70" s="9">
        <v>0.2</v>
      </c>
      <c r="N70" s="9">
        <v>0.6</v>
      </c>
    </row>
    <row r="71" spans="1:14">
      <c r="A71" s="8">
        <v>395</v>
      </c>
      <c r="B71" s="9">
        <v>395</v>
      </c>
      <c r="C71" s="9">
        <v>0.835938572883606</v>
      </c>
      <c r="D71" s="9">
        <v>0.0859125852584839</v>
      </c>
      <c r="E71" s="9">
        <v>9</v>
      </c>
      <c r="F71" s="9">
        <v>7</v>
      </c>
      <c r="G71" s="9">
        <v>1</v>
      </c>
      <c r="H71" s="9">
        <v>3</v>
      </c>
      <c r="I71" s="9">
        <v>0.9</v>
      </c>
      <c r="J71" s="9">
        <v>0.5625</v>
      </c>
      <c r="K71" s="9">
        <v>0.692307692307692</v>
      </c>
      <c r="L71" s="9">
        <v>0.7</v>
      </c>
      <c r="M71" s="9">
        <v>0.2</v>
      </c>
      <c r="N71" s="9">
        <v>0.6</v>
      </c>
    </row>
    <row r="72" s="3" customFormat="1" spans="1:14">
      <c r="A72" s="14">
        <v>456</v>
      </c>
      <c r="B72" s="15">
        <v>456</v>
      </c>
      <c r="C72" s="15">
        <v>0.846237897872925</v>
      </c>
      <c r="D72" s="15">
        <v>0.175909638404846</v>
      </c>
      <c r="E72" s="15">
        <v>10</v>
      </c>
      <c r="F72" s="15">
        <v>6</v>
      </c>
      <c r="G72" s="15">
        <v>0</v>
      </c>
      <c r="H72" s="15">
        <v>4</v>
      </c>
      <c r="I72" s="15">
        <v>1</v>
      </c>
      <c r="J72" s="15">
        <v>0.625</v>
      </c>
      <c r="K72" s="15">
        <v>0.769230769230769</v>
      </c>
      <c r="L72" s="15">
        <v>0.6</v>
      </c>
      <c r="M72" s="15">
        <v>0.4</v>
      </c>
      <c r="N72" s="15">
        <v>0.7</v>
      </c>
    </row>
    <row r="73" spans="1:14">
      <c r="A73" s="8">
        <v>310</v>
      </c>
      <c r="B73" s="9">
        <v>310</v>
      </c>
      <c r="C73" s="9">
        <v>0.840501666069031</v>
      </c>
      <c r="D73" s="9">
        <v>0.195119500160217</v>
      </c>
      <c r="E73" s="9">
        <v>10</v>
      </c>
      <c r="F73" s="9">
        <v>9</v>
      </c>
      <c r="G73" s="9">
        <v>0</v>
      </c>
      <c r="H73" s="9">
        <v>1</v>
      </c>
      <c r="I73" s="9">
        <v>1</v>
      </c>
      <c r="J73" s="9">
        <v>0.526315789473684</v>
      </c>
      <c r="K73" s="9">
        <v>0.689655172413793</v>
      </c>
      <c r="L73" s="9">
        <v>0.9</v>
      </c>
      <c r="M73" s="9">
        <v>0.1</v>
      </c>
      <c r="N73" s="9">
        <v>0.55</v>
      </c>
    </row>
    <row r="74" s="4" customFormat="1" spans="1:14">
      <c r="A74" s="16">
        <v>73</v>
      </c>
      <c r="B74" s="17">
        <v>73</v>
      </c>
      <c r="C74" s="17">
        <v>0.841520309448242</v>
      </c>
      <c r="D74" s="17">
        <v>0.0993181467056274</v>
      </c>
      <c r="E74" s="17">
        <v>10</v>
      </c>
      <c r="F74" s="17">
        <v>9</v>
      </c>
      <c r="G74" s="17">
        <v>0</v>
      </c>
      <c r="H74" s="17">
        <v>1</v>
      </c>
      <c r="I74" s="17">
        <v>1</v>
      </c>
      <c r="J74" s="17">
        <v>0.526315789473684</v>
      </c>
      <c r="K74" s="17">
        <v>0.689655172413793</v>
      </c>
      <c r="L74" s="17">
        <v>0.9</v>
      </c>
      <c r="M74" s="17">
        <v>0.1</v>
      </c>
      <c r="N74" s="17">
        <v>0.55</v>
      </c>
    </row>
    <row r="75" spans="1:14">
      <c r="A75" s="8">
        <v>30</v>
      </c>
      <c r="B75" s="9">
        <v>30</v>
      </c>
      <c r="C75" s="9">
        <v>0.861119389533997</v>
      </c>
      <c r="D75" s="9">
        <v>0.250669717788696</v>
      </c>
      <c r="E75" s="9">
        <v>8</v>
      </c>
      <c r="F75" s="9">
        <v>7</v>
      </c>
      <c r="G75" s="9">
        <v>2</v>
      </c>
      <c r="H75" s="9">
        <v>3</v>
      </c>
      <c r="I75" s="9">
        <v>0.8</v>
      </c>
      <c r="J75" s="9">
        <v>0.533333333333333</v>
      </c>
      <c r="K75" s="9">
        <v>0.64</v>
      </c>
      <c r="L75" s="9">
        <v>0.7</v>
      </c>
      <c r="M75" s="9">
        <v>0.1</v>
      </c>
      <c r="N75" s="9">
        <v>0.55</v>
      </c>
    </row>
    <row r="76" s="3" customFormat="1" spans="1:14">
      <c r="A76" s="14">
        <v>268</v>
      </c>
      <c r="B76" s="15">
        <v>268</v>
      </c>
      <c r="C76" s="15">
        <v>0.884103894233704</v>
      </c>
      <c r="D76" s="15">
        <v>0.151036620140076</v>
      </c>
      <c r="E76" s="15">
        <v>9</v>
      </c>
      <c r="F76" s="15">
        <v>8</v>
      </c>
      <c r="G76" s="15">
        <v>1</v>
      </c>
      <c r="H76" s="15">
        <v>2</v>
      </c>
      <c r="I76" s="15">
        <v>0.9</v>
      </c>
      <c r="J76" s="15">
        <v>0.529411764705882</v>
      </c>
      <c r="K76" s="15">
        <v>0.666666666666667</v>
      </c>
      <c r="L76" s="15">
        <v>0.8</v>
      </c>
      <c r="M76" s="15">
        <v>0.1</v>
      </c>
      <c r="N76" s="15">
        <v>0.55</v>
      </c>
    </row>
    <row r="77" spans="1:14">
      <c r="A77" s="8">
        <v>479</v>
      </c>
      <c r="B77" s="9">
        <v>479</v>
      </c>
      <c r="C77" s="9">
        <v>0.870608329772949</v>
      </c>
      <c r="D77" s="9">
        <v>0.253975987434387</v>
      </c>
      <c r="E77" s="9">
        <v>10</v>
      </c>
      <c r="F77" s="9">
        <v>5</v>
      </c>
      <c r="G77" s="9">
        <v>0</v>
      </c>
      <c r="H77" s="9">
        <v>5</v>
      </c>
      <c r="I77" s="9">
        <v>1</v>
      </c>
      <c r="J77" s="9">
        <v>0.666666666666667</v>
      </c>
      <c r="K77" s="9">
        <v>0.8</v>
      </c>
      <c r="L77" s="9">
        <v>0.5</v>
      </c>
      <c r="M77" s="9">
        <v>0.5</v>
      </c>
      <c r="N77" s="9">
        <v>0.75</v>
      </c>
    </row>
    <row r="78" spans="3:13">
      <c r="C78" s="7">
        <f>AVERAGE(C2:C77)</f>
        <v>0.742067288411291</v>
      </c>
      <c r="D78" s="7">
        <f>AVERAGE(D2:D77)</f>
        <v>0.0735989495327598</v>
      </c>
      <c r="L78" s="7">
        <f>AVERAGE(L2:L77)</f>
        <v>0.705263157894737</v>
      </c>
      <c r="M78" s="7">
        <f>AVERAGE(M2:M77)</f>
        <v>0.189473684210526</v>
      </c>
    </row>
    <row r="80" spans="3:6">
      <c r="C80" s="18" t="s">
        <v>13</v>
      </c>
      <c r="D80" s="7" t="s">
        <v>14</v>
      </c>
      <c r="E80" s="7" t="s">
        <v>39</v>
      </c>
      <c r="F80" s="7"/>
    </row>
    <row r="81" spans="3:9">
      <c r="C81" s="7" t="s">
        <v>15</v>
      </c>
      <c r="D81" s="7">
        <f>COUNTIF(C2:C77,"&lt;0.343")-COUNTIF(C2:C77,"&lt;0.311")</f>
        <v>0</v>
      </c>
      <c r="E81" s="19">
        <v>0.02</v>
      </c>
      <c r="F81" s="23">
        <v>31.2</v>
      </c>
      <c r="G81" s="23">
        <v>-40</v>
      </c>
      <c r="H81" s="24">
        <v>0.0256</v>
      </c>
      <c r="I81">
        <v>76</v>
      </c>
    </row>
    <row r="82" spans="3:9">
      <c r="C82" s="7" t="s">
        <v>16</v>
      </c>
      <c r="D82" s="7">
        <f>COUNTIF(C2:C77,"&lt;0.375")-COUNTIF(C2:C77,"&lt;0.343")</f>
        <v>0</v>
      </c>
      <c r="E82" s="19">
        <v>0.04</v>
      </c>
      <c r="F82" s="23">
        <v>62.4</v>
      </c>
      <c r="G82" s="23">
        <v>-60</v>
      </c>
      <c r="H82" s="24">
        <v>0.0385</v>
      </c>
      <c r="I82">
        <v>75</v>
      </c>
    </row>
    <row r="83" spans="3:9">
      <c r="C83" s="7" t="s">
        <v>17</v>
      </c>
      <c r="D83" s="7">
        <f>COUNTIF(C2:C77,"&lt;0.407")-COUNTIF(C2:C77,"&lt;0.375")</f>
        <v>0</v>
      </c>
      <c r="E83" s="19">
        <v>0.1</v>
      </c>
      <c r="F83" s="23">
        <v>156</v>
      </c>
      <c r="G83" s="23">
        <v>-160</v>
      </c>
      <c r="H83" s="24">
        <v>0.1026</v>
      </c>
      <c r="I83">
        <v>70</v>
      </c>
    </row>
    <row r="84" spans="3:9">
      <c r="C84" s="7" t="s">
        <v>18</v>
      </c>
      <c r="D84" s="7">
        <f>COUNTIF(C2:C77,"&lt;0.439")-COUNTIF(C2:C77,"&lt;0.407")</f>
        <v>0</v>
      </c>
      <c r="E84" s="19">
        <v>0.12</v>
      </c>
      <c r="F84" s="23">
        <v>187.2</v>
      </c>
      <c r="G84" s="23">
        <v>-180</v>
      </c>
      <c r="H84" s="24">
        <v>0.1154</v>
      </c>
      <c r="I84">
        <v>69</v>
      </c>
    </row>
    <row r="85" s="3" customFormat="1" spans="3:9">
      <c r="C85" s="20" t="s">
        <v>19</v>
      </c>
      <c r="D85" s="20">
        <f>COUNTIF(C2:C77,"&lt;0.471")-COUNTIF(C2:C77,"&lt;0.439")</f>
        <v>0</v>
      </c>
      <c r="E85" s="20"/>
      <c r="F85" s="20"/>
      <c r="G85" s="3">
        <v>-200</v>
      </c>
      <c r="H85" s="25">
        <v>0.1282</v>
      </c>
      <c r="I85" s="3">
        <v>68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3" customFormat="1" spans="3:8">
      <c r="C87" s="20" t="s">
        <v>21</v>
      </c>
      <c r="D87" s="20">
        <f>COUNTIF(C2:C77,"&lt;0.535")-COUNTIF(C2:C77,"&lt;0.503")</f>
        <v>0</v>
      </c>
      <c r="E87" s="20"/>
      <c r="F87" s="20"/>
      <c r="G87" s="20"/>
      <c r="H87" s="3">
        <v>4</v>
      </c>
    </row>
    <row r="88" spans="3:7">
      <c r="C88" s="7" t="s">
        <v>22</v>
      </c>
      <c r="D88" s="7">
        <f>COUNTIF(C2:C77,"&lt;0.567")-COUNTIF(C2:C77,"&lt;0.535")</f>
        <v>0</v>
      </c>
      <c r="E88" s="7"/>
      <c r="F88" s="7"/>
      <c r="G88" s="7"/>
    </row>
    <row r="89" s="3" customFormat="1" spans="3:7">
      <c r="C89" s="20" t="s">
        <v>23</v>
      </c>
      <c r="D89" s="20">
        <f>COUNTIF(C2:C77,"&lt;0.599")-COUNTIF(C2:C77,"&lt;0.567")</f>
        <v>0</v>
      </c>
      <c r="E89" s="20"/>
      <c r="F89" s="20"/>
      <c r="G89" s="20"/>
    </row>
    <row r="90" s="5" customFormat="1" spans="3:7">
      <c r="C90" s="21" t="s">
        <v>24</v>
      </c>
      <c r="D90" s="21">
        <f>COUNTIF(C2:C77,"&lt;0.631")-COUNTIF(C2:C77,"&lt;0.599")</f>
        <v>3</v>
      </c>
      <c r="E90" s="21">
        <v>4</v>
      </c>
      <c r="F90" s="21"/>
      <c r="G90" s="21"/>
    </row>
    <row r="91" s="3" customFormat="1" spans="3:7">
      <c r="C91" s="20" t="s">
        <v>25</v>
      </c>
      <c r="D91" s="20">
        <f>COUNTIF(C2:C77,"&lt;0.663")-COUNTIF(C2:C77,"&lt;0.631")</f>
        <v>7</v>
      </c>
      <c r="E91" s="20">
        <v>7</v>
      </c>
      <c r="F91" s="20"/>
      <c r="G91" s="20"/>
    </row>
    <row r="92" spans="3:7">
      <c r="C92" s="7" t="s">
        <v>26</v>
      </c>
      <c r="D92" s="7">
        <f>COUNTIF(C2:C77,"&lt;0.695")-COUNTIF(C2:C77,"&lt;0.663")</f>
        <v>9</v>
      </c>
      <c r="E92" s="20">
        <v>9</v>
      </c>
      <c r="F92" s="7"/>
      <c r="G92" s="7"/>
    </row>
    <row r="93" spans="3:7">
      <c r="C93" s="7" t="s">
        <v>27</v>
      </c>
      <c r="D93" s="7">
        <f>COUNTIF(C2:C77,"&lt;0.727")-COUNTIF(C2:C77,"&lt;0.695")</f>
        <v>12</v>
      </c>
      <c r="E93" s="7">
        <v>12</v>
      </c>
      <c r="F93" s="7"/>
      <c r="G93" s="7"/>
    </row>
    <row r="94" s="6" customFormat="1" spans="3:7">
      <c r="C94" s="22" t="s">
        <v>28</v>
      </c>
      <c r="D94" s="22">
        <f>COUNTIF(C2:C77,"&lt;0.759")-COUNTIF(C2:C77,"&lt;0.727")</f>
        <v>14</v>
      </c>
      <c r="E94" s="22">
        <v>14</v>
      </c>
      <c r="F94" s="22"/>
      <c r="G94" s="22"/>
    </row>
    <row r="95" s="3" customFormat="1" spans="3:7">
      <c r="C95" s="20" t="s">
        <v>29</v>
      </c>
      <c r="D95" s="20">
        <f>COUNTIF(C2:C77,"&lt;0.791")-COUNTIF(C2:C77,"&lt;0.759")</f>
        <v>12</v>
      </c>
      <c r="E95" s="20">
        <v>12</v>
      </c>
      <c r="F95" s="20"/>
      <c r="G95" s="20"/>
    </row>
    <row r="96" spans="3:7">
      <c r="C96" s="7" t="s">
        <v>30</v>
      </c>
      <c r="D96" s="7">
        <f>COUNTIF(C2:C77,"&lt;0.823")-COUNTIF(C2:C77,"&lt;0.791")</f>
        <v>9</v>
      </c>
      <c r="E96" s="7">
        <v>9</v>
      </c>
      <c r="F96" s="7"/>
      <c r="G96" s="7"/>
    </row>
    <row r="97" spans="3:7">
      <c r="C97" s="7" t="s">
        <v>31</v>
      </c>
      <c r="D97" s="7">
        <f>COUNTIF(C2:C77,"&lt;0.855")-COUNTIF(C2:C77,"&lt;0.823")</f>
        <v>7</v>
      </c>
      <c r="E97" s="7">
        <v>7</v>
      </c>
      <c r="F97" s="7"/>
      <c r="G97" s="7"/>
    </row>
    <row r="98" s="5" customFormat="1" spans="3:7">
      <c r="C98" s="21" t="s">
        <v>32</v>
      </c>
      <c r="D98" s="21">
        <f>COUNTIF(C2:C77,"&lt;0.887")-COUNTIF(C2:C77,"&lt;0.855")</f>
        <v>3</v>
      </c>
      <c r="E98" s="21">
        <v>4</v>
      </c>
      <c r="F98" s="21"/>
      <c r="G98" s="21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76" workbookViewId="0">
      <selection activeCell="A1" sqref="$A1:$XFD103"/>
    </sheetView>
  </sheetViews>
  <sheetFormatPr defaultColWidth="8.89166666666667" defaultRowHeight="13.5"/>
  <cols>
    <col min="3" max="4" width="16.441666666666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432</v>
      </c>
      <c r="B2" s="9">
        <v>432</v>
      </c>
      <c r="C2" s="9">
        <v>0.605595111846924</v>
      </c>
      <c r="D2" s="9">
        <v>0.208909034729004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2</v>
      </c>
      <c r="B3" s="9">
        <v>2</v>
      </c>
      <c r="C3" s="9">
        <v>0.621734499931335</v>
      </c>
      <c r="D3" s="9">
        <v>0.000980615615844727</v>
      </c>
      <c r="E3" s="9">
        <v>9</v>
      </c>
      <c r="F3" s="9">
        <v>4</v>
      </c>
      <c r="G3" s="9">
        <v>1</v>
      </c>
      <c r="H3" s="9">
        <v>6</v>
      </c>
      <c r="I3" s="9">
        <v>0.9</v>
      </c>
      <c r="J3" s="9">
        <v>0.692307692307692</v>
      </c>
      <c r="K3" s="9">
        <v>0.782608695652174</v>
      </c>
      <c r="L3" s="9">
        <v>0.4</v>
      </c>
      <c r="M3" s="9">
        <v>0.5</v>
      </c>
      <c r="N3" s="9">
        <v>0.75</v>
      </c>
    </row>
    <row r="4" s="1" customFormat="1" spans="1:14">
      <c r="A4" s="10">
        <v>54</v>
      </c>
      <c r="B4" s="11">
        <v>54</v>
      </c>
      <c r="C4" s="11">
        <v>0.629478931427002</v>
      </c>
      <c r="D4" s="11">
        <v>0.0051422119140625</v>
      </c>
      <c r="E4" s="11">
        <v>10</v>
      </c>
      <c r="F4" s="11">
        <v>9</v>
      </c>
      <c r="G4" s="11">
        <v>0</v>
      </c>
      <c r="H4" s="11">
        <v>1</v>
      </c>
      <c r="I4" s="11">
        <v>1</v>
      </c>
      <c r="J4" s="11">
        <v>0.526315789473684</v>
      </c>
      <c r="K4" s="11">
        <v>0.689655172413793</v>
      </c>
      <c r="L4" s="11">
        <v>0.9</v>
      </c>
      <c r="M4" s="11">
        <v>0.1</v>
      </c>
      <c r="N4" s="11">
        <v>0.55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customFormat="1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362</v>
      </c>
      <c r="B7" s="9">
        <v>362</v>
      </c>
      <c r="C7" s="9">
        <v>0.653409957885742</v>
      </c>
      <c r="D7" s="9">
        <v>0.00941205024719238</v>
      </c>
      <c r="E7" s="9">
        <v>7</v>
      </c>
      <c r="F7" s="9">
        <v>5</v>
      </c>
      <c r="G7" s="9">
        <v>3</v>
      </c>
      <c r="H7" s="9">
        <v>5</v>
      </c>
      <c r="I7" s="9">
        <v>0.7</v>
      </c>
      <c r="J7" s="9">
        <v>0.583333333333333</v>
      </c>
      <c r="K7" s="9">
        <v>0.636363636363636</v>
      </c>
      <c r="L7" s="9">
        <v>0.5</v>
      </c>
      <c r="M7" s="9">
        <v>0.2</v>
      </c>
      <c r="N7" s="9">
        <v>0.6</v>
      </c>
    </row>
    <row r="8" s="3" customFormat="1" spans="1:14">
      <c r="A8" s="14">
        <v>278</v>
      </c>
      <c r="B8" s="15">
        <v>278</v>
      </c>
      <c r="C8" s="15">
        <v>0.633606433868408</v>
      </c>
      <c r="D8" s="15">
        <v>0.0177440643310547</v>
      </c>
      <c r="E8" s="15">
        <v>9</v>
      </c>
      <c r="F8" s="15">
        <v>7</v>
      </c>
      <c r="G8" s="15">
        <v>1</v>
      </c>
      <c r="H8" s="15">
        <v>3</v>
      </c>
      <c r="I8" s="15">
        <v>0.9</v>
      </c>
      <c r="J8" s="15">
        <v>0.5625</v>
      </c>
      <c r="K8" s="15">
        <v>0.692307692307692</v>
      </c>
      <c r="L8" s="15">
        <v>0.7</v>
      </c>
      <c r="M8" s="15">
        <v>0.2</v>
      </c>
      <c r="N8" s="15">
        <v>0.6</v>
      </c>
    </row>
    <row r="9" spans="1:14">
      <c r="A9" s="8">
        <v>488</v>
      </c>
      <c r="B9" s="9">
        <v>488</v>
      </c>
      <c r="C9" s="9">
        <v>0.643400549888611</v>
      </c>
      <c r="D9" s="9">
        <v>0.0169519186019897</v>
      </c>
      <c r="E9" s="9">
        <v>10</v>
      </c>
      <c r="F9" s="9">
        <v>8</v>
      </c>
      <c r="G9" s="9">
        <v>0</v>
      </c>
      <c r="H9" s="9">
        <v>2</v>
      </c>
      <c r="I9" s="9">
        <v>1</v>
      </c>
      <c r="J9" s="9">
        <v>0.555555555555556</v>
      </c>
      <c r="K9" s="9">
        <v>0.714285714285714</v>
      </c>
      <c r="L9" s="9">
        <v>0.8</v>
      </c>
      <c r="M9" s="9">
        <v>0.2</v>
      </c>
      <c r="N9" s="9">
        <v>0.6</v>
      </c>
    </row>
    <row r="10" spans="1:14">
      <c r="A10" s="8">
        <v>406</v>
      </c>
      <c r="B10" s="9">
        <v>406</v>
      </c>
      <c r="C10" s="9">
        <v>0.659239649772644</v>
      </c>
      <c r="D10" s="9">
        <v>0.000570774078369141</v>
      </c>
      <c r="E10" s="9">
        <v>10</v>
      </c>
      <c r="F10" s="9">
        <v>3</v>
      </c>
      <c r="G10" s="9">
        <v>0</v>
      </c>
      <c r="H10" s="9">
        <v>7</v>
      </c>
      <c r="I10" s="9">
        <v>1</v>
      </c>
      <c r="J10" s="9">
        <v>0.769230769230769</v>
      </c>
      <c r="K10" s="9">
        <v>0.869565217391304</v>
      </c>
      <c r="L10" s="9">
        <v>0.3</v>
      </c>
      <c r="M10" s="9">
        <v>0.7</v>
      </c>
      <c r="N10" s="9">
        <v>0.85</v>
      </c>
    </row>
    <row r="11" s="1" customFormat="1" spans="1:14">
      <c r="A11" s="10">
        <v>242</v>
      </c>
      <c r="B11" s="11">
        <v>242</v>
      </c>
      <c r="C11" s="11">
        <v>0.654550433158875</v>
      </c>
      <c r="D11" s="11">
        <v>0.00651741027832031</v>
      </c>
      <c r="E11" s="11">
        <v>10</v>
      </c>
      <c r="F11" s="11">
        <v>7</v>
      </c>
      <c r="G11" s="11">
        <v>0</v>
      </c>
      <c r="H11" s="11">
        <v>3</v>
      </c>
      <c r="I11" s="11">
        <v>1</v>
      </c>
      <c r="J11" s="11">
        <v>0.588235294117647</v>
      </c>
      <c r="K11" s="11">
        <v>0.740740740740741</v>
      </c>
      <c r="L11" s="11">
        <v>0.7</v>
      </c>
      <c r="M11" s="11">
        <v>0.3</v>
      </c>
      <c r="N11" s="11">
        <v>0.65</v>
      </c>
    </row>
    <row r="12" spans="1:14">
      <c r="A12" s="8">
        <v>356</v>
      </c>
      <c r="B12" s="9">
        <v>356</v>
      </c>
      <c r="C12" s="9">
        <v>0.677717924118042</v>
      </c>
      <c r="D12" s="9">
        <v>0.0300798416137695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376</v>
      </c>
      <c r="B13" s="9">
        <v>376</v>
      </c>
      <c r="C13" s="9">
        <v>0.690605521202087</v>
      </c>
      <c r="D13" s="9">
        <v>0.0205518007278442</v>
      </c>
      <c r="E13" s="9">
        <v>9</v>
      </c>
      <c r="F13" s="9">
        <v>5</v>
      </c>
      <c r="G13" s="9">
        <v>1</v>
      </c>
      <c r="H13" s="9">
        <v>5</v>
      </c>
      <c r="I13" s="9">
        <v>0.9</v>
      </c>
      <c r="J13" s="9">
        <v>0.642857142857143</v>
      </c>
      <c r="K13" s="9">
        <v>0.75</v>
      </c>
      <c r="L13" s="9">
        <v>0.5</v>
      </c>
      <c r="M13" s="9">
        <v>0.4</v>
      </c>
      <c r="N13" s="9">
        <v>0.7</v>
      </c>
    </row>
    <row r="14" spans="1:14">
      <c r="A14" s="8">
        <v>260</v>
      </c>
      <c r="B14" s="9">
        <v>260</v>
      </c>
      <c r="C14" s="9">
        <v>0.69218921661377</v>
      </c>
      <c r="D14" s="9">
        <v>0.0328303575515747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pans="1:14">
      <c r="A15" s="8">
        <v>350</v>
      </c>
      <c r="B15" s="9">
        <v>350</v>
      </c>
      <c r="C15" s="9">
        <v>0.689123868942261</v>
      </c>
      <c r="D15" s="9">
        <v>0.0156382322311401</v>
      </c>
      <c r="E15" s="9">
        <v>10</v>
      </c>
      <c r="F15" s="9">
        <v>8</v>
      </c>
      <c r="G15" s="9">
        <v>0</v>
      </c>
      <c r="H15" s="9">
        <v>2</v>
      </c>
      <c r="I15" s="9">
        <v>1</v>
      </c>
      <c r="J15" s="9">
        <v>0.555555555555556</v>
      </c>
      <c r="K15" s="9">
        <v>0.714285714285714</v>
      </c>
      <c r="L15" s="9">
        <v>0.8</v>
      </c>
      <c r="M15" s="9">
        <v>0.2</v>
      </c>
      <c r="N15" s="9">
        <v>0.6</v>
      </c>
    </row>
    <row r="16" spans="1:14">
      <c r="A16" s="8">
        <v>251</v>
      </c>
      <c r="B16" s="9">
        <v>251</v>
      </c>
      <c r="C16" s="9">
        <v>0.668897747993469</v>
      </c>
      <c r="D16" s="9">
        <v>0.0253410339355469</v>
      </c>
      <c r="E16" s="9">
        <v>8</v>
      </c>
      <c r="F16" s="9">
        <v>8</v>
      </c>
      <c r="G16" s="9">
        <v>2</v>
      </c>
      <c r="H16" s="9">
        <v>2</v>
      </c>
      <c r="I16" s="9">
        <v>0.8</v>
      </c>
      <c r="J16" s="9">
        <v>0.5</v>
      </c>
      <c r="K16" s="9">
        <v>0.615384615384615</v>
      </c>
      <c r="L16" s="9">
        <v>0.8</v>
      </c>
      <c r="M16" s="9">
        <v>0</v>
      </c>
      <c r="N16" s="9">
        <v>0.5</v>
      </c>
    </row>
    <row r="17" spans="1:14">
      <c r="A17" s="8">
        <v>244</v>
      </c>
      <c r="B17" s="9">
        <v>244</v>
      </c>
      <c r="C17" s="9">
        <v>0.666673541069031</v>
      </c>
      <c r="D17" s="9">
        <v>0.0326756238937378</v>
      </c>
      <c r="E17" s="9">
        <v>7</v>
      </c>
      <c r="F17" s="9">
        <v>5</v>
      </c>
      <c r="G17" s="9">
        <v>3</v>
      </c>
      <c r="H17" s="9">
        <v>5</v>
      </c>
      <c r="I17" s="9">
        <v>0.7</v>
      </c>
      <c r="J17" s="9">
        <v>0.583333333333333</v>
      </c>
      <c r="K17" s="9">
        <v>0.636363636363636</v>
      </c>
      <c r="L17" s="9">
        <v>0.5</v>
      </c>
      <c r="M17" s="9">
        <v>0.2</v>
      </c>
      <c r="N17" s="9">
        <v>0.6</v>
      </c>
    </row>
    <row r="18" spans="1:14">
      <c r="A18" s="8">
        <v>427</v>
      </c>
      <c r="B18" s="9">
        <v>427</v>
      </c>
      <c r="C18" s="9">
        <v>0.684904217720032</v>
      </c>
      <c r="D18" s="9">
        <v>0.0170198678970337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207</v>
      </c>
      <c r="B19" s="9">
        <v>207</v>
      </c>
      <c r="C19" s="9">
        <v>0.668673396110535</v>
      </c>
      <c r="D19" s="9">
        <v>0.00628530979156494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="1" customFormat="1" spans="1:14">
      <c r="A20" s="10">
        <v>442</v>
      </c>
      <c r="B20" s="11">
        <v>442</v>
      </c>
      <c r="C20" s="11">
        <v>0.667679786682129</v>
      </c>
      <c r="D20" s="11">
        <v>0.0160030126571655</v>
      </c>
      <c r="E20" s="11">
        <v>9</v>
      </c>
      <c r="F20" s="11">
        <v>6</v>
      </c>
      <c r="G20" s="11">
        <v>1</v>
      </c>
      <c r="H20" s="11">
        <v>4</v>
      </c>
      <c r="I20" s="11">
        <v>0.9</v>
      </c>
      <c r="J20" s="11">
        <v>0.6</v>
      </c>
      <c r="K20" s="11">
        <v>0.72</v>
      </c>
      <c r="L20" s="11">
        <v>0.6</v>
      </c>
      <c r="M20" s="11">
        <v>0.3</v>
      </c>
      <c r="N20" s="11">
        <v>0.65</v>
      </c>
    </row>
    <row r="21" spans="1:14">
      <c r="A21" s="8">
        <v>40</v>
      </c>
      <c r="B21" s="9">
        <v>40</v>
      </c>
      <c r="C21" s="9">
        <v>0.702210426330566</v>
      </c>
      <c r="D21" s="9">
        <v>0.0116062164306641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148</v>
      </c>
      <c r="B22" s="9">
        <v>148</v>
      </c>
      <c r="C22" s="9">
        <v>0.709036827087402</v>
      </c>
      <c r="D22" s="9">
        <v>0.0437332391738892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26</v>
      </c>
      <c r="B23" s="9">
        <v>26</v>
      </c>
      <c r="C23" s="9">
        <v>0.696692824363708</v>
      </c>
      <c r="D23" s="9">
        <v>0.0210152864456177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459</v>
      </c>
      <c r="B24" s="9">
        <v>459</v>
      </c>
      <c r="C24" s="9">
        <v>0.703859448432922</v>
      </c>
      <c r="D24" s="9">
        <v>0.0196352005004883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463</v>
      </c>
      <c r="B25" s="9">
        <v>463</v>
      </c>
      <c r="C25" s="9">
        <v>0.722189426422119</v>
      </c>
      <c r="D25" s="9">
        <v>0.00653374195098877</v>
      </c>
      <c r="E25" s="9">
        <v>9</v>
      </c>
      <c r="F25" s="9">
        <v>9</v>
      </c>
      <c r="G25" s="9">
        <v>1</v>
      </c>
      <c r="H25" s="9">
        <v>1</v>
      </c>
      <c r="I25" s="9">
        <v>0.9</v>
      </c>
      <c r="J25" s="9">
        <v>0.5</v>
      </c>
      <c r="K25" s="9">
        <v>0.642857142857143</v>
      </c>
      <c r="L25" s="9">
        <v>0.9</v>
      </c>
      <c r="M25" s="9">
        <v>0</v>
      </c>
      <c r="N25" s="9">
        <v>0.5</v>
      </c>
    </row>
    <row r="26" spans="1:14">
      <c r="A26" s="8">
        <v>184</v>
      </c>
      <c r="B26" s="9">
        <v>184</v>
      </c>
      <c r="C26" s="9">
        <v>0.704670667648315</v>
      </c>
      <c r="D26" s="9">
        <v>0.0256813764572144</v>
      </c>
      <c r="E26" s="9">
        <v>8</v>
      </c>
      <c r="F26" s="9">
        <v>8</v>
      </c>
      <c r="G26" s="9">
        <v>2</v>
      </c>
      <c r="H26" s="9">
        <v>2</v>
      </c>
      <c r="I26" s="9">
        <v>0.8</v>
      </c>
      <c r="J26" s="9">
        <v>0.5</v>
      </c>
      <c r="K26" s="9">
        <v>0.615384615384615</v>
      </c>
      <c r="L26" s="9">
        <v>0.8</v>
      </c>
      <c r="M26" s="9">
        <v>0</v>
      </c>
      <c r="N26" s="9">
        <v>0.5</v>
      </c>
    </row>
    <row r="27" spans="1:14">
      <c r="A27" s="8">
        <v>415</v>
      </c>
      <c r="B27" s="9">
        <v>415</v>
      </c>
      <c r="C27" s="9">
        <v>0.698853492736816</v>
      </c>
      <c r="D27" s="9">
        <v>0.0456039905548096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240</v>
      </c>
      <c r="B28" s="9">
        <v>240</v>
      </c>
      <c r="C28" s="9">
        <v>0.720616340637207</v>
      </c>
      <c r="D28" s="9">
        <v>0.0177127122879028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pans="1:14">
      <c r="A29" s="8">
        <v>18</v>
      </c>
      <c r="B29" s="9">
        <v>18</v>
      </c>
      <c r="C29" s="9">
        <v>0.69927442073822</v>
      </c>
      <c r="D29" s="9">
        <v>0.0535966157913208</v>
      </c>
      <c r="E29" s="9">
        <v>8</v>
      </c>
      <c r="F29" s="9">
        <v>6</v>
      </c>
      <c r="G29" s="9">
        <v>2</v>
      </c>
      <c r="H29" s="9">
        <v>4</v>
      </c>
      <c r="I29" s="9">
        <v>0.8</v>
      </c>
      <c r="J29" s="9">
        <v>0.571428571428572</v>
      </c>
      <c r="K29" s="9">
        <v>0.666666666666667</v>
      </c>
      <c r="L29" s="9">
        <v>0.6</v>
      </c>
      <c r="M29" s="9">
        <v>0.2</v>
      </c>
      <c r="N29" s="9">
        <v>0.6</v>
      </c>
    </row>
    <row r="30" spans="1:14">
      <c r="A30" s="8">
        <v>275</v>
      </c>
      <c r="B30" s="9">
        <v>275</v>
      </c>
      <c r="C30" s="9">
        <v>0.714213848114014</v>
      </c>
      <c r="D30" s="9">
        <v>0.0160645246505737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476</v>
      </c>
      <c r="B31" s="9">
        <v>476</v>
      </c>
      <c r="C31" s="9">
        <v>0.708812236785889</v>
      </c>
      <c r="D31" s="9">
        <v>0.00474917888641357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="1" customFormat="1" spans="1:14">
      <c r="A32" s="10">
        <v>95</v>
      </c>
      <c r="B32" s="11">
        <v>95</v>
      </c>
      <c r="C32" s="11">
        <v>0.718604207038879</v>
      </c>
      <c r="D32" s="11">
        <v>0.000424385070800781</v>
      </c>
      <c r="E32" s="11">
        <v>8</v>
      </c>
      <c r="F32" s="11">
        <v>7</v>
      </c>
      <c r="G32" s="11">
        <v>2</v>
      </c>
      <c r="H32" s="11">
        <v>3</v>
      </c>
      <c r="I32" s="11">
        <v>0.8</v>
      </c>
      <c r="J32" s="11">
        <v>0.533333333333333</v>
      </c>
      <c r="K32" s="11">
        <v>0.64</v>
      </c>
      <c r="L32" s="11">
        <v>0.7</v>
      </c>
      <c r="M32" s="11">
        <v>0.1</v>
      </c>
      <c r="N32" s="11">
        <v>0.55</v>
      </c>
    </row>
    <row r="33" spans="1:14">
      <c r="A33" s="8">
        <v>487</v>
      </c>
      <c r="B33" s="9">
        <v>487</v>
      </c>
      <c r="C33" s="9">
        <v>0.73888897895813</v>
      </c>
      <c r="D33" s="9">
        <v>0.0405522584915161</v>
      </c>
      <c r="E33" s="9">
        <v>8</v>
      </c>
      <c r="F33" s="9">
        <v>8</v>
      </c>
      <c r="G33" s="9">
        <v>2</v>
      </c>
      <c r="H33" s="9">
        <v>2</v>
      </c>
      <c r="I33" s="9">
        <v>0.8</v>
      </c>
      <c r="J33" s="9">
        <v>0.5</v>
      </c>
      <c r="K33" s="9">
        <v>0.615384615384615</v>
      </c>
      <c r="L33" s="9">
        <v>0.8</v>
      </c>
      <c r="M33" s="9">
        <v>0</v>
      </c>
      <c r="N33" s="9">
        <v>0.5</v>
      </c>
    </row>
    <row r="34" spans="1:14">
      <c r="A34" s="8">
        <v>135</v>
      </c>
      <c r="B34" s="9">
        <v>135</v>
      </c>
      <c r="C34" s="9">
        <v>0.727081894874573</v>
      </c>
      <c r="D34" s="9">
        <v>0.148623704910278</v>
      </c>
      <c r="E34" s="9">
        <v>9</v>
      </c>
      <c r="F34" s="9">
        <v>8</v>
      </c>
      <c r="G34" s="9">
        <v>1</v>
      </c>
      <c r="H34" s="9">
        <v>2</v>
      </c>
      <c r="I34" s="9">
        <v>0.9</v>
      </c>
      <c r="J34" s="9">
        <v>0.529411764705882</v>
      </c>
      <c r="K34" s="9">
        <v>0.666666666666667</v>
      </c>
      <c r="L34" s="9">
        <v>0.8</v>
      </c>
      <c r="M34" s="9">
        <v>0.1</v>
      </c>
      <c r="N34" s="9">
        <v>0.55</v>
      </c>
    </row>
    <row r="35" spans="1:14">
      <c r="A35" s="8">
        <v>326</v>
      </c>
      <c r="B35" s="9">
        <v>326</v>
      </c>
      <c r="C35" s="9">
        <v>0.728153347969055</v>
      </c>
      <c r="D35" s="9">
        <v>0.205908179283142</v>
      </c>
      <c r="E35" s="9">
        <v>10</v>
      </c>
      <c r="F35" s="9">
        <v>7</v>
      </c>
      <c r="G35" s="9">
        <v>0</v>
      </c>
      <c r="H35" s="9">
        <v>3</v>
      </c>
      <c r="I35" s="9">
        <v>1</v>
      </c>
      <c r="J35" s="9">
        <v>0.588235294117647</v>
      </c>
      <c r="K35" s="9">
        <v>0.740740740740741</v>
      </c>
      <c r="L35" s="9">
        <v>0.7</v>
      </c>
      <c r="M35" s="9">
        <v>0.3</v>
      </c>
      <c r="N35" s="9">
        <v>0.65</v>
      </c>
    </row>
    <row r="36" spans="1:14">
      <c r="A36" s="8">
        <v>198</v>
      </c>
      <c r="B36" s="9">
        <v>198</v>
      </c>
      <c r="C36" s="9">
        <v>0.729091763496399</v>
      </c>
      <c r="D36" s="9">
        <v>0.0614309310913086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="3" customFormat="1" spans="1:14">
      <c r="A37" s="14">
        <v>14</v>
      </c>
      <c r="B37" s="15">
        <v>14</v>
      </c>
      <c r="C37" s="15">
        <v>0.73849093914032</v>
      </c>
      <c r="D37" s="15">
        <v>0.159450173377991</v>
      </c>
      <c r="E37" s="15">
        <v>10</v>
      </c>
      <c r="F37" s="15">
        <v>9</v>
      </c>
      <c r="G37" s="15">
        <v>0</v>
      </c>
      <c r="H37" s="15">
        <v>1</v>
      </c>
      <c r="I37" s="15">
        <v>1</v>
      </c>
      <c r="J37" s="15">
        <v>0.526315789473684</v>
      </c>
      <c r="K37" s="15">
        <v>0.689655172413793</v>
      </c>
      <c r="L37" s="15">
        <v>0.9</v>
      </c>
      <c r="M37" s="15">
        <v>0.1</v>
      </c>
      <c r="N37" s="15">
        <v>0.55</v>
      </c>
    </row>
    <row r="38" spans="1:14">
      <c r="A38" s="8">
        <v>329</v>
      </c>
      <c r="B38" s="9">
        <v>329</v>
      </c>
      <c r="C38" s="9">
        <v>0.753454089164734</v>
      </c>
      <c r="D38" s="9">
        <v>0.0653548240661621</v>
      </c>
      <c r="E38" s="9">
        <v>9</v>
      </c>
      <c r="F38" s="9">
        <v>8</v>
      </c>
      <c r="G38" s="9">
        <v>1</v>
      </c>
      <c r="H38" s="9">
        <v>2</v>
      </c>
      <c r="I38" s="9">
        <v>0.9</v>
      </c>
      <c r="J38" s="9">
        <v>0.529411764705882</v>
      </c>
      <c r="K38" s="9">
        <v>0.666666666666667</v>
      </c>
      <c r="L38" s="9">
        <v>0.8</v>
      </c>
      <c r="M38" s="9">
        <v>0.1</v>
      </c>
      <c r="N38" s="9">
        <v>0.55</v>
      </c>
    </row>
    <row r="39" spans="1:14">
      <c r="A39" s="8">
        <v>293</v>
      </c>
      <c r="B39" s="9">
        <v>293</v>
      </c>
      <c r="C39" s="9">
        <v>0.730805635452271</v>
      </c>
      <c r="D39" s="9">
        <v>0.0538330078125</v>
      </c>
      <c r="E39" s="9">
        <v>10</v>
      </c>
      <c r="F39" s="9">
        <v>7</v>
      </c>
      <c r="G39" s="9">
        <v>0</v>
      </c>
      <c r="H39" s="9">
        <v>3</v>
      </c>
      <c r="I39" s="9">
        <v>1</v>
      </c>
      <c r="J39" s="9">
        <v>0.588235294117647</v>
      </c>
      <c r="K39" s="9">
        <v>0.740740740740741</v>
      </c>
      <c r="L39" s="9">
        <v>0.7</v>
      </c>
      <c r="M39" s="9">
        <v>0.3</v>
      </c>
      <c r="N39" s="9">
        <v>0.65</v>
      </c>
    </row>
    <row r="40" spans="1:14">
      <c r="A40" s="8">
        <v>112</v>
      </c>
      <c r="B40" s="9">
        <v>112</v>
      </c>
      <c r="C40" s="9">
        <v>0.741947174072266</v>
      </c>
      <c r="D40" s="9">
        <v>0.073692798614502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11</v>
      </c>
      <c r="B41" s="9">
        <v>11</v>
      </c>
      <c r="C41" s="9">
        <v>0.731852769851685</v>
      </c>
      <c r="D41" s="9">
        <v>0.0606273412704468</v>
      </c>
      <c r="E41" s="9">
        <v>9</v>
      </c>
      <c r="F41" s="9">
        <v>5</v>
      </c>
      <c r="G41" s="9">
        <v>1</v>
      </c>
      <c r="H41" s="9">
        <v>5</v>
      </c>
      <c r="I41" s="9">
        <v>0.9</v>
      </c>
      <c r="J41" s="9">
        <v>0.642857142857143</v>
      </c>
      <c r="K41" s="9">
        <v>0.75</v>
      </c>
      <c r="L41" s="9">
        <v>0.5</v>
      </c>
      <c r="M41" s="9">
        <v>0.4</v>
      </c>
      <c r="N41" s="9">
        <v>0.7</v>
      </c>
    </row>
    <row r="42" customFormat="1" spans="1:14">
      <c r="A42" s="8">
        <v>178</v>
      </c>
      <c r="B42" s="9">
        <v>178</v>
      </c>
      <c r="C42" s="9">
        <v>0.736749768257141</v>
      </c>
      <c r="D42" s="9">
        <v>0.15205705165863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48</v>
      </c>
      <c r="B43" s="9">
        <v>48</v>
      </c>
      <c r="C43" s="9">
        <v>0.735119223594666</v>
      </c>
      <c r="D43" s="9">
        <v>0.0424820184707642</v>
      </c>
      <c r="E43" s="9">
        <v>9</v>
      </c>
      <c r="F43" s="9">
        <v>9</v>
      </c>
      <c r="G43" s="9">
        <v>1</v>
      </c>
      <c r="H43" s="9">
        <v>1</v>
      </c>
      <c r="I43" s="9">
        <v>0.9</v>
      </c>
      <c r="J43" s="9">
        <v>0.5</v>
      </c>
      <c r="K43" s="9">
        <v>0.642857142857143</v>
      </c>
      <c r="L43" s="9">
        <v>0.9</v>
      </c>
      <c r="M43" s="9">
        <v>0</v>
      </c>
      <c r="N43" s="9">
        <v>0.5</v>
      </c>
    </row>
    <row r="44" customFormat="1" spans="1:14">
      <c r="A44" s="8">
        <v>83</v>
      </c>
      <c r="B44" s="9">
        <v>83</v>
      </c>
      <c r="C44" s="9">
        <v>0.729466319084167</v>
      </c>
      <c r="D44" s="9">
        <v>0.119478106498718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="4" customFormat="1" spans="1:14">
      <c r="A45" s="16">
        <v>190</v>
      </c>
      <c r="B45" s="17">
        <v>190</v>
      </c>
      <c r="C45" s="17">
        <v>0.749874949455261</v>
      </c>
      <c r="D45" s="17">
        <v>0.0491503477096558</v>
      </c>
      <c r="E45" s="17">
        <v>9</v>
      </c>
      <c r="F45" s="17">
        <v>7</v>
      </c>
      <c r="G45" s="17">
        <v>1</v>
      </c>
      <c r="H45" s="17">
        <v>3</v>
      </c>
      <c r="I45" s="17">
        <v>0.9</v>
      </c>
      <c r="J45" s="17">
        <v>0.5625</v>
      </c>
      <c r="K45" s="17">
        <v>0.692307692307692</v>
      </c>
      <c r="L45" s="17">
        <v>0.7</v>
      </c>
      <c r="M45" s="17">
        <v>0.2</v>
      </c>
      <c r="N45" s="17">
        <v>0.6</v>
      </c>
    </row>
    <row r="46" spans="1:14">
      <c r="A46" s="8">
        <v>358</v>
      </c>
      <c r="B46" s="9">
        <v>358</v>
      </c>
      <c r="C46" s="9">
        <v>0.789153099060059</v>
      </c>
      <c r="D46" s="9">
        <v>0.069909930229187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pans="1:14">
      <c r="A47" s="8">
        <v>150</v>
      </c>
      <c r="B47" s="9">
        <v>150</v>
      </c>
      <c r="C47" s="9">
        <v>0.76350724697113</v>
      </c>
      <c r="D47" s="9">
        <v>0.0893278121948242</v>
      </c>
      <c r="E47" s="9">
        <v>10</v>
      </c>
      <c r="F47" s="9">
        <v>9</v>
      </c>
      <c r="G47" s="9">
        <v>0</v>
      </c>
      <c r="H47" s="9">
        <v>1</v>
      </c>
      <c r="I47" s="9">
        <v>1</v>
      </c>
      <c r="J47" s="9">
        <v>0.526315789473684</v>
      </c>
      <c r="K47" s="9">
        <v>0.689655172413793</v>
      </c>
      <c r="L47" s="9">
        <v>0.9</v>
      </c>
      <c r="M47" s="9">
        <v>0.1</v>
      </c>
      <c r="N47" s="9">
        <v>0.55</v>
      </c>
    </row>
    <row r="48" spans="1:14">
      <c r="A48" s="8">
        <v>123</v>
      </c>
      <c r="B48" s="9">
        <v>123</v>
      </c>
      <c r="C48" s="9">
        <v>0.781936645507812</v>
      </c>
      <c r="D48" s="9">
        <v>0.049551248550415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422</v>
      </c>
      <c r="B49" s="9">
        <v>422</v>
      </c>
      <c r="C49" s="9">
        <v>0.761177539825439</v>
      </c>
      <c r="D49" s="9">
        <v>0.145860910415649</v>
      </c>
      <c r="E49" s="9">
        <v>7</v>
      </c>
      <c r="F49" s="9">
        <v>9</v>
      </c>
      <c r="G49" s="9">
        <v>3</v>
      </c>
      <c r="H49" s="9">
        <v>1</v>
      </c>
      <c r="I49" s="9">
        <v>0.7</v>
      </c>
      <c r="J49" s="9">
        <v>0.4375</v>
      </c>
      <c r="K49" s="9">
        <v>0.538461538461538</v>
      </c>
      <c r="L49" s="9">
        <v>0.9</v>
      </c>
      <c r="M49" s="9">
        <v>-0.2</v>
      </c>
      <c r="N49" s="9">
        <v>0.4</v>
      </c>
    </row>
    <row r="50" spans="1:14">
      <c r="A50" s="8">
        <v>322</v>
      </c>
      <c r="B50" s="9">
        <v>322</v>
      </c>
      <c r="C50" s="9">
        <v>0.766848087310791</v>
      </c>
      <c r="D50" s="9">
        <v>0.210089325904846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="3" customFormat="1" spans="1:14">
      <c r="A51" s="14">
        <v>179</v>
      </c>
      <c r="B51" s="15">
        <v>179</v>
      </c>
      <c r="C51" s="15">
        <v>0.785847425460815</v>
      </c>
      <c r="D51" s="15">
        <v>0.249114394187927</v>
      </c>
      <c r="E51" s="15">
        <v>7</v>
      </c>
      <c r="F51" s="15">
        <v>7</v>
      </c>
      <c r="G51" s="15">
        <v>3</v>
      </c>
      <c r="H51" s="15">
        <v>3</v>
      </c>
      <c r="I51" s="15">
        <v>0.7</v>
      </c>
      <c r="J51" s="15">
        <v>0.5</v>
      </c>
      <c r="K51" s="15">
        <v>0.583333333333333</v>
      </c>
      <c r="L51" s="15">
        <v>0.7</v>
      </c>
      <c r="M51" s="15">
        <v>0</v>
      </c>
      <c r="N51" s="15">
        <v>0.5</v>
      </c>
    </row>
    <row r="52" spans="1:14">
      <c r="A52" s="8">
        <v>475</v>
      </c>
      <c r="B52" s="9">
        <v>475</v>
      </c>
      <c r="C52" s="9">
        <v>0.772042036056519</v>
      </c>
      <c r="D52" s="9">
        <v>0.0372321605682373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35</v>
      </c>
      <c r="B53" s="9">
        <v>35</v>
      </c>
      <c r="C53" s="9">
        <v>0.772181630134583</v>
      </c>
      <c r="D53" s="9">
        <v>0.0937321186065674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223</v>
      </c>
      <c r="B54" s="9">
        <v>223</v>
      </c>
      <c r="C54" s="9">
        <v>0.77288019657135</v>
      </c>
      <c r="D54" s="9">
        <v>0.0924553871154785</v>
      </c>
      <c r="E54" s="9">
        <v>8</v>
      </c>
      <c r="F54" s="9">
        <v>8</v>
      </c>
      <c r="G54" s="9">
        <v>2</v>
      </c>
      <c r="H54" s="9">
        <v>2</v>
      </c>
      <c r="I54" s="9">
        <v>0.8</v>
      </c>
      <c r="J54" s="9">
        <v>0.5</v>
      </c>
      <c r="K54" s="9">
        <v>0.615384615384615</v>
      </c>
      <c r="L54" s="9">
        <v>0.8</v>
      </c>
      <c r="M54" s="9">
        <v>0</v>
      </c>
      <c r="N54" s="9">
        <v>0.5</v>
      </c>
    </row>
    <row r="55" spans="1:14">
      <c r="A55" s="8">
        <v>52</v>
      </c>
      <c r="B55" s="9">
        <v>52</v>
      </c>
      <c r="C55" s="9">
        <v>0.777238965034485</v>
      </c>
      <c r="D55" s="9">
        <v>0.115252614021301</v>
      </c>
      <c r="E55" s="9">
        <v>8</v>
      </c>
      <c r="F55" s="9">
        <v>5</v>
      </c>
      <c r="G55" s="9">
        <v>2</v>
      </c>
      <c r="H55" s="9">
        <v>5</v>
      </c>
      <c r="I55" s="9">
        <v>0.8</v>
      </c>
      <c r="J55" s="9">
        <v>0.615384615384615</v>
      </c>
      <c r="K55" s="9">
        <v>0.695652173913043</v>
      </c>
      <c r="L55" s="9">
        <v>0.5</v>
      </c>
      <c r="M55" s="9">
        <v>0.3</v>
      </c>
      <c r="N55" s="9">
        <v>0.65</v>
      </c>
    </row>
    <row r="56" spans="1:14">
      <c r="A56" s="8">
        <v>166</v>
      </c>
      <c r="B56" s="9">
        <v>166</v>
      </c>
      <c r="C56" s="9">
        <v>0.779670238494873</v>
      </c>
      <c r="D56" s="9">
        <v>0.0862889289855957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="4" customFormat="1" spans="1:14">
      <c r="A57" s="16">
        <v>375</v>
      </c>
      <c r="B57" s="17">
        <v>375</v>
      </c>
      <c r="C57" s="17">
        <v>0.788620829582214</v>
      </c>
      <c r="D57" s="17">
        <v>0.0119588375091553</v>
      </c>
      <c r="E57" s="17">
        <v>8</v>
      </c>
      <c r="F57" s="17">
        <v>7</v>
      </c>
      <c r="G57" s="17">
        <v>2</v>
      </c>
      <c r="H57" s="17">
        <v>3</v>
      </c>
      <c r="I57" s="17">
        <v>0.8</v>
      </c>
      <c r="J57" s="17">
        <v>0.533333333333333</v>
      </c>
      <c r="K57" s="17">
        <v>0.64</v>
      </c>
      <c r="L57" s="17">
        <v>0.7</v>
      </c>
      <c r="M57" s="17">
        <v>0.1</v>
      </c>
      <c r="N57" s="17">
        <v>0.55</v>
      </c>
    </row>
    <row r="58" spans="1:14">
      <c r="A58" s="8">
        <v>8</v>
      </c>
      <c r="B58" s="9">
        <v>8</v>
      </c>
      <c r="C58" s="9">
        <v>0.792236685752869</v>
      </c>
      <c r="D58" s="9">
        <v>0.000946521759033203</v>
      </c>
      <c r="E58" s="9">
        <v>7</v>
      </c>
      <c r="F58" s="9">
        <v>8</v>
      </c>
      <c r="G58" s="9">
        <v>3</v>
      </c>
      <c r="H58" s="9">
        <v>2</v>
      </c>
      <c r="I58" s="9">
        <v>0.7</v>
      </c>
      <c r="J58" s="9">
        <v>0.466666666666667</v>
      </c>
      <c r="K58" s="9">
        <v>0.56</v>
      </c>
      <c r="L58" s="9">
        <v>0.8</v>
      </c>
      <c r="M58" s="9">
        <v>-0.1</v>
      </c>
      <c r="N58" s="9">
        <v>0.45</v>
      </c>
    </row>
    <row r="59" spans="1:14">
      <c r="A59" s="8">
        <v>309</v>
      </c>
      <c r="B59" s="9">
        <v>309</v>
      </c>
      <c r="C59" s="9">
        <v>0.81212055683136</v>
      </c>
      <c r="D59" s="9">
        <v>0.156541228294373</v>
      </c>
      <c r="E59" s="9">
        <v>6</v>
      </c>
      <c r="F59" s="9">
        <v>7</v>
      </c>
      <c r="G59" s="9">
        <v>4</v>
      </c>
      <c r="H59" s="9">
        <v>3</v>
      </c>
      <c r="I59" s="9">
        <v>0.6</v>
      </c>
      <c r="J59" s="9">
        <v>0.461538461538462</v>
      </c>
      <c r="K59" s="9">
        <v>0.521739130434783</v>
      </c>
      <c r="L59" s="9">
        <v>0.7</v>
      </c>
      <c r="M59" s="9">
        <v>-0.1</v>
      </c>
      <c r="N59" s="9">
        <v>0.45</v>
      </c>
    </row>
    <row r="60" spans="1:14">
      <c r="A60" s="8">
        <v>446</v>
      </c>
      <c r="B60" s="9">
        <v>446</v>
      </c>
      <c r="C60" s="9">
        <v>0.799922227859497</v>
      </c>
      <c r="D60" s="9">
        <v>0.0219073295593262</v>
      </c>
      <c r="E60" s="9">
        <v>8</v>
      </c>
      <c r="F60" s="9">
        <v>6</v>
      </c>
      <c r="G60" s="9">
        <v>2</v>
      </c>
      <c r="H60" s="9">
        <v>4</v>
      </c>
      <c r="I60" s="9">
        <v>0.8</v>
      </c>
      <c r="J60" s="9">
        <v>0.571428571428572</v>
      </c>
      <c r="K60" s="9">
        <v>0.666666666666667</v>
      </c>
      <c r="L60" s="9">
        <v>0.6</v>
      </c>
      <c r="M60" s="9">
        <v>0.2</v>
      </c>
      <c r="N60" s="9">
        <v>0.6</v>
      </c>
    </row>
    <row r="61" spans="1:14">
      <c r="A61" s="8">
        <v>130</v>
      </c>
      <c r="B61" s="9">
        <v>130</v>
      </c>
      <c r="C61" s="9">
        <v>0.804839730262756</v>
      </c>
      <c r="D61" s="9">
        <v>0.0534467697143555</v>
      </c>
      <c r="E61" s="9">
        <v>9</v>
      </c>
      <c r="F61" s="9">
        <v>9</v>
      </c>
      <c r="G61" s="9">
        <v>1</v>
      </c>
      <c r="H61" s="9">
        <v>1</v>
      </c>
      <c r="I61" s="9">
        <v>0.9</v>
      </c>
      <c r="J61" s="9">
        <v>0.5</v>
      </c>
      <c r="K61" s="9">
        <v>0.642857142857143</v>
      </c>
      <c r="L61" s="9">
        <v>0.9</v>
      </c>
      <c r="M61" s="9">
        <v>0</v>
      </c>
      <c r="N61" s="9">
        <v>0.5</v>
      </c>
    </row>
    <row r="62" spans="1:14">
      <c r="A62" s="8">
        <v>352</v>
      </c>
      <c r="B62" s="9">
        <v>352</v>
      </c>
      <c r="C62" s="9">
        <v>0.813812732696533</v>
      </c>
      <c r="D62" s="9">
        <v>0.140802979469299</v>
      </c>
      <c r="E62" s="9">
        <v>8</v>
      </c>
      <c r="F62" s="9">
        <v>4</v>
      </c>
      <c r="G62" s="9">
        <v>2</v>
      </c>
      <c r="H62" s="9">
        <v>6</v>
      </c>
      <c r="I62" s="9">
        <v>0.8</v>
      </c>
      <c r="J62" s="9">
        <v>0.666666666666667</v>
      </c>
      <c r="K62" s="9">
        <v>0.727272727272727</v>
      </c>
      <c r="L62" s="9">
        <v>0.4</v>
      </c>
      <c r="M62" s="9">
        <v>0.4</v>
      </c>
      <c r="N62" s="9">
        <v>0.7</v>
      </c>
    </row>
    <row r="63" spans="1:14">
      <c r="A63" s="8">
        <v>86</v>
      </c>
      <c r="B63" s="9">
        <v>86</v>
      </c>
      <c r="C63" s="9">
        <v>0.8199782371521</v>
      </c>
      <c r="D63" s="9">
        <v>0.0331791639328003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203</v>
      </c>
      <c r="B64" s="9">
        <v>203</v>
      </c>
      <c r="C64" s="9">
        <v>0.82262909412384</v>
      </c>
      <c r="D64" s="9">
        <v>0.0605645179748535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pans="1:14">
      <c r="A65" s="8">
        <v>211</v>
      </c>
      <c r="B65" s="9">
        <v>211</v>
      </c>
      <c r="C65" s="9">
        <v>0.815291881561279</v>
      </c>
      <c r="D65" s="9">
        <v>0.173565149307251</v>
      </c>
      <c r="E65" s="9">
        <v>8</v>
      </c>
      <c r="F65" s="9">
        <v>8</v>
      </c>
      <c r="G65" s="9">
        <v>2</v>
      </c>
      <c r="H65" s="9">
        <v>2</v>
      </c>
      <c r="I65" s="9">
        <v>0.8</v>
      </c>
      <c r="J65" s="9">
        <v>0.5</v>
      </c>
      <c r="K65" s="9">
        <v>0.615384615384615</v>
      </c>
      <c r="L65" s="9">
        <v>0.8</v>
      </c>
      <c r="M65" s="9">
        <v>0</v>
      </c>
      <c r="N65" s="9">
        <v>0.5</v>
      </c>
    </row>
    <row r="66" s="1" customFormat="1" spans="1:14">
      <c r="A66" s="10">
        <v>298</v>
      </c>
      <c r="B66" s="11">
        <v>298</v>
      </c>
      <c r="C66" s="11">
        <v>0.816716432571411</v>
      </c>
      <c r="D66" s="11">
        <v>0.16333019733429</v>
      </c>
      <c r="E66" s="11">
        <v>9</v>
      </c>
      <c r="F66" s="11">
        <v>7</v>
      </c>
      <c r="G66" s="11">
        <v>1</v>
      </c>
      <c r="H66" s="11">
        <v>3</v>
      </c>
      <c r="I66" s="11">
        <v>0.9</v>
      </c>
      <c r="J66" s="11">
        <v>0.5625</v>
      </c>
      <c r="K66" s="11">
        <v>0.692307692307692</v>
      </c>
      <c r="L66" s="11">
        <v>0.7</v>
      </c>
      <c r="M66" s="11">
        <v>0.2</v>
      </c>
      <c r="N66" s="11">
        <v>0.6</v>
      </c>
    </row>
    <row r="67" spans="1:14">
      <c r="A67" s="8">
        <v>428</v>
      </c>
      <c r="B67" s="9">
        <v>428</v>
      </c>
      <c r="C67" s="9">
        <v>0.825892806053162</v>
      </c>
      <c r="D67" s="9">
        <v>0.0750623941421509</v>
      </c>
      <c r="E67" s="9">
        <v>9</v>
      </c>
      <c r="F67" s="9">
        <v>5</v>
      </c>
      <c r="G67" s="9">
        <v>1</v>
      </c>
      <c r="H67" s="9">
        <v>5</v>
      </c>
      <c r="I67" s="9">
        <v>0.9</v>
      </c>
      <c r="J67" s="9">
        <v>0.642857142857143</v>
      </c>
      <c r="K67" s="9">
        <v>0.75</v>
      </c>
      <c r="L67" s="9">
        <v>0.5</v>
      </c>
      <c r="M67" s="9">
        <v>0.4</v>
      </c>
      <c r="N67" s="9">
        <v>0.7</v>
      </c>
    </row>
    <row r="68" spans="1:14">
      <c r="A68" s="8">
        <v>159</v>
      </c>
      <c r="B68" s="9">
        <v>159</v>
      </c>
      <c r="C68" s="9">
        <v>0.829185247421265</v>
      </c>
      <c r="D68" s="9">
        <v>0.101831912994385</v>
      </c>
      <c r="E68" s="9">
        <v>8</v>
      </c>
      <c r="F68" s="9">
        <v>8</v>
      </c>
      <c r="G68" s="9">
        <v>2</v>
      </c>
      <c r="H68" s="9">
        <v>2</v>
      </c>
      <c r="I68" s="9">
        <v>0.8</v>
      </c>
      <c r="J68" s="9">
        <v>0.5</v>
      </c>
      <c r="K68" s="9">
        <v>0.615384615384615</v>
      </c>
      <c r="L68" s="9">
        <v>0.8</v>
      </c>
      <c r="M68" s="9">
        <v>0</v>
      </c>
      <c r="N68" s="9">
        <v>0.5</v>
      </c>
    </row>
    <row r="69" spans="1:14">
      <c r="A69" s="8">
        <v>366</v>
      </c>
      <c r="B69" s="9">
        <v>366</v>
      </c>
      <c r="C69" s="9">
        <v>0.844253778457642</v>
      </c>
      <c r="D69" s="9">
        <v>0.0926085710525513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1:14">
      <c r="A70" s="8">
        <v>395</v>
      </c>
      <c r="B70" s="9">
        <v>395</v>
      </c>
      <c r="C70" s="9">
        <v>0.835938572883606</v>
      </c>
      <c r="D70" s="9">
        <v>0.0859125852584839</v>
      </c>
      <c r="E70" s="9">
        <v>9</v>
      </c>
      <c r="F70" s="9">
        <v>7</v>
      </c>
      <c r="G70" s="9">
        <v>1</v>
      </c>
      <c r="H70" s="9">
        <v>3</v>
      </c>
      <c r="I70" s="9">
        <v>0.9</v>
      </c>
      <c r="J70" s="9">
        <v>0.5625</v>
      </c>
      <c r="K70" s="9">
        <v>0.692307692307692</v>
      </c>
      <c r="L70" s="9">
        <v>0.7</v>
      </c>
      <c r="M70" s="9">
        <v>0.2</v>
      </c>
      <c r="N70" s="9">
        <v>0.6</v>
      </c>
    </row>
    <row r="71" s="3" customFormat="1" spans="1:14">
      <c r="A71" s="14">
        <v>456</v>
      </c>
      <c r="B71" s="15">
        <v>456</v>
      </c>
      <c r="C71" s="15">
        <v>0.846237897872925</v>
      </c>
      <c r="D71" s="15">
        <v>0.175909638404846</v>
      </c>
      <c r="E71" s="15">
        <v>10</v>
      </c>
      <c r="F71" s="15">
        <v>6</v>
      </c>
      <c r="G71" s="15">
        <v>0</v>
      </c>
      <c r="H71" s="15">
        <v>4</v>
      </c>
      <c r="I71" s="15">
        <v>1</v>
      </c>
      <c r="J71" s="15">
        <v>0.625</v>
      </c>
      <c r="K71" s="15">
        <v>0.769230769230769</v>
      </c>
      <c r="L71" s="15">
        <v>0.6</v>
      </c>
      <c r="M71" s="15">
        <v>0.4</v>
      </c>
      <c r="N71" s="15">
        <v>0.7</v>
      </c>
    </row>
    <row r="72" spans="1:14">
      <c r="A72" s="8">
        <v>310</v>
      </c>
      <c r="B72" s="9">
        <v>310</v>
      </c>
      <c r="C72" s="9">
        <v>0.840501666069031</v>
      </c>
      <c r="D72" s="9">
        <v>0.195119500160217</v>
      </c>
      <c r="E72" s="9">
        <v>10</v>
      </c>
      <c r="F72" s="9">
        <v>9</v>
      </c>
      <c r="G72" s="9">
        <v>0</v>
      </c>
      <c r="H72" s="9">
        <v>1</v>
      </c>
      <c r="I72" s="9">
        <v>1</v>
      </c>
      <c r="J72" s="9">
        <v>0.526315789473684</v>
      </c>
      <c r="K72" s="9">
        <v>0.689655172413793</v>
      </c>
      <c r="L72" s="9">
        <v>0.9</v>
      </c>
      <c r="M72" s="9">
        <v>0.1</v>
      </c>
      <c r="N72" s="9">
        <v>0.55</v>
      </c>
    </row>
    <row r="73" s="4" customFormat="1" spans="1:14">
      <c r="A73" s="16">
        <v>73</v>
      </c>
      <c r="B73" s="17">
        <v>73</v>
      </c>
      <c r="C73" s="17">
        <v>0.841520309448242</v>
      </c>
      <c r="D73" s="17">
        <v>0.0993181467056274</v>
      </c>
      <c r="E73" s="17">
        <v>10</v>
      </c>
      <c r="F73" s="17">
        <v>9</v>
      </c>
      <c r="G73" s="17">
        <v>0</v>
      </c>
      <c r="H73" s="17">
        <v>1</v>
      </c>
      <c r="I73" s="17">
        <v>1</v>
      </c>
      <c r="J73" s="17">
        <v>0.526315789473684</v>
      </c>
      <c r="K73" s="17">
        <v>0.689655172413793</v>
      </c>
      <c r="L73" s="17">
        <v>0.9</v>
      </c>
      <c r="M73" s="17">
        <v>0.1</v>
      </c>
      <c r="N73" s="17">
        <v>0.55</v>
      </c>
    </row>
    <row r="74" spans="1:14">
      <c r="A74" s="8">
        <v>30</v>
      </c>
      <c r="B74" s="9">
        <v>30</v>
      </c>
      <c r="C74" s="9">
        <v>0.861119389533997</v>
      </c>
      <c r="D74" s="9">
        <v>0.250669717788696</v>
      </c>
      <c r="E74" s="9">
        <v>8</v>
      </c>
      <c r="F74" s="9">
        <v>7</v>
      </c>
      <c r="G74" s="9">
        <v>2</v>
      </c>
      <c r="H74" s="9">
        <v>3</v>
      </c>
      <c r="I74" s="9">
        <v>0.8</v>
      </c>
      <c r="J74" s="9">
        <v>0.533333333333333</v>
      </c>
      <c r="K74" s="9">
        <v>0.64</v>
      </c>
      <c r="L74" s="9">
        <v>0.7</v>
      </c>
      <c r="M74" s="9">
        <v>0.1</v>
      </c>
      <c r="N74" s="9">
        <v>0.55</v>
      </c>
    </row>
    <row r="75" s="3" customFormat="1" spans="1:14">
      <c r="A75" s="14">
        <v>268</v>
      </c>
      <c r="B75" s="15">
        <v>268</v>
      </c>
      <c r="C75" s="15">
        <v>0.884103894233704</v>
      </c>
      <c r="D75" s="15">
        <v>0.151036620140076</v>
      </c>
      <c r="E75" s="15">
        <v>9</v>
      </c>
      <c r="F75" s="15">
        <v>8</v>
      </c>
      <c r="G75" s="15">
        <v>1</v>
      </c>
      <c r="H75" s="15">
        <v>2</v>
      </c>
      <c r="I75" s="15">
        <v>0.9</v>
      </c>
      <c r="J75" s="15">
        <v>0.529411764705882</v>
      </c>
      <c r="K75" s="15">
        <v>0.666666666666667</v>
      </c>
      <c r="L75" s="15">
        <v>0.8</v>
      </c>
      <c r="M75" s="15">
        <v>0.1</v>
      </c>
      <c r="N75" s="15">
        <v>0.55</v>
      </c>
    </row>
    <row r="76" spans="1:14">
      <c r="A76" s="8">
        <v>479</v>
      </c>
      <c r="B76" s="9">
        <v>479</v>
      </c>
      <c r="C76" s="9">
        <v>0.870608329772949</v>
      </c>
      <c r="D76" s="9">
        <v>0.253975987434387</v>
      </c>
      <c r="E76" s="9">
        <v>10</v>
      </c>
      <c r="F76" s="9">
        <v>5</v>
      </c>
      <c r="G76" s="9">
        <v>0</v>
      </c>
      <c r="H76" s="9">
        <v>5</v>
      </c>
      <c r="I76" s="9">
        <v>1</v>
      </c>
      <c r="J76" s="9">
        <v>0.666666666666667</v>
      </c>
      <c r="K76" s="9">
        <v>0.8</v>
      </c>
      <c r="L76" s="9">
        <v>0.5</v>
      </c>
      <c r="M76" s="9">
        <v>0.5</v>
      </c>
      <c r="N76" s="9">
        <v>0.75</v>
      </c>
    </row>
    <row r="77" spans="3:13">
      <c r="C77" s="7">
        <f>AVERAGE(C2:C76)</f>
        <v>0.741867597897848</v>
      </c>
      <c r="D77" s="7">
        <f>AVERAGE(D2:D76)</f>
        <v>0.0735914389292399</v>
      </c>
      <c r="L77" s="7">
        <f>AVERAGE(L2:L76)</f>
        <v>0.702666666666667</v>
      </c>
      <c r="M77" s="7">
        <f>AVERAGE(M2:M76)</f>
        <v>0.192</v>
      </c>
    </row>
    <row r="79" spans="3:6">
      <c r="C79" s="18" t="s">
        <v>13</v>
      </c>
      <c r="D79" s="7" t="s">
        <v>14</v>
      </c>
      <c r="E79" s="7" t="s">
        <v>39</v>
      </c>
      <c r="F79" s="7"/>
    </row>
    <row r="80" spans="3:9">
      <c r="C80" s="7" t="s">
        <v>15</v>
      </c>
      <c r="D80" s="7">
        <f>COUNTIF(C2:C76,"&lt;0.343")-COUNTIF(C2:C76,"&lt;0.311")</f>
        <v>0</v>
      </c>
      <c r="E80" s="19">
        <v>0.02</v>
      </c>
      <c r="F80" s="23">
        <v>31.2</v>
      </c>
      <c r="G80" s="23">
        <v>-40</v>
      </c>
      <c r="H80" s="24">
        <v>0.0256</v>
      </c>
      <c r="I80">
        <v>76</v>
      </c>
    </row>
    <row r="81" spans="3:9">
      <c r="C81" s="7" t="s">
        <v>16</v>
      </c>
      <c r="D81" s="7">
        <f>COUNTIF(C2:C76,"&lt;0.375")-COUNTIF(C2:C76,"&lt;0.343")</f>
        <v>0</v>
      </c>
      <c r="E81" s="19">
        <v>0.04</v>
      </c>
      <c r="F81" s="23">
        <v>62.4</v>
      </c>
      <c r="G81" s="23">
        <v>-60</v>
      </c>
      <c r="H81" s="24">
        <v>0.0385</v>
      </c>
      <c r="I81">
        <v>75</v>
      </c>
    </row>
    <row r="82" spans="3:9">
      <c r="C82" s="7" t="s">
        <v>17</v>
      </c>
      <c r="D82" s="7">
        <f>COUNTIF(C2:C76,"&lt;0.407")-COUNTIF(C2:C76,"&lt;0.375")</f>
        <v>0</v>
      </c>
      <c r="E82" s="19">
        <v>0.1</v>
      </c>
      <c r="F82" s="23">
        <v>156</v>
      </c>
      <c r="G82" s="23">
        <v>-160</v>
      </c>
      <c r="H82" s="24">
        <v>0.1026</v>
      </c>
      <c r="I82">
        <v>70</v>
      </c>
    </row>
    <row r="83" spans="3:9">
      <c r="C83" s="7" t="s">
        <v>18</v>
      </c>
      <c r="D83" s="7">
        <f>COUNTIF(C2:C76,"&lt;0.439")-COUNTIF(C2:C76,"&lt;0.407")</f>
        <v>0</v>
      </c>
      <c r="E83" s="19">
        <v>0.12</v>
      </c>
      <c r="F83" s="23">
        <v>187.2</v>
      </c>
      <c r="G83" s="23">
        <v>-180</v>
      </c>
      <c r="H83" s="24">
        <v>0.1154</v>
      </c>
      <c r="I83">
        <v>69</v>
      </c>
    </row>
    <row r="84" s="3" customFormat="1" spans="3:9">
      <c r="C84" s="20" t="s">
        <v>19</v>
      </c>
      <c r="D84" s="20">
        <f>COUNTIF(C2:C76,"&lt;0.471")-COUNTIF(C2:C76,"&lt;0.439")</f>
        <v>0</v>
      </c>
      <c r="E84" s="20"/>
      <c r="F84" s="20"/>
      <c r="G84" s="3">
        <v>-200</v>
      </c>
      <c r="H84" s="25">
        <v>0.1282</v>
      </c>
      <c r="I84" s="3">
        <v>68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3" customFormat="1" spans="3:8">
      <c r="C86" s="20" t="s">
        <v>21</v>
      </c>
      <c r="D86" s="20">
        <f>COUNTIF(C2:C76,"&lt;0.535")-COUNTIF(C2:C76,"&lt;0.503")</f>
        <v>0</v>
      </c>
      <c r="E86" s="20"/>
      <c r="F86" s="20"/>
      <c r="G86" s="20"/>
      <c r="H86" s="3">
        <v>4</v>
      </c>
    </row>
    <row r="87" spans="3:7">
      <c r="C87" s="7" t="s">
        <v>22</v>
      </c>
      <c r="D87" s="7">
        <f>COUNTIF(C2:C76,"&lt;0.567")-COUNTIF(C2:C76,"&lt;0.535")</f>
        <v>0</v>
      </c>
      <c r="E87" s="7"/>
      <c r="F87" s="7"/>
      <c r="G87" s="7"/>
    </row>
    <row r="88" s="3" customFormat="1" spans="3:7">
      <c r="C88" s="20" t="s">
        <v>23</v>
      </c>
      <c r="D88" s="20">
        <f>COUNTIF(C2:C76,"&lt;0.599")-COUNTIF(C2:C76,"&lt;0.567")</f>
        <v>0</v>
      </c>
      <c r="E88" s="20"/>
      <c r="F88" s="20"/>
      <c r="G88" s="20"/>
    </row>
    <row r="89" s="5" customFormat="1" spans="3:7">
      <c r="C89" s="21" t="s">
        <v>24</v>
      </c>
      <c r="D89" s="21">
        <f>COUNTIF(C2:C76,"&lt;0.631")-COUNTIF(C2:C76,"&lt;0.599")</f>
        <v>3</v>
      </c>
      <c r="E89" s="21">
        <v>4</v>
      </c>
      <c r="F89" s="21"/>
      <c r="G89" s="21"/>
    </row>
    <row r="90" s="3" customFormat="1" spans="3:7">
      <c r="C90" s="20" t="s">
        <v>25</v>
      </c>
      <c r="D90" s="20">
        <f>COUNTIF(C2:C76,"&lt;0.663")-COUNTIF(C2:C76,"&lt;0.631")</f>
        <v>7</v>
      </c>
      <c r="E90" s="20">
        <v>7</v>
      </c>
      <c r="F90" s="20"/>
      <c r="G90" s="20"/>
    </row>
    <row r="91" spans="3:7">
      <c r="C91" s="7" t="s">
        <v>26</v>
      </c>
      <c r="D91" s="7">
        <f>COUNTIF(C2:C76,"&lt;0.695")-COUNTIF(C2:C76,"&lt;0.663")</f>
        <v>9</v>
      </c>
      <c r="E91" s="20">
        <v>9</v>
      </c>
      <c r="F91" s="7"/>
      <c r="G91" s="7"/>
    </row>
    <row r="92" spans="3:7">
      <c r="C92" s="7" t="s">
        <v>27</v>
      </c>
      <c r="D92" s="7">
        <f>COUNTIF(C2:C76,"&lt;0.727")-COUNTIF(C2:C76,"&lt;0.695")</f>
        <v>12</v>
      </c>
      <c r="E92" s="7">
        <v>12</v>
      </c>
      <c r="F92" s="7"/>
      <c r="G92" s="7"/>
    </row>
    <row r="93" s="6" customFormat="1" spans="3:7">
      <c r="C93" s="22" t="s">
        <v>28</v>
      </c>
      <c r="D93" s="22">
        <f>COUNTIF(C2:C76,"&lt;0.759")-COUNTIF(C2:C76,"&lt;0.727")</f>
        <v>13</v>
      </c>
      <c r="E93" s="22">
        <v>14</v>
      </c>
      <c r="F93" s="22"/>
      <c r="G93" s="22"/>
    </row>
    <row r="94" s="3" customFormat="1" spans="3:7">
      <c r="C94" s="20" t="s">
        <v>29</v>
      </c>
      <c r="D94" s="20">
        <f>COUNTIF(C2:C76,"&lt;0.791")-COUNTIF(C2:C76,"&lt;0.759")</f>
        <v>12</v>
      </c>
      <c r="E94" s="20">
        <v>12</v>
      </c>
      <c r="F94" s="20"/>
      <c r="G94" s="20"/>
    </row>
    <row r="95" spans="3:7">
      <c r="C95" s="7" t="s">
        <v>30</v>
      </c>
      <c r="D95" s="7">
        <f>COUNTIF(C2:C76,"&lt;0.823")-COUNTIF(C2:C76,"&lt;0.791")</f>
        <v>9</v>
      </c>
      <c r="E95" s="7">
        <v>9</v>
      </c>
      <c r="F95" s="7"/>
      <c r="G95" s="7"/>
    </row>
    <row r="96" spans="3:7">
      <c r="C96" s="7" t="s">
        <v>31</v>
      </c>
      <c r="D96" s="7">
        <f>COUNTIF(C2:C76,"&lt;0.855")-COUNTIF(C2:C76,"&lt;0.823")</f>
        <v>7</v>
      </c>
      <c r="E96" s="7">
        <v>7</v>
      </c>
      <c r="F96" s="7"/>
      <c r="G96" s="7"/>
    </row>
    <row r="97" s="5" customFormat="1" spans="3:7">
      <c r="C97" s="21" t="s">
        <v>32</v>
      </c>
      <c r="D97" s="21">
        <f>COUNTIF(C2:C76,"&lt;0.887")-COUNTIF(C2:C76,"&lt;0.855")</f>
        <v>3</v>
      </c>
      <c r="E97" s="21">
        <v>4</v>
      </c>
      <c r="F97" s="21"/>
      <c r="G97" s="21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71" workbookViewId="0">
      <selection activeCell="A1" sqref="$A1:$XFD99"/>
    </sheetView>
  </sheetViews>
  <sheetFormatPr defaultColWidth="8.89166666666667" defaultRowHeight="13.5"/>
  <cols>
    <col min="3" max="4" width="17.4416666666667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432</v>
      </c>
      <c r="B2" s="9">
        <v>432</v>
      </c>
      <c r="C2" s="9">
        <v>0.605595111846924</v>
      </c>
      <c r="D2" s="9">
        <v>0.208909034729004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2</v>
      </c>
      <c r="B3" s="9">
        <v>2</v>
      </c>
      <c r="C3" s="9">
        <v>0.621734499931335</v>
      </c>
      <c r="D3" s="9">
        <v>0.000980615615844727</v>
      </c>
      <c r="E3" s="9">
        <v>9</v>
      </c>
      <c r="F3" s="9">
        <v>4</v>
      </c>
      <c r="G3" s="9">
        <v>1</v>
      </c>
      <c r="H3" s="9">
        <v>6</v>
      </c>
      <c r="I3" s="9">
        <v>0.9</v>
      </c>
      <c r="J3" s="9">
        <v>0.692307692307692</v>
      </c>
      <c r="K3" s="9">
        <v>0.782608695652174</v>
      </c>
      <c r="L3" s="9">
        <v>0.4</v>
      </c>
      <c r="M3" s="9">
        <v>0.5</v>
      </c>
      <c r="N3" s="9">
        <v>0.75</v>
      </c>
    </row>
    <row r="4" s="1" customFormat="1" spans="1:14">
      <c r="A4" s="10">
        <v>54</v>
      </c>
      <c r="B4" s="11">
        <v>54</v>
      </c>
      <c r="C4" s="11">
        <v>0.629478931427002</v>
      </c>
      <c r="D4" s="11">
        <v>0.0051422119140625</v>
      </c>
      <c r="E4" s="11">
        <v>10</v>
      </c>
      <c r="F4" s="11">
        <v>9</v>
      </c>
      <c r="G4" s="11">
        <v>0</v>
      </c>
      <c r="H4" s="11">
        <v>1</v>
      </c>
      <c r="I4" s="11">
        <v>1</v>
      </c>
      <c r="J4" s="11">
        <v>0.526315789473684</v>
      </c>
      <c r="K4" s="11">
        <v>0.689655172413793</v>
      </c>
      <c r="L4" s="11">
        <v>0.9</v>
      </c>
      <c r="M4" s="11">
        <v>0.1</v>
      </c>
      <c r="N4" s="11">
        <v>0.55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customFormat="1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362</v>
      </c>
      <c r="B7" s="9">
        <v>362</v>
      </c>
      <c r="C7" s="9">
        <v>0.653409957885742</v>
      </c>
      <c r="D7" s="9">
        <v>0.00941205024719238</v>
      </c>
      <c r="E7" s="9">
        <v>7</v>
      </c>
      <c r="F7" s="9">
        <v>5</v>
      </c>
      <c r="G7" s="9">
        <v>3</v>
      </c>
      <c r="H7" s="9">
        <v>5</v>
      </c>
      <c r="I7" s="9">
        <v>0.7</v>
      </c>
      <c r="J7" s="9">
        <v>0.583333333333333</v>
      </c>
      <c r="K7" s="9">
        <v>0.636363636363636</v>
      </c>
      <c r="L7" s="9">
        <v>0.5</v>
      </c>
      <c r="M7" s="9">
        <v>0.2</v>
      </c>
      <c r="N7" s="9">
        <v>0.6</v>
      </c>
    </row>
    <row r="8" spans="1:14">
      <c r="A8" s="8">
        <v>488</v>
      </c>
      <c r="B8" s="9">
        <v>488</v>
      </c>
      <c r="C8" s="9">
        <v>0.643400549888611</v>
      </c>
      <c r="D8" s="9">
        <v>0.0169519186019897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406</v>
      </c>
      <c r="B9" s="9">
        <v>406</v>
      </c>
      <c r="C9" s="9">
        <v>0.659239649772644</v>
      </c>
      <c r="D9" s="9">
        <v>0.000570774078369141</v>
      </c>
      <c r="E9" s="9">
        <v>10</v>
      </c>
      <c r="F9" s="9">
        <v>3</v>
      </c>
      <c r="G9" s="9">
        <v>0</v>
      </c>
      <c r="H9" s="9">
        <v>7</v>
      </c>
      <c r="I9" s="9">
        <v>1</v>
      </c>
      <c r="J9" s="9">
        <v>0.769230769230769</v>
      </c>
      <c r="K9" s="9">
        <v>0.869565217391304</v>
      </c>
      <c r="L9" s="9">
        <v>0.3</v>
      </c>
      <c r="M9" s="9">
        <v>0.7</v>
      </c>
      <c r="N9" s="9">
        <v>0.85</v>
      </c>
    </row>
    <row r="10" s="1" customFormat="1" spans="1:14">
      <c r="A10" s="10">
        <v>242</v>
      </c>
      <c r="B10" s="11">
        <v>242</v>
      </c>
      <c r="C10" s="11">
        <v>0.654550433158875</v>
      </c>
      <c r="D10" s="11">
        <v>0.00651741027832031</v>
      </c>
      <c r="E10" s="11">
        <v>10</v>
      </c>
      <c r="F10" s="11">
        <v>7</v>
      </c>
      <c r="G10" s="11">
        <v>0</v>
      </c>
      <c r="H10" s="11">
        <v>3</v>
      </c>
      <c r="I10" s="11">
        <v>1</v>
      </c>
      <c r="J10" s="11">
        <v>0.588235294117647</v>
      </c>
      <c r="K10" s="11">
        <v>0.740740740740741</v>
      </c>
      <c r="L10" s="11">
        <v>0.7</v>
      </c>
      <c r="M10" s="11">
        <v>0.3</v>
      </c>
      <c r="N10" s="11">
        <v>0.65</v>
      </c>
    </row>
    <row r="11" spans="1:14">
      <c r="A11" s="8">
        <v>356</v>
      </c>
      <c r="B11" s="9">
        <v>356</v>
      </c>
      <c r="C11" s="9">
        <v>0.677717924118042</v>
      </c>
      <c r="D11" s="9">
        <v>0.0300798416137695</v>
      </c>
      <c r="E11" s="9">
        <v>10</v>
      </c>
      <c r="F11" s="9">
        <v>5</v>
      </c>
      <c r="G11" s="9">
        <v>0</v>
      </c>
      <c r="H11" s="9">
        <v>5</v>
      </c>
      <c r="I11" s="9">
        <v>1</v>
      </c>
      <c r="J11" s="9">
        <v>0.666666666666667</v>
      </c>
      <c r="K11" s="9">
        <v>0.8</v>
      </c>
      <c r="L11" s="9">
        <v>0.5</v>
      </c>
      <c r="M11" s="9">
        <v>0.5</v>
      </c>
      <c r="N11" s="9">
        <v>0.75</v>
      </c>
    </row>
    <row r="12" spans="1:14">
      <c r="A12" s="8">
        <v>376</v>
      </c>
      <c r="B12" s="9">
        <v>376</v>
      </c>
      <c r="C12" s="9">
        <v>0.690605521202087</v>
      </c>
      <c r="D12" s="9">
        <v>0.0205518007278442</v>
      </c>
      <c r="E12" s="9">
        <v>9</v>
      </c>
      <c r="F12" s="9">
        <v>5</v>
      </c>
      <c r="G12" s="9">
        <v>1</v>
      </c>
      <c r="H12" s="9">
        <v>5</v>
      </c>
      <c r="I12" s="9">
        <v>0.9</v>
      </c>
      <c r="J12" s="9">
        <v>0.642857142857143</v>
      </c>
      <c r="K12" s="9">
        <v>0.75</v>
      </c>
      <c r="L12" s="9">
        <v>0.5</v>
      </c>
      <c r="M12" s="9">
        <v>0.4</v>
      </c>
      <c r="N12" s="9">
        <v>0.7</v>
      </c>
    </row>
    <row r="13" spans="1:14">
      <c r="A13" s="8">
        <v>260</v>
      </c>
      <c r="B13" s="9">
        <v>260</v>
      </c>
      <c r="C13" s="9">
        <v>0.69218921661377</v>
      </c>
      <c r="D13" s="9">
        <v>0.0328303575515747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350</v>
      </c>
      <c r="B14" s="9">
        <v>350</v>
      </c>
      <c r="C14" s="9">
        <v>0.689123868942261</v>
      </c>
      <c r="D14" s="9">
        <v>0.0156382322311401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251</v>
      </c>
      <c r="B15" s="9">
        <v>251</v>
      </c>
      <c r="C15" s="9">
        <v>0.668897747993469</v>
      </c>
      <c r="D15" s="9">
        <v>0.0253410339355469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244</v>
      </c>
      <c r="B16" s="9">
        <v>244</v>
      </c>
      <c r="C16" s="9">
        <v>0.666673541069031</v>
      </c>
      <c r="D16" s="9">
        <v>0.0326756238937378</v>
      </c>
      <c r="E16" s="9">
        <v>7</v>
      </c>
      <c r="F16" s="9">
        <v>5</v>
      </c>
      <c r="G16" s="9">
        <v>3</v>
      </c>
      <c r="H16" s="9">
        <v>5</v>
      </c>
      <c r="I16" s="9">
        <v>0.7</v>
      </c>
      <c r="J16" s="9">
        <v>0.583333333333333</v>
      </c>
      <c r="K16" s="9">
        <v>0.636363636363636</v>
      </c>
      <c r="L16" s="9">
        <v>0.5</v>
      </c>
      <c r="M16" s="9">
        <v>0.2</v>
      </c>
      <c r="N16" s="9">
        <v>0.6</v>
      </c>
    </row>
    <row r="17" spans="1:14">
      <c r="A17" s="8">
        <v>427</v>
      </c>
      <c r="B17" s="9">
        <v>427</v>
      </c>
      <c r="C17" s="9">
        <v>0.684904217720032</v>
      </c>
      <c r="D17" s="9">
        <v>0.0170198678970337</v>
      </c>
      <c r="E17" s="9">
        <v>10</v>
      </c>
      <c r="F17" s="9">
        <v>7</v>
      </c>
      <c r="G17" s="9">
        <v>0</v>
      </c>
      <c r="H17" s="9">
        <v>3</v>
      </c>
      <c r="I17" s="9">
        <v>1</v>
      </c>
      <c r="J17" s="9">
        <v>0.588235294117647</v>
      </c>
      <c r="K17" s="9">
        <v>0.740740740740741</v>
      </c>
      <c r="L17" s="9">
        <v>0.7</v>
      </c>
      <c r="M17" s="9">
        <v>0.3</v>
      </c>
      <c r="N17" s="9">
        <v>0.65</v>
      </c>
    </row>
    <row r="18" spans="1:14">
      <c r="A18" s="8">
        <v>207</v>
      </c>
      <c r="B18" s="9">
        <v>207</v>
      </c>
      <c r="C18" s="9">
        <v>0.668673396110535</v>
      </c>
      <c r="D18" s="9">
        <v>0.00628530979156494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="1" customFormat="1" spans="1:14">
      <c r="A19" s="10">
        <v>442</v>
      </c>
      <c r="B19" s="11">
        <v>442</v>
      </c>
      <c r="C19" s="11">
        <v>0.667679786682129</v>
      </c>
      <c r="D19" s="11">
        <v>0.0160030126571655</v>
      </c>
      <c r="E19" s="11">
        <v>9</v>
      </c>
      <c r="F19" s="11">
        <v>6</v>
      </c>
      <c r="G19" s="11">
        <v>1</v>
      </c>
      <c r="H19" s="11">
        <v>4</v>
      </c>
      <c r="I19" s="11">
        <v>0.9</v>
      </c>
      <c r="J19" s="11">
        <v>0.6</v>
      </c>
      <c r="K19" s="11">
        <v>0.72</v>
      </c>
      <c r="L19" s="11">
        <v>0.6</v>
      </c>
      <c r="M19" s="11">
        <v>0.3</v>
      </c>
      <c r="N19" s="11">
        <v>0.65</v>
      </c>
    </row>
    <row r="20" spans="1:14">
      <c r="A20" s="8">
        <v>40</v>
      </c>
      <c r="B20" s="9">
        <v>40</v>
      </c>
      <c r="C20" s="9">
        <v>0.702210426330566</v>
      </c>
      <c r="D20" s="9">
        <v>0.0116062164306641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148</v>
      </c>
      <c r="B21" s="9">
        <v>148</v>
      </c>
      <c r="C21" s="9">
        <v>0.709036827087402</v>
      </c>
      <c r="D21" s="9">
        <v>0.0437332391738892</v>
      </c>
      <c r="E21" s="9">
        <v>9</v>
      </c>
      <c r="F21" s="9">
        <v>7</v>
      </c>
      <c r="G21" s="9">
        <v>1</v>
      </c>
      <c r="H21" s="9">
        <v>3</v>
      </c>
      <c r="I21" s="9">
        <v>0.9</v>
      </c>
      <c r="J21" s="9">
        <v>0.5625</v>
      </c>
      <c r="K21" s="9">
        <v>0.692307692307692</v>
      </c>
      <c r="L21" s="9">
        <v>0.7</v>
      </c>
      <c r="M21" s="9">
        <v>0.2</v>
      </c>
      <c r="N21" s="9">
        <v>0.6</v>
      </c>
    </row>
    <row r="22" spans="1:14">
      <c r="A22" s="8">
        <v>26</v>
      </c>
      <c r="B22" s="9">
        <v>26</v>
      </c>
      <c r="C22" s="9">
        <v>0.696692824363708</v>
      </c>
      <c r="D22" s="9">
        <v>0.0210152864456177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459</v>
      </c>
      <c r="B23" s="9">
        <v>459</v>
      </c>
      <c r="C23" s="9">
        <v>0.703859448432922</v>
      </c>
      <c r="D23" s="9">
        <v>0.0196352005004883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463</v>
      </c>
      <c r="B24" s="9">
        <v>463</v>
      </c>
      <c r="C24" s="9">
        <v>0.722189426422119</v>
      </c>
      <c r="D24" s="9">
        <v>0.00653374195098877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184</v>
      </c>
      <c r="B25" s="9">
        <v>184</v>
      </c>
      <c r="C25" s="9">
        <v>0.704670667648315</v>
      </c>
      <c r="D25" s="9">
        <v>0.0256813764572144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415</v>
      </c>
      <c r="B26" s="9">
        <v>415</v>
      </c>
      <c r="C26" s="9">
        <v>0.698853492736816</v>
      </c>
      <c r="D26" s="9">
        <v>0.0456039905548096</v>
      </c>
      <c r="E26" s="9">
        <v>9</v>
      </c>
      <c r="F26" s="9">
        <v>6</v>
      </c>
      <c r="G26" s="9">
        <v>1</v>
      </c>
      <c r="H26" s="9">
        <v>4</v>
      </c>
      <c r="I26" s="9">
        <v>0.9</v>
      </c>
      <c r="J26" s="9">
        <v>0.6</v>
      </c>
      <c r="K26" s="9">
        <v>0.72</v>
      </c>
      <c r="L26" s="9">
        <v>0.6</v>
      </c>
      <c r="M26" s="9">
        <v>0.3</v>
      </c>
      <c r="N26" s="9">
        <v>0.65</v>
      </c>
    </row>
    <row r="27" spans="1:14">
      <c r="A27" s="8">
        <v>240</v>
      </c>
      <c r="B27" s="9">
        <v>240</v>
      </c>
      <c r="C27" s="9">
        <v>0.720616340637207</v>
      </c>
      <c r="D27" s="9">
        <v>0.0177127122879028</v>
      </c>
      <c r="E27" s="9">
        <v>10</v>
      </c>
      <c r="F27" s="9">
        <v>7</v>
      </c>
      <c r="G27" s="9">
        <v>0</v>
      </c>
      <c r="H27" s="9">
        <v>3</v>
      </c>
      <c r="I27" s="9">
        <v>1</v>
      </c>
      <c r="J27" s="9">
        <v>0.588235294117647</v>
      </c>
      <c r="K27" s="9">
        <v>0.740740740740741</v>
      </c>
      <c r="L27" s="9">
        <v>0.7</v>
      </c>
      <c r="M27" s="9">
        <v>0.3</v>
      </c>
      <c r="N27" s="9">
        <v>0.65</v>
      </c>
    </row>
    <row r="28" spans="1:14">
      <c r="A28" s="8">
        <v>275</v>
      </c>
      <c r="B28" s="9">
        <v>275</v>
      </c>
      <c r="C28" s="9">
        <v>0.714213848114014</v>
      </c>
      <c r="D28" s="9">
        <v>0.0160645246505737</v>
      </c>
      <c r="E28" s="9">
        <v>7</v>
      </c>
      <c r="F28" s="9">
        <v>7</v>
      </c>
      <c r="G28" s="9">
        <v>3</v>
      </c>
      <c r="H28" s="9">
        <v>3</v>
      </c>
      <c r="I28" s="9">
        <v>0.7</v>
      </c>
      <c r="J28" s="9">
        <v>0.5</v>
      </c>
      <c r="K28" s="9">
        <v>0.583333333333333</v>
      </c>
      <c r="L28" s="9">
        <v>0.7</v>
      </c>
      <c r="M28" s="9">
        <v>0</v>
      </c>
      <c r="N28" s="9">
        <v>0.5</v>
      </c>
    </row>
    <row r="29" spans="1:14">
      <c r="A29" s="8">
        <v>476</v>
      </c>
      <c r="B29" s="9">
        <v>476</v>
      </c>
      <c r="C29" s="9">
        <v>0.708812236785889</v>
      </c>
      <c r="D29" s="9">
        <v>0.00474917888641357</v>
      </c>
      <c r="E29" s="9">
        <v>9</v>
      </c>
      <c r="F29" s="9">
        <v>7</v>
      </c>
      <c r="G29" s="9">
        <v>1</v>
      </c>
      <c r="H29" s="9">
        <v>3</v>
      </c>
      <c r="I29" s="9">
        <v>0.9</v>
      </c>
      <c r="J29" s="9">
        <v>0.5625</v>
      </c>
      <c r="K29" s="9">
        <v>0.692307692307692</v>
      </c>
      <c r="L29" s="9">
        <v>0.7</v>
      </c>
      <c r="M29" s="9">
        <v>0.2</v>
      </c>
      <c r="N29" s="9">
        <v>0.6</v>
      </c>
    </row>
    <row r="30" s="1" customFormat="1" spans="1:14">
      <c r="A30" s="10">
        <v>95</v>
      </c>
      <c r="B30" s="11">
        <v>95</v>
      </c>
      <c r="C30" s="11">
        <v>0.718604207038879</v>
      </c>
      <c r="D30" s="11">
        <v>0.000424385070800781</v>
      </c>
      <c r="E30" s="11">
        <v>8</v>
      </c>
      <c r="F30" s="11">
        <v>7</v>
      </c>
      <c r="G30" s="11">
        <v>2</v>
      </c>
      <c r="H30" s="11">
        <v>3</v>
      </c>
      <c r="I30" s="11">
        <v>0.8</v>
      </c>
      <c r="J30" s="11">
        <v>0.533333333333333</v>
      </c>
      <c r="K30" s="11">
        <v>0.64</v>
      </c>
      <c r="L30" s="11">
        <v>0.7</v>
      </c>
      <c r="M30" s="11">
        <v>0.1</v>
      </c>
      <c r="N30" s="11">
        <v>0.55</v>
      </c>
    </row>
    <row r="31" spans="1:14">
      <c r="A31" s="8">
        <v>487</v>
      </c>
      <c r="B31" s="9">
        <v>487</v>
      </c>
      <c r="C31" s="9">
        <v>0.73888897895813</v>
      </c>
      <c r="D31" s="9">
        <v>0.0405522584915161</v>
      </c>
      <c r="E31" s="9">
        <v>8</v>
      </c>
      <c r="F31" s="9">
        <v>8</v>
      </c>
      <c r="G31" s="9">
        <v>2</v>
      </c>
      <c r="H31" s="9">
        <v>2</v>
      </c>
      <c r="I31" s="9">
        <v>0.8</v>
      </c>
      <c r="J31" s="9">
        <v>0.5</v>
      </c>
      <c r="K31" s="9">
        <v>0.615384615384615</v>
      </c>
      <c r="L31" s="9">
        <v>0.8</v>
      </c>
      <c r="M31" s="9">
        <v>0</v>
      </c>
      <c r="N31" s="9">
        <v>0.5</v>
      </c>
    </row>
    <row r="32" spans="1:14">
      <c r="A32" s="8">
        <v>135</v>
      </c>
      <c r="B32" s="9">
        <v>135</v>
      </c>
      <c r="C32" s="9">
        <v>0.727081894874573</v>
      </c>
      <c r="D32" s="9">
        <v>0.148623704910278</v>
      </c>
      <c r="E32" s="9">
        <v>9</v>
      </c>
      <c r="F32" s="9">
        <v>8</v>
      </c>
      <c r="G32" s="9">
        <v>1</v>
      </c>
      <c r="H32" s="9">
        <v>2</v>
      </c>
      <c r="I32" s="9">
        <v>0.9</v>
      </c>
      <c r="J32" s="9">
        <v>0.529411764705882</v>
      </c>
      <c r="K32" s="9">
        <v>0.666666666666667</v>
      </c>
      <c r="L32" s="9">
        <v>0.8</v>
      </c>
      <c r="M32" s="9">
        <v>0.1</v>
      </c>
      <c r="N32" s="9">
        <v>0.55</v>
      </c>
    </row>
    <row r="33" spans="1:14">
      <c r="A33" s="8">
        <v>326</v>
      </c>
      <c r="B33" s="9">
        <v>326</v>
      </c>
      <c r="C33" s="9">
        <v>0.728153347969055</v>
      </c>
      <c r="D33" s="9">
        <v>0.205908179283142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198</v>
      </c>
      <c r="B34" s="9">
        <v>198</v>
      </c>
      <c r="C34" s="9">
        <v>0.729091763496399</v>
      </c>
      <c r="D34" s="9">
        <v>0.0614309310913086</v>
      </c>
      <c r="E34" s="9">
        <v>10</v>
      </c>
      <c r="F34" s="9">
        <v>9</v>
      </c>
      <c r="G34" s="9">
        <v>0</v>
      </c>
      <c r="H34" s="9">
        <v>1</v>
      </c>
      <c r="I34" s="9">
        <v>1</v>
      </c>
      <c r="J34" s="9">
        <v>0.526315789473684</v>
      </c>
      <c r="K34" s="9">
        <v>0.689655172413793</v>
      </c>
      <c r="L34" s="9">
        <v>0.9</v>
      </c>
      <c r="M34" s="9">
        <v>0.1</v>
      </c>
      <c r="N34" s="9">
        <v>0.55</v>
      </c>
    </row>
    <row r="35" s="3" customFormat="1" spans="1:14">
      <c r="A35" s="14">
        <v>14</v>
      </c>
      <c r="B35" s="15">
        <v>14</v>
      </c>
      <c r="C35" s="15">
        <v>0.73849093914032</v>
      </c>
      <c r="D35" s="15">
        <v>0.159450173377991</v>
      </c>
      <c r="E35" s="15">
        <v>10</v>
      </c>
      <c r="F35" s="15">
        <v>9</v>
      </c>
      <c r="G35" s="15">
        <v>0</v>
      </c>
      <c r="H35" s="15">
        <v>1</v>
      </c>
      <c r="I35" s="15">
        <v>1</v>
      </c>
      <c r="J35" s="15">
        <v>0.526315789473684</v>
      </c>
      <c r="K35" s="15">
        <v>0.689655172413793</v>
      </c>
      <c r="L35" s="15">
        <v>0.9</v>
      </c>
      <c r="M35" s="15">
        <v>0.1</v>
      </c>
      <c r="N35" s="15">
        <v>0.55</v>
      </c>
    </row>
    <row r="36" spans="1:14">
      <c r="A36" s="8">
        <v>329</v>
      </c>
      <c r="B36" s="9">
        <v>329</v>
      </c>
      <c r="C36" s="9">
        <v>0.753454089164734</v>
      </c>
      <c r="D36" s="9">
        <v>0.0653548240661621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293</v>
      </c>
      <c r="B37" s="9">
        <v>293</v>
      </c>
      <c r="C37" s="9">
        <v>0.730805635452271</v>
      </c>
      <c r="D37" s="9">
        <v>0.0538330078125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112</v>
      </c>
      <c r="B38" s="9">
        <v>112</v>
      </c>
      <c r="C38" s="9">
        <v>0.741947174072266</v>
      </c>
      <c r="D38" s="9">
        <v>0.073692798614502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pans="1:14">
      <c r="A39" s="8">
        <v>11</v>
      </c>
      <c r="B39" s="9">
        <v>11</v>
      </c>
      <c r="C39" s="9">
        <v>0.731852769851685</v>
      </c>
      <c r="D39" s="9">
        <v>0.0606273412704468</v>
      </c>
      <c r="E39" s="9">
        <v>9</v>
      </c>
      <c r="F39" s="9">
        <v>5</v>
      </c>
      <c r="G39" s="9">
        <v>1</v>
      </c>
      <c r="H39" s="9">
        <v>5</v>
      </c>
      <c r="I39" s="9">
        <v>0.9</v>
      </c>
      <c r="J39" s="9">
        <v>0.642857142857143</v>
      </c>
      <c r="K39" s="9">
        <v>0.75</v>
      </c>
      <c r="L39" s="9">
        <v>0.5</v>
      </c>
      <c r="M39" s="9">
        <v>0.4</v>
      </c>
      <c r="N39" s="9">
        <v>0.7</v>
      </c>
    </row>
    <row r="40" customFormat="1" spans="1:14">
      <c r="A40" s="8">
        <v>178</v>
      </c>
      <c r="B40" s="9">
        <v>178</v>
      </c>
      <c r="C40" s="9">
        <v>0.736749768257141</v>
      </c>
      <c r="D40" s="9">
        <v>0.15205705165863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48</v>
      </c>
      <c r="B41" s="9">
        <v>48</v>
      </c>
      <c r="C41" s="9">
        <v>0.735119223594666</v>
      </c>
      <c r="D41" s="9">
        <v>0.0424820184707642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="4" customFormat="1" spans="1:14">
      <c r="A42" s="16">
        <v>190</v>
      </c>
      <c r="B42" s="17">
        <v>190</v>
      </c>
      <c r="C42" s="17">
        <v>0.749874949455261</v>
      </c>
      <c r="D42" s="17">
        <v>0.0491503477096558</v>
      </c>
      <c r="E42" s="17">
        <v>9</v>
      </c>
      <c r="F42" s="17">
        <v>7</v>
      </c>
      <c r="G42" s="17">
        <v>1</v>
      </c>
      <c r="H42" s="17">
        <v>3</v>
      </c>
      <c r="I42" s="17">
        <v>0.9</v>
      </c>
      <c r="J42" s="17">
        <v>0.5625</v>
      </c>
      <c r="K42" s="17">
        <v>0.692307692307692</v>
      </c>
      <c r="L42" s="17">
        <v>0.7</v>
      </c>
      <c r="M42" s="17">
        <v>0.2</v>
      </c>
      <c r="N42" s="17">
        <v>0.6</v>
      </c>
    </row>
    <row r="43" spans="1:14">
      <c r="A43" s="8">
        <v>358</v>
      </c>
      <c r="B43" s="9">
        <v>358</v>
      </c>
      <c r="C43" s="9">
        <v>0.789153099060059</v>
      </c>
      <c r="D43" s="9">
        <v>0.069909930229187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150</v>
      </c>
      <c r="B44" s="9">
        <v>150</v>
      </c>
      <c r="C44" s="9">
        <v>0.76350724697113</v>
      </c>
      <c r="D44" s="9">
        <v>0.0893278121948242</v>
      </c>
      <c r="E44" s="9">
        <v>10</v>
      </c>
      <c r="F44" s="9">
        <v>9</v>
      </c>
      <c r="G44" s="9">
        <v>0</v>
      </c>
      <c r="H44" s="9">
        <v>1</v>
      </c>
      <c r="I44" s="9">
        <v>1</v>
      </c>
      <c r="J44" s="9">
        <v>0.526315789473684</v>
      </c>
      <c r="K44" s="9">
        <v>0.689655172413793</v>
      </c>
      <c r="L44" s="9">
        <v>0.9</v>
      </c>
      <c r="M44" s="9">
        <v>0.1</v>
      </c>
      <c r="N44" s="9">
        <v>0.55</v>
      </c>
    </row>
    <row r="45" spans="1:14">
      <c r="A45" s="8">
        <v>123</v>
      </c>
      <c r="B45" s="9">
        <v>123</v>
      </c>
      <c r="C45" s="9">
        <v>0.781936645507812</v>
      </c>
      <c r="D45" s="9">
        <v>0.049551248550415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422</v>
      </c>
      <c r="B46" s="9">
        <v>422</v>
      </c>
      <c r="C46" s="9">
        <v>0.761177539825439</v>
      </c>
      <c r="D46" s="9">
        <v>0.145860910415649</v>
      </c>
      <c r="E46" s="9">
        <v>7</v>
      </c>
      <c r="F46" s="9">
        <v>9</v>
      </c>
      <c r="G46" s="9">
        <v>3</v>
      </c>
      <c r="H46" s="9">
        <v>1</v>
      </c>
      <c r="I46" s="9">
        <v>0.7</v>
      </c>
      <c r="J46" s="9">
        <v>0.4375</v>
      </c>
      <c r="K46" s="9">
        <v>0.538461538461538</v>
      </c>
      <c r="L46" s="9">
        <v>0.9</v>
      </c>
      <c r="M46" s="9">
        <v>-0.2</v>
      </c>
      <c r="N46" s="9">
        <v>0.4</v>
      </c>
    </row>
    <row r="47" spans="1:14">
      <c r="A47" s="8">
        <v>322</v>
      </c>
      <c r="B47" s="9">
        <v>322</v>
      </c>
      <c r="C47" s="9">
        <v>0.766848087310791</v>
      </c>
      <c r="D47" s="9">
        <v>0.210089325904846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="3" customFormat="1" spans="1:14">
      <c r="A48" s="14">
        <v>179</v>
      </c>
      <c r="B48" s="15">
        <v>179</v>
      </c>
      <c r="C48" s="15">
        <v>0.785847425460815</v>
      </c>
      <c r="D48" s="15">
        <v>0.249114394187927</v>
      </c>
      <c r="E48" s="15">
        <v>7</v>
      </c>
      <c r="F48" s="15">
        <v>7</v>
      </c>
      <c r="G48" s="15">
        <v>3</v>
      </c>
      <c r="H48" s="15">
        <v>3</v>
      </c>
      <c r="I48" s="15">
        <v>0.7</v>
      </c>
      <c r="J48" s="15">
        <v>0.5</v>
      </c>
      <c r="K48" s="15">
        <v>0.583333333333333</v>
      </c>
      <c r="L48" s="15">
        <v>0.7</v>
      </c>
      <c r="M48" s="15">
        <v>0</v>
      </c>
      <c r="N48" s="15">
        <v>0.5</v>
      </c>
    </row>
    <row r="49" spans="1:14">
      <c r="A49" s="8">
        <v>475</v>
      </c>
      <c r="B49" s="9">
        <v>475</v>
      </c>
      <c r="C49" s="9">
        <v>0.772042036056519</v>
      </c>
      <c r="D49" s="9">
        <v>0.0372321605682373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223</v>
      </c>
      <c r="B50" s="9">
        <v>223</v>
      </c>
      <c r="C50" s="9">
        <v>0.77288019657135</v>
      </c>
      <c r="D50" s="9">
        <v>0.0924553871154785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52</v>
      </c>
      <c r="B51" s="9">
        <v>52</v>
      </c>
      <c r="C51" s="9">
        <v>0.777238965034485</v>
      </c>
      <c r="D51" s="9">
        <v>0.115252614021301</v>
      </c>
      <c r="E51" s="9">
        <v>8</v>
      </c>
      <c r="F51" s="9">
        <v>5</v>
      </c>
      <c r="G51" s="9">
        <v>2</v>
      </c>
      <c r="H51" s="9">
        <v>5</v>
      </c>
      <c r="I51" s="9">
        <v>0.8</v>
      </c>
      <c r="J51" s="9">
        <v>0.615384615384615</v>
      </c>
      <c r="K51" s="9">
        <v>0.695652173913043</v>
      </c>
      <c r="L51" s="9">
        <v>0.5</v>
      </c>
      <c r="M51" s="9">
        <v>0.3</v>
      </c>
      <c r="N51" s="9">
        <v>0.65</v>
      </c>
    </row>
    <row r="52" spans="1:14">
      <c r="A52" s="8">
        <v>166</v>
      </c>
      <c r="B52" s="9">
        <v>166</v>
      </c>
      <c r="C52" s="9">
        <v>0.779670238494873</v>
      </c>
      <c r="D52" s="9">
        <v>0.0862889289855957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="4" customFormat="1" spans="1:14">
      <c r="A53" s="16">
        <v>375</v>
      </c>
      <c r="B53" s="17">
        <v>375</v>
      </c>
      <c r="C53" s="17">
        <v>0.788620829582214</v>
      </c>
      <c r="D53" s="17">
        <v>0.0119588375091553</v>
      </c>
      <c r="E53" s="17">
        <v>8</v>
      </c>
      <c r="F53" s="17">
        <v>7</v>
      </c>
      <c r="G53" s="17">
        <v>2</v>
      </c>
      <c r="H53" s="17">
        <v>3</v>
      </c>
      <c r="I53" s="17">
        <v>0.8</v>
      </c>
      <c r="J53" s="17">
        <v>0.533333333333333</v>
      </c>
      <c r="K53" s="17">
        <v>0.64</v>
      </c>
      <c r="L53" s="17">
        <v>0.7</v>
      </c>
      <c r="M53" s="17">
        <v>0.1</v>
      </c>
      <c r="N53" s="17">
        <v>0.55</v>
      </c>
    </row>
    <row r="54" spans="1:14">
      <c r="A54" s="8">
        <v>8</v>
      </c>
      <c r="B54" s="9">
        <v>8</v>
      </c>
      <c r="C54" s="9">
        <v>0.792236685752869</v>
      </c>
      <c r="D54" s="9">
        <v>0.000946521759033203</v>
      </c>
      <c r="E54" s="9">
        <v>7</v>
      </c>
      <c r="F54" s="9">
        <v>8</v>
      </c>
      <c r="G54" s="9">
        <v>3</v>
      </c>
      <c r="H54" s="9">
        <v>2</v>
      </c>
      <c r="I54" s="9">
        <v>0.7</v>
      </c>
      <c r="J54" s="9">
        <v>0.466666666666667</v>
      </c>
      <c r="K54" s="9">
        <v>0.56</v>
      </c>
      <c r="L54" s="9">
        <v>0.8</v>
      </c>
      <c r="M54" s="9">
        <v>-0.1</v>
      </c>
      <c r="N54" s="9">
        <v>0.45</v>
      </c>
    </row>
    <row r="55" spans="1:14">
      <c r="A55" s="8">
        <v>309</v>
      </c>
      <c r="B55" s="9">
        <v>309</v>
      </c>
      <c r="C55" s="9">
        <v>0.81212055683136</v>
      </c>
      <c r="D55" s="9">
        <v>0.156541228294373</v>
      </c>
      <c r="E55" s="9">
        <v>6</v>
      </c>
      <c r="F55" s="9">
        <v>7</v>
      </c>
      <c r="G55" s="9">
        <v>4</v>
      </c>
      <c r="H55" s="9">
        <v>3</v>
      </c>
      <c r="I55" s="9">
        <v>0.6</v>
      </c>
      <c r="J55" s="9">
        <v>0.461538461538462</v>
      </c>
      <c r="K55" s="9">
        <v>0.521739130434783</v>
      </c>
      <c r="L55" s="9">
        <v>0.7</v>
      </c>
      <c r="M55" s="9">
        <v>-0.1</v>
      </c>
      <c r="N55" s="9">
        <v>0.45</v>
      </c>
    </row>
    <row r="56" spans="1:14">
      <c r="A56" s="8">
        <v>446</v>
      </c>
      <c r="B56" s="9">
        <v>446</v>
      </c>
      <c r="C56" s="9">
        <v>0.799922227859497</v>
      </c>
      <c r="D56" s="9">
        <v>0.0219073295593262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pans="1:14">
      <c r="A57" s="8">
        <v>130</v>
      </c>
      <c r="B57" s="9">
        <v>130</v>
      </c>
      <c r="C57" s="9">
        <v>0.804839730262756</v>
      </c>
      <c r="D57" s="9">
        <v>0.0534467697143555</v>
      </c>
      <c r="E57" s="9">
        <v>9</v>
      </c>
      <c r="F57" s="9">
        <v>9</v>
      </c>
      <c r="G57" s="9">
        <v>1</v>
      </c>
      <c r="H57" s="9">
        <v>1</v>
      </c>
      <c r="I57" s="9">
        <v>0.9</v>
      </c>
      <c r="J57" s="9">
        <v>0.5</v>
      </c>
      <c r="K57" s="9">
        <v>0.642857142857143</v>
      </c>
      <c r="L57" s="9">
        <v>0.9</v>
      </c>
      <c r="M57" s="9">
        <v>0</v>
      </c>
      <c r="N57" s="9">
        <v>0.5</v>
      </c>
    </row>
    <row r="58" spans="1:14">
      <c r="A58" s="8">
        <v>352</v>
      </c>
      <c r="B58" s="9">
        <v>352</v>
      </c>
      <c r="C58" s="9">
        <v>0.813812732696533</v>
      </c>
      <c r="D58" s="9">
        <v>0.140802979469299</v>
      </c>
      <c r="E58" s="9">
        <v>8</v>
      </c>
      <c r="F58" s="9">
        <v>4</v>
      </c>
      <c r="G58" s="9">
        <v>2</v>
      </c>
      <c r="H58" s="9">
        <v>6</v>
      </c>
      <c r="I58" s="9">
        <v>0.8</v>
      </c>
      <c r="J58" s="9">
        <v>0.666666666666667</v>
      </c>
      <c r="K58" s="9">
        <v>0.727272727272727</v>
      </c>
      <c r="L58" s="9">
        <v>0.4</v>
      </c>
      <c r="M58" s="9">
        <v>0.4</v>
      </c>
      <c r="N58" s="9">
        <v>0.7</v>
      </c>
    </row>
    <row r="59" spans="1:14">
      <c r="A59" s="8">
        <v>86</v>
      </c>
      <c r="B59" s="9">
        <v>86</v>
      </c>
      <c r="C59" s="9">
        <v>0.8199782371521</v>
      </c>
      <c r="D59" s="9">
        <v>0.0331791639328003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203</v>
      </c>
      <c r="B60" s="9">
        <v>203</v>
      </c>
      <c r="C60" s="9">
        <v>0.82262909412384</v>
      </c>
      <c r="D60" s="9">
        <v>0.0605645179748535</v>
      </c>
      <c r="E60" s="9">
        <v>10</v>
      </c>
      <c r="F60" s="9">
        <v>6</v>
      </c>
      <c r="G60" s="9">
        <v>0</v>
      </c>
      <c r="H60" s="9">
        <v>4</v>
      </c>
      <c r="I60" s="9">
        <v>1</v>
      </c>
      <c r="J60" s="9">
        <v>0.625</v>
      </c>
      <c r="K60" s="9">
        <v>0.769230769230769</v>
      </c>
      <c r="L60" s="9">
        <v>0.6</v>
      </c>
      <c r="M60" s="9">
        <v>0.4</v>
      </c>
      <c r="N60" s="9">
        <v>0.7</v>
      </c>
    </row>
    <row r="61" spans="1:14">
      <c r="A61" s="8">
        <v>211</v>
      </c>
      <c r="B61" s="9">
        <v>211</v>
      </c>
      <c r="C61" s="9">
        <v>0.815291881561279</v>
      </c>
      <c r="D61" s="9">
        <v>0.173565149307251</v>
      </c>
      <c r="E61" s="9">
        <v>8</v>
      </c>
      <c r="F61" s="9">
        <v>8</v>
      </c>
      <c r="G61" s="9">
        <v>2</v>
      </c>
      <c r="H61" s="9">
        <v>2</v>
      </c>
      <c r="I61" s="9">
        <v>0.8</v>
      </c>
      <c r="J61" s="9">
        <v>0.5</v>
      </c>
      <c r="K61" s="9">
        <v>0.615384615384615</v>
      </c>
      <c r="L61" s="9">
        <v>0.8</v>
      </c>
      <c r="M61" s="9">
        <v>0</v>
      </c>
      <c r="N61" s="9">
        <v>0.5</v>
      </c>
    </row>
    <row r="62" s="1" customFormat="1" spans="1:14">
      <c r="A62" s="10">
        <v>298</v>
      </c>
      <c r="B62" s="11">
        <v>298</v>
      </c>
      <c r="C62" s="11">
        <v>0.816716432571411</v>
      </c>
      <c r="D62" s="11">
        <v>0.16333019733429</v>
      </c>
      <c r="E62" s="11">
        <v>9</v>
      </c>
      <c r="F62" s="11">
        <v>7</v>
      </c>
      <c r="G62" s="11">
        <v>1</v>
      </c>
      <c r="H62" s="11">
        <v>3</v>
      </c>
      <c r="I62" s="11">
        <v>0.9</v>
      </c>
      <c r="J62" s="11">
        <v>0.5625</v>
      </c>
      <c r="K62" s="11">
        <v>0.692307692307692</v>
      </c>
      <c r="L62" s="11">
        <v>0.7</v>
      </c>
      <c r="M62" s="11">
        <v>0.2</v>
      </c>
      <c r="N62" s="11">
        <v>0.6</v>
      </c>
    </row>
    <row r="63" spans="1:14">
      <c r="A63" s="8">
        <v>428</v>
      </c>
      <c r="B63" s="9">
        <v>428</v>
      </c>
      <c r="C63" s="9">
        <v>0.825892806053162</v>
      </c>
      <c r="D63" s="9">
        <v>0.0750623941421509</v>
      </c>
      <c r="E63" s="9">
        <v>9</v>
      </c>
      <c r="F63" s="9">
        <v>5</v>
      </c>
      <c r="G63" s="9">
        <v>1</v>
      </c>
      <c r="H63" s="9">
        <v>5</v>
      </c>
      <c r="I63" s="9">
        <v>0.9</v>
      </c>
      <c r="J63" s="9">
        <v>0.642857142857143</v>
      </c>
      <c r="K63" s="9">
        <v>0.75</v>
      </c>
      <c r="L63" s="9">
        <v>0.5</v>
      </c>
      <c r="M63" s="9">
        <v>0.4</v>
      </c>
      <c r="N63" s="9">
        <v>0.7</v>
      </c>
    </row>
    <row r="64" spans="1:14">
      <c r="A64" s="8">
        <v>159</v>
      </c>
      <c r="B64" s="9">
        <v>159</v>
      </c>
      <c r="C64" s="9">
        <v>0.829185247421265</v>
      </c>
      <c r="D64" s="9">
        <v>0.101831912994385</v>
      </c>
      <c r="E64" s="9">
        <v>8</v>
      </c>
      <c r="F64" s="9">
        <v>8</v>
      </c>
      <c r="G64" s="9">
        <v>2</v>
      </c>
      <c r="H64" s="9">
        <v>2</v>
      </c>
      <c r="I64" s="9">
        <v>0.8</v>
      </c>
      <c r="J64" s="9">
        <v>0.5</v>
      </c>
      <c r="K64" s="9">
        <v>0.615384615384615</v>
      </c>
      <c r="L64" s="9">
        <v>0.8</v>
      </c>
      <c r="M64" s="9">
        <v>0</v>
      </c>
      <c r="N64" s="9">
        <v>0.5</v>
      </c>
    </row>
    <row r="65" spans="1:14">
      <c r="A65" s="8">
        <v>395</v>
      </c>
      <c r="B65" s="9">
        <v>395</v>
      </c>
      <c r="C65" s="9">
        <v>0.835938572883606</v>
      </c>
      <c r="D65" s="9">
        <v>0.0859125852584839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="3" customFormat="1" spans="1:14">
      <c r="A66" s="14">
        <v>456</v>
      </c>
      <c r="B66" s="15">
        <v>456</v>
      </c>
      <c r="C66" s="15">
        <v>0.846237897872925</v>
      </c>
      <c r="D66" s="15">
        <v>0.175909638404846</v>
      </c>
      <c r="E66" s="15">
        <v>10</v>
      </c>
      <c r="F66" s="15">
        <v>6</v>
      </c>
      <c r="G66" s="15">
        <v>0</v>
      </c>
      <c r="H66" s="15">
        <v>4</v>
      </c>
      <c r="I66" s="15">
        <v>1</v>
      </c>
      <c r="J66" s="15">
        <v>0.625</v>
      </c>
      <c r="K66" s="15">
        <v>0.769230769230769</v>
      </c>
      <c r="L66" s="15">
        <v>0.6</v>
      </c>
      <c r="M66" s="15">
        <v>0.4</v>
      </c>
      <c r="N66" s="15">
        <v>0.7</v>
      </c>
    </row>
    <row r="67" spans="1:14">
      <c r="A67" s="8">
        <v>310</v>
      </c>
      <c r="B67" s="9">
        <v>310</v>
      </c>
      <c r="C67" s="9">
        <v>0.840501666069031</v>
      </c>
      <c r="D67" s="9">
        <v>0.195119500160217</v>
      </c>
      <c r="E67" s="9">
        <v>10</v>
      </c>
      <c r="F67" s="9">
        <v>9</v>
      </c>
      <c r="G67" s="9">
        <v>0</v>
      </c>
      <c r="H67" s="9">
        <v>1</v>
      </c>
      <c r="I67" s="9">
        <v>1</v>
      </c>
      <c r="J67" s="9">
        <v>0.526315789473684</v>
      </c>
      <c r="K67" s="9">
        <v>0.689655172413793</v>
      </c>
      <c r="L67" s="9">
        <v>0.9</v>
      </c>
      <c r="M67" s="9">
        <v>0.1</v>
      </c>
      <c r="N67" s="9">
        <v>0.55</v>
      </c>
    </row>
    <row r="68" s="4" customFormat="1" spans="1:14">
      <c r="A68" s="16">
        <v>73</v>
      </c>
      <c r="B68" s="17">
        <v>73</v>
      </c>
      <c r="C68" s="17">
        <v>0.841520309448242</v>
      </c>
      <c r="D68" s="17">
        <v>0.0993181467056274</v>
      </c>
      <c r="E68" s="17">
        <v>10</v>
      </c>
      <c r="F68" s="17">
        <v>9</v>
      </c>
      <c r="G68" s="17">
        <v>0</v>
      </c>
      <c r="H68" s="17">
        <v>1</v>
      </c>
      <c r="I68" s="17">
        <v>1</v>
      </c>
      <c r="J68" s="17">
        <v>0.526315789473684</v>
      </c>
      <c r="K68" s="17">
        <v>0.689655172413793</v>
      </c>
      <c r="L68" s="17">
        <v>0.9</v>
      </c>
      <c r="M68" s="17">
        <v>0.1</v>
      </c>
      <c r="N68" s="17">
        <v>0.55</v>
      </c>
    </row>
    <row r="69" spans="1:14">
      <c r="A69" s="8">
        <v>30</v>
      </c>
      <c r="B69" s="9">
        <v>30</v>
      </c>
      <c r="C69" s="9">
        <v>0.861119389533997</v>
      </c>
      <c r="D69" s="9">
        <v>0.250669717788696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="3" customFormat="1" spans="1:14">
      <c r="A70" s="14">
        <v>268</v>
      </c>
      <c r="B70" s="15">
        <v>268</v>
      </c>
      <c r="C70" s="15">
        <v>0.884103894233704</v>
      </c>
      <c r="D70" s="15">
        <v>0.151036620140076</v>
      </c>
      <c r="E70" s="15">
        <v>9</v>
      </c>
      <c r="F70" s="15">
        <v>8</v>
      </c>
      <c r="G70" s="15">
        <v>1</v>
      </c>
      <c r="H70" s="15">
        <v>2</v>
      </c>
      <c r="I70" s="15">
        <v>0.9</v>
      </c>
      <c r="J70" s="15">
        <v>0.529411764705882</v>
      </c>
      <c r="K70" s="15">
        <v>0.666666666666667</v>
      </c>
      <c r="L70" s="15">
        <v>0.8</v>
      </c>
      <c r="M70" s="15">
        <v>0.1</v>
      </c>
      <c r="N70" s="15">
        <v>0.55</v>
      </c>
    </row>
    <row r="71" spans="1:14">
      <c r="A71" s="8">
        <v>479</v>
      </c>
      <c r="B71" s="9">
        <v>479</v>
      </c>
      <c r="C71" s="9">
        <v>0.870608329772949</v>
      </c>
      <c r="D71" s="9">
        <v>0.253975987434387</v>
      </c>
      <c r="E71" s="9">
        <v>10</v>
      </c>
      <c r="F71" s="9">
        <v>5</v>
      </c>
      <c r="G71" s="9">
        <v>0</v>
      </c>
      <c r="H71" s="9">
        <v>5</v>
      </c>
      <c r="I71" s="9">
        <v>1</v>
      </c>
      <c r="J71" s="9">
        <v>0.666666666666667</v>
      </c>
      <c r="K71" s="9">
        <v>0.8</v>
      </c>
      <c r="L71" s="9">
        <v>0.5</v>
      </c>
      <c r="M71" s="9">
        <v>0.5</v>
      </c>
      <c r="N71" s="9">
        <v>0.75</v>
      </c>
    </row>
    <row r="72" spans="3:13">
      <c r="C72" s="7">
        <f>AVERAGE(C2:C71)</f>
        <v>0.742304103715079</v>
      </c>
      <c r="D72" s="7">
        <f>AVERAGE(D2:D71)</f>
        <v>0.0734599777630397</v>
      </c>
      <c r="L72" s="7">
        <f>AVERAGE(L2:L71)</f>
        <v>0.702857142857143</v>
      </c>
      <c r="M72" s="7">
        <f>AVERAGE(M2:M71)</f>
        <v>0.191428571428571</v>
      </c>
    </row>
    <row r="74" spans="3:6">
      <c r="C74" s="18" t="s">
        <v>13</v>
      </c>
      <c r="D74" s="7" t="s">
        <v>14</v>
      </c>
      <c r="E74" s="7" t="s">
        <v>39</v>
      </c>
      <c r="F74" s="7"/>
    </row>
    <row r="75" spans="3:9">
      <c r="C75" s="7" t="s">
        <v>15</v>
      </c>
      <c r="D75" s="7">
        <f>COUNTIF(C2:C71,"&lt;0.343")-COUNTIF(C2:C71,"&lt;0.311")</f>
        <v>0</v>
      </c>
      <c r="E75" s="19">
        <v>0.02</v>
      </c>
      <c r="F75" s="23">
        <v>31.2</v>
      </c>
      <c r="G75" s="23">
        <v>-40</v>
      </c>
      <c r="H75" s="24">
        <v>0.0256</v>
      </c>
      <c r="I75">
        <v>76</v>
      </c>
    </row>
    <row r="76" spans="3:9">
      <c r="C76" s="7" t="s">
        <v>16</v>
      </c>
      <c r="D76" s="7">
        <f>COUNTIF(C2:C71,"&lt;0.375")-COUNTIF(C2:C71,"&lt;0.343")</f>
        <v>0</v>
      </c>
      <c r="E76" s="19">
        <v>0.04</v>
      </c>
      <c r="F76" s="23">
        <v>62.4</v>
      </c>
      <c r="G76" s="23">
        <v>-60</v>
      </c>
      <c r="H76" s="24">
        <v>0.0385</v>
      </c>
      <c r="I76">
        <v>75</v>
      </c>
    </row>
    <row r="77" spans="3:9">
      <c r="C77" s="7" t="s">
        <v>17</v>
      </c>
      <c r="D77" s="7">
        <f>COUNTIF(C2:C71,"&lt;0.407")-COUNTIF(C2:C71,"&lt;0.375")</f>
        <v>0</v>
      </c>
      <c r="E77" s="19">
        <v>0.1</v>
      </c>
      <c r="F77" s="23">
        <v>156</v>
      </c>
      <c r="G77" s="23">
        <v>-160</v>
      </c>
      <c r="H77" s="24">
        <v>0.1026</v>
      </c>
      <c r="I77">
        <v>70</v>
      </c>
    </row>
    <row r="78" spans="3:9">
      <c r="C78" s="7" t="s">
        <v>18</v>
      </c>
      <c r="D78" s="7">
        <f>COUNTIF(C2:C71,"&lt;0.439")-COUNTIF(C2:C71,"&lt;0.407")</f>
        <v>0</v>
      </c>
      <c r="E78" s="19">
        <v>0.12</v>
      </c>
      <c r="F78" s="23">
        <v>187.2</v>
      </c>
      <c r="G78" s="23">
        <v>-180</v>
      </c>
      <c r="H78" s="24">
        <v>0.1154</v>
      </c>
      <c r="I78">
        <v>69</v>
      </c>
    </row>
    <row r="79" s="3" customFormat="1" spans="3:9">
      <c r="C79" s="20" t="s">
        <v>19</v>
      </c>
      <c r="D79" s="20">
        <f>COUNTIF(C2:C71,"&lt;0.471")-COUNTIF(C2:C71,"&lt;0.439")</f>
        <v>0</v>
      </c>
      <c r="E79" s="20"/>
      <c r="F79" s="20"/>
      <c r="G79" s="3">
        <v>-200</v>
      </c>
      <c r="H79" s="25">
        <v>0.1282</v>
      </c>
      <c r="I79" s="3">
        <v>68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3" customFormat="1" spans="3:8">
      <c r="C81" s="20" t="s">
        <v>21</v>
      </c>
      <c r="D81" s="20">
        <f>COUNTIF(C2:C71,"&lt;0.535")-COUNTIF(C2:C71,"&lt;0.503")</f>
        <v>0</v>
      </c>
      <c r="E81" s="20"/>
      <c r="F81" s="20"/>
      <c r="G81" s="20"/>
      <c r="H81" s="3">
        <v>4</v>
      </c>
    </row>
    <row r="82" spans="3:7">
      <c r="C82" s="7" t="s">
        <v>22</v>
      </c>
      <c r="D82" s="7">
        <f>COUNTIF(C2:C71,"&lt;0.567")-COUNTIF(C2:C71,"&lt;0.535")</f>
        <v>0</v>
      </c>
      <c r="E82" s="7"/>
      <c r="F82" s="7"/>
      <c r="G82" s="7"/>
    </row>
    <row r="83" s="3" customFormat="1" spans="3:7">
      <c r="C83" s="20" t="s">
        <v>23</v>
      </c>
      <c r="D83" s="20">
        <f>COUNTIF(C2:C71,"&lt;0.599")-COUNTIF(C2:C71,"&lt;0.567")</f>
        <v>0</v>
      </c>
      <c r="E83" s="20"/>
      <c r="F83" s="20"/>
      <c r="G83" s="20"/>
    </row>
    <row r="84" s="5" customFormat="1" spans="3:7">
      <c r="C84" s="21" t="s">
        <v>24</v>
      </c>
      <c r="D84" s="21">
        <f>COUNTIF(C2:C71,"&lt;0.631")-COUNTIF(C2:C71,"&lt;0.599")</f>
        <v>3</v>
      </c>
      <c r="E84" s="21">
        <v>4</v>
      </c>
      <c r="F84" s="21"/>
      <c r="G84" s="21"/>
    </row>
    <row r="85" s="3" customFormat="1" spans="3:7">
      <c r="C85" s="20" t="s">
        <v>25</v>
      </c>
      <c r="D85" s="20">
        <f>COUNTIF(C2:C71,"&lt;0.663")-COUNTIF(C2:C71,"&lt;0.631")</f>
        <v>6</v>
      </c>
      <c r="E85" s="20">
        <v>7</v>
      </c>
      <c r="F85" s="20"/>
      <c r="G85" s="20"/>
    </row>
    <row r="86" spans="3:7">
      <c r="C86" s="7" t="s">
        <v>26</v>
      </c>
      <c r="D86" s="7">
        <f>COUNTIF(C2:C71,"&lt;0.695")-COUNTIF(C2:C71,"&lt;0.663")</f>
        <v>9</v>
      </c>
      <c r="E86" s="20">
        <v>9</v>
      </c>
      <c r="F86" s="7"/>
      <c r="G86" s="7"/>
    </row>
    <row r="87" spans="3:7">
      <c r="C87" s="7" t="s">
        <v>27</v>
      </c>
      <c r="D87" s="7">
        <f>COUNTIF(C2:C71,"&lt;0.727")-COUNTIF(C2:C71,"&lt;0.695")</f>
        <v>11</v>
      </c>
      <c r="E87" s="7">
        <v>12</v>
      </c>
      <c r="F87" s="7"/>
      <c r="G87" s="7"/>
    </row>
    <row r="88" s="6" customFormat="1" spans="3:7">
      <c r="C88" s="22" t="s">
        <v>28</v>
      </c>
      <c r="D88" s="22">
        <f>COUNTIF(C2:C71,"&lt;0.759")-COUNTIF(C2:C71,"&lt;0.727")</f>
        <v>12</v>
      </c>
      <c r="E88" s="22">
        <v>14</v>
      </c>
      <c r="F88" s="22"/>
      <c r="G88" s="22"/>
    </row>
    <row r="89" s="3" customFormat="1" spans="3:7">
      <c r="C89" s="20" t="s">
        <v>29</v>
      </c>
      <c r="D89" s="20">
        <f>COUNTIF(C2:C71,"&lt;0.791")-COUNTIF(C2:C71,"&lt;0.759")</f>
        <v>11</v>
      </c>
      <c r="E89" s="20">
        <v>12</v>
      </c>
      <c r="F89" s="20"/>
      <c r="G89" s="20"/>
    </row>
    <row r="90" spans="3:7">
      <c r="C90" s="7" t="s">
        <v>30</v>
      </c>
      <c r="D90" s="7">
        <f>COUNTIF(C2:C71,"&lt;0.823")-COUNTIF(C2:C71,"&lt;0.791")</f>
        <v>9</v>
      </c>
      <c r="E90" s="7">
        <v>9</v>
      </c>
      <c r="F90" s="7"/>
      <c r="G90" s="7"/>
    </row>
    <row r="91" spans="3:7">
      <c r="C91" s="7" t="s">
        <v>31</v>
      </c>
      <c r="D91" s="7">
        <f>COUNTIF(C2:C71,"&lt;0.855")-COUNTIF(C2:C71,"&lt;0.823")</f>
        <v>6</v>
      </c>
      <c r="E91" s="7">
        <v>7</v>
      </c>
      <c r="F91" s="7"/>
      <c r="G91" s="7"/>
    </row>
    <row r="92" s="5" customFormat="1" spans="3:7">
      <c r="C92" s="21" t="s">
        <v>32</v>
      </c>
      <c r="D92" s="21">
        <f>COUNTIF(C2:C71,"&lt;0.887")-COUNTIF(C2:C71,"&lt;0.855")</f>
        <v>3</v>
      </c>
      <c r="E92" s="21">
        <v>4</v>
      </c>
      <c r="F92" s="21"/>
      <c r="G92" s="21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7" workbookViewId="0">
      <selection activeCell="E72" sqref="E72:I77"/>
    </sheetView>
  </sheetViews>
  <sheetFormatPr defaultColWidth="8.89166666666667" defaultRowHeight="13.5"/>
  <cols>
    <col min="3" max="4" width="20.77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432</v>
      </c>
      <c r="B2" s="9">
        <v>432</v>
      </c>
      <c r="C2" s="9">
        <v>0.605595111846924</v>
      </c>
      <c r="D2" s="9">
        <v>0.208909034729004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2</v>
      </c>
      <c r="B3" s="9">
        <v>2</v>
      </c>
      <c r="C3" s="9">
        <v>0.621734499931335</v>
      </c>
      <c r="D3" s="9">
        <v>0.000980615615844727</v>
      </c>
      <c r="E3" s="9">
        <v>9</v>
      </c>
      <c r="F3" s="9">
        <v>4</v>
      </c>
      <c r="G3" s="9">
        <v>1</v>
      </c>
      <c r="H3" s="9">
        <v>6</v>
      </c>
      <c r="I3" s="9">
        <v>0.9</v>
      </c>
      <c r="J3" s="9">
        <v>0.692307692307692</v>
      </c>
      <c r="K3" s="9">
        <v>0.782608695652174</v>
      </c>
      <c r="L3" s="9">
        <v>0.4</v>
      </c>
      <c r="M3" s="9">
        <v>0.5</v>
      </c>
      <c r="N3" s="9">
        <v>0.75</v>
      </c>
    </row>
    <row r="4" s="1" customFormat="1" spans="1:14">
      <c r="A4" s="10">
        <v>54</v>
      </c>
      <c r="B4" s="11">
        <v>54</v>
      </c>
      <c r="C4" s="11">
        <v>0.629478931427002</v>
      </c>
      <c r="D4" s="11">
        <v>0.0051422119140625</v>
      </c>
      <c r="E4" s="11">
        <v>10</v>
      </c>
      <c r="F4" s="11">
        <v>9</v>
      </c>
      <c r="G4" s="11">
        <v>0</v>
      </c>
      <c r="H4" s="11">
        <v>1</v>
      </c>
      <c r="I4" s="11">
        <v>1</v>
      </c>
      <c r="J4" s="11">
        <v>0.526315789473684</v>
      </c>
      <c r="K4" s="11">
        <v>0.689655172413793</v>
      </c>
      <c r="L4" s="11">
        <v>0.9</v>
      </c>
      <c r="M4" s="11">
        <v>0.1</v>
      </c>
      <c r="N4" s="11">
        <v>0.55</v>
      </c>
    </row>
    <row r="5" spans="1:14">
      <c r="A5" s="8">
        <v>233</v>
      </c>
      <c r="B5" s="9">
        <v>233</v>
      </c>
      <c r="C5" s="9">
        <v>0.631724715232849</v>
      </c>
      <c r="D5" s="9">
        <v>0.0104049444198608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customFormat="1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362</v>
      </c>
      <c r="B7" s="9">
        <v>362</v>
      </c>
      <c r="C7" s="9">
        <v>0.653409957885742</v>
      </c>
      <c r="D7" s="9">
        <v>0.00941205024719238</v>
      </c>
      <c r="E7" s="9">
        <v>7</v>
      </c>
      <c r="F7" s="9">
        <v>5</v>
      </c>
      <c r="G7" s="9">
        <v>3</v>
      </c>
      <c r="H7" s="9">
        <v>5</v>
      </c>
      <c r="I7" s="9">
        <v>0.7</v>
      </c>
      <c r="J7" s="9">
        <v>0.583333333333333</v>
      </c>
      <c r="K7" s="9">
        <v>0.636363636363636</v>
      </c>
      <c r="L7" s="9">
        <v>0.5</v>
      </c>
      <c r="M7" s="9">
        <v>0.2</v>
      </c>
      <c r="N7" s="9">
        <v>0.6</v>
      </c>
    </row>
    <row r="8" spans="1:14">
      <c r="A8" s="8">
        <v>488</v>
      </c>
      <c r="B8" s="9">
        <v>488</v>
      </c>
      <c r="C8" s="9">
        <v>0.643400549888611</v>
      </c>
      <c r="D8" s="9">
        <v>0.0169519186019897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406</v>
      </c>
      <c r="B9" s="9">
        <v>406</v>
      </c>
      <c r="C9" s="9">
        <v>0.659239649772644</v>
      </c>
      <c r="D9" s="9">
        <v>0.000570774078369141</v>
      </c>
      <c r="E9" s="9">
        <v>10</v>
      </c>
      <c r="F9" s="9">
        <v>3</v>
      </c>
      <c r="G9" s="9">
        <v>0</v>
      </c>
      <c r="H9" s="9">
        <v>7</v>
      </c>
      <c r="I9" s="9">
        <v>1</v>
      </c>
      <c r="J9" s="9">
        <v>0.769230769230769</v>
      </c>
      <c r="K9" s="9">
        <v>0.869565217391304</v>
      </c>
      <c r="L9" s="9">
        <v>0.3</v>
      </c>
      <c r="M9" s="9">
        <v>0.7</v>
      </c>
      <c r="N9" s="9">
        <v>0.85</v>
      </c>
    </row>
    <row r="10" s="1" customFormat="1" spans="1:14">
      <c r="A10" s="10">
        <v>242</v>
      </c>
      <c r="B10" s="11">
        <v>242</v>
      </c>
      <c r="C10" s="11">
        <v>0.654550433158875</v>
      </c>
      <c r="D10" s="11">
        <v>0.00651741027832031</v>
      </c>
      <c r="E10" s="11">
        <v>10</v>
      </c>
      <c r="F10" s="11">
        <v>7</v>
      </c>
      <c r="G10" s="11">
        <v>0</v>
      </c>
      <c r="H10" s="11">
        <v>3</v>
      </c>
      <c r="I10" s="11">
        <v>1</v>
      </c>
      <c r="J10" s="11">
        <v>0.588235294117647</v>
      </c>
      <c r="K10" s="11">
        <v>0.740740740740741</v>
      </c>
      <c r="L10" s="11">
        <v>0.7</v>
      </c>
      <c r="M10" s="11">
        <v>0.3</v>
      </c>
      <c r="N10" s="11">
        <v>0.65</v>
      </c>
    </row>
    <row r="11" spans="1:14">
      <c r="A11" s="8">
        <v>356</v>
      </c>
      <c r="B11" s="9">
        <v>356</v>
      </c>
      <c r="C11" s="9">
        <v>0.677717924118042</v>
      </c>
      <c r="D11" s="9">
        <v>0.0300798416137695</v>
      </c>
      <c r="E11" s="9">
        <v>10</v>
      </c>
      <c r="F11" s="9">
        <v>5</v>
      </c>
      <c r="G11" s="9">
        <v>0</v>
      </c>
      <c r="H11" s="9">
        <v>5</v>
      </c>
      <c r="I11" s="9">
        <v>1</v>
      </c>
      <c r="J11" s="9">
        <v>0.666666666666667</v>
      </c>
      <c r="K11" s="9">
        <v>0.8</v>
      </c>
      <c r="L11" s="9">
        <v>0.5</v>
      </c>
      <c r="M11" s="9">
        <v>0.5</v>
      </c>
      <c r="N11" s="9">
        <v>0.75</v>
      </c>
    </row>
    <row r="12" spans="1:14">
      <c r="A12" s="8">
        <v>376</v>
      </c>
      <c r="B12" s="9">
        <v>376</v>
      </c>
      <c r="C12" s="9">
        <v>0.690605521202087</v>
      </c>
      <c r="D12" s="9">
        <v>0.0205518007278442</v>
      </c>
      <c r="E12" s="9">
        <v>9</v>
      </c>
      <c r="F12" s="9">
        <v>5</v>
      </c>
      <c r="G12" s="9">
        <v>1</v>
      </c>
      <c r="H12" s="9">
        <v>5</v>
      </c>
      <c r="I12" s="9">
        <v>0.9</v>
      </c>
      <c r="J12" s="9">
        <v>0.642857142857143</v>
      </c>
      <c r="K12" s="9">
        <v>0.75</v>
      </c>
      <c r="L12" s="9">
        <v>0.5</v>
      </c>
      <c r="M12" s="9">
        <v>0.4</v>
      </c>
      <c r="N12" s="9">
        <v>0.7</v>
      </c>
    </row>
    <row r="13" spans="1:14">
      <c r="A13" s="8">
        <v>260</v>
      </c>
      <c r="B13" s="9">
        <v>260</v>
      </c>
      <c r="C13" s="9">
        <v>0.69218921661377</v>
      </c>
      <c r="D13" s="9">
        <v>0.0328303575515747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350</v>
      </c>
      <c r="B14" s="9">
        <v>350</v>
      </c>
      <c r="C14" s="9">
        <v>0.689123868942261</v>
      </c>
      <c r="D14" s="9">
        <v>0.0156382322311401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251</v>
      </c>
      <c r="B15" s="9">
        <v>251</v>
      </c>
      <c r="C15" s="9">
        <v>0.668897747993469</v>
      </c>
      <c r="D15" s="9">
        <v>0.0253410339355469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244</v>
      </c>
      <c r="B16" s="9">
        <v>244</v>
      </c>
      <c r="C16" s="9">
        <v>0.666673541069031</v>
      </c>
      <c r="D16" s="9">
        <v>0.0326756238937378</v>
      </c>
      <c r="E16" s="9">
        <v>7</v>
      </c>
      <c r="F16" s="9">
        <v>5</v>
      </c>
      <c r="G16" s="9">
        <v>3</v>
      </c>
      <c r="H16" s="9">
        <v>5</v>
      </c>
      <c r="I16" s="9">
        <v>0.7</v>
      </c>
      <c r="J16" s="9">
        <v>0.583333333333333</v>
      </c>
      <c r="K16" s="9">
        <v>0.636363636363636</v>
      </c>
      <c r="L16" s="9">
        <v>0.5</v>
      </c>
      <c r="M16" s="9">
        <v>0.2</v>
      </c>
      <c r="N16" s="9">
        <v>0.6</v>
      </c>
    </row>
    <row r="17" spans="1:14">
      <c r="A17" s="8">
        <v>427</v>
      </c>
      <c r="B17" s="9">
        <v>427</v>
      </c>
      <c r="C17" s="9">
        <v>0.684904217720032</v>
      </c>
      <c r="D17" s="9">
        <v>0.0170198678970337</v>
      </c>
      <c r="E17" s="9">
        <v>10</v>
      </c>
      <c r="F17" s="9">
        <v>7</v>
      </c>
      <c r="G17" s="9">
        <v>0</v>
      </c>
      <c r="H17" s="9">
        <v>3</v>
      </c>
      <c r="I17" s="9">
        <v>1</v>
      </c>
      <c r="J17" s="9">
        <v>0.588235294117647</v>
      </c>
      <c r="K17" s="9">
        <v>0.740740740740741</v>
      </c>
      <c r="L17" s="9">
        <v>0.7</v>
      </c>
      <c r="M17" s="9">
        <v>0.3</v>
      </c>
      <c r="N17" s="9">
        <v>0.65</v>
      </c>
    </row>
    <row r="18" spans="1:14">
      <c r="A18" s="8">
        <v>207</v>
      </c>
      <c r="B18" s="9">
        <v>207</v>
      </c>
      <c r="C18" s="9">
        <v>0.668673396110535</v>
      </c>
      <c r="D18" s="9">
        <v>0.00628530979156494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="1" customFormat="1" spans="1:14">
      <c r="A19" s="10">
        <v>442</v>
      </c>
      <c r="B19" s="11">
        <v>442</v>
      </c>
      <c r="C19" s="11">
        <v>0.667679786682129</v>
      </c>
      <c r="D19" s="11">
        <v>0.0160030126571655</v>
      </c>
      <c r="E19" s="11">
        <v>9</v>
      </c>
      <c r="F19" s="11">
        <v>6</v>
      </c>
      <c r="G19" s="11">
        <v>1</v>
      </c>
      <c r="H19" s="11">
        <v>4</v>
      </c>
      <c r="I19" s="11">
        <v>0.9</v>
      </c>
      <c r="J19" s="11">
        <v>0.6</v>
      </c>
      <c r="K19" s="11">
        <v>0.72</v>
      </c>
      <c r="L19" s="11">
        <v>0.6</v>
      </c>
      <c r="M19" s="11">
        <v>0.3</v>
      </c>
      <c r="N19" s="11">
        <v>0.65</v>
      </c>
    </row>
    <row r="20" spans="1:14">
      <c r="A20" s="8">
        <v>40</v>
      </c>
      <c r="B20" s="9">
        <v>40</v>
      </c>
      <c r="C20" s="9">
        <v>0.702210426330566</v>
      </c>
      <c r="D20" s="9">
        <v>0.0116062164306641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148</v>
      </c>
      <c r="B21" s="9">
        <v>148</v>
      </c>
      <c r="C21" s="9">
        <v>0.709036827087402</v>
      </c>
      <c r="D21" s="9">
        <v>0.0437332391738892</v>
      </c>
      <c r="E21" s="9">
        <v>9</v>
      </c>
      <c r="F21" s="9">
        <v>7</v>
      </c>
      <c r="G21" s="9">
        <v>1</v>
      </c>
      <c r="H21" s="9">
        <v>3</v>
      </c>
      <c r="I21" s="9">
        <v>0.9</v>
      </c>
      <c r="J21" s="9">
        <v>0.5625</v>
      </c>
      <c r="K21" s="9">
        <v>0.692307692307692</v>
      </c>
      <c r="L21" s="9">
        <v>0.7</v>
      </c>
      <c r="M21" s="9">
        <v>0.2</v>
      </c>
      <c r="N21" s="9">
        <v>0.6</v>
      </c>
    </row>
    <row r="22" spans="1:14">
      <c r="A22" s="8">
        <v>26</v>
      </c>
      <c r="B22" s="9">
        <v>26</v>
      </c>
      <c r="C22" s="9">
        <v>0.696692824363708</v>
      </c>
      <c r="D22" s="9">
        <v>0.0210152864456177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459</v>
      </c>
      <c r="B23" s="9">
        <v>459</v>
      </c>
      <c r="C23" s="9">
        <v>0.703859448432922</v>
      </c>
      <c r="D23" s="9">
        <v>0.0196352005004883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463</v>
      </c>
      <c r="B24" s="9">
        <v>463</v>
      </c>
      <c r="C24" s="9">
        <v>0.722189426422119</v>
      </c>
      <c r="D24" s="9">
        <v>0.00653374195098877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184</v>
      </c>
      <c r="B25" s="9">
        <v>184</v>
      </c>
      <c r="C25" s="9">
        <v>0.704670667648315</v>
      </c>
      <c r="D25" s="9">
        <v>0.0256813764572144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240</v>
      </c>
      <c r="B26" s="9">
        <v>240</v>
      </c>
      <c r="C26" s="9">
        <v>0.720616340637207</v>
      </c>
      <c r="D26" s="9">
        <v>0.0177127122879028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275</v>
      </c>
      <c r="B27" s="9">
        <v>275</v>
      </c>
      <c r="C27" s="9">
        <v>0.714213848114014</v>
      </c>
      <c r="D27" s="9">
        <v>0.0160645246505737</v>
      </c>
      <c r="E27" s="9">
        <v>7</v>
      </c>
      <c r="F27" s="9">
        <v>7</v>
      </c>
      <c r="G27" s="9">
        <v>3</v>
      </c>
      <c r="H27" s="9">
        <v>3</v>
      </c>
      <c r="I27" s="9">
        <v>0.7</v>
      </c>
      <c r="J27" s="9">
        <v>0.5</v>
      </c>
      <c r="K27" s="9">
        <v>0.583333333333333</v>
      </c>
      <c r="L27" s="9">
        <v>0.7</v>
      </c>
      <c r="M27" s="9">
        <v>0</v>
      </c>
      <c r="N27" s="9">
        <v>0.5</v>
      </c>
    </row>
    <row r="28" spans="1:14">
      <c r="A28" s="8">
        <v>476</v>
      </c>
      <c r="B28" s="9">
        <v>476</v>
      </c>
      <c r="C28" s="9">
        <v>0.708812236785889</v>
      </c>
      <c r="D28" s="9">
        <v>0.00474917888641357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="1" customFormat="1" spans="1:14">
      <c r="A29" s="10">
        <v>95</v>
      </c>
      <c r="B29" s="11">
        <v>95</v>
      </c>
      <c r="C29" s="11">
        <v>0.718604207038879</v>
      </c>
      <c r="D29" s="11">
        <v>0.000424385070800781</v>
      </c>
      <c r="E29" s="11">
        <v>8</v>
      </c>
      <c r="F29" s="11">
        <v>7</v>
      </c>
      <c r="G29" s="11">
        <v>2</v>
      </c>
      <c r="H29" s="11">
        <v>3</v>
      </c>
      <c r="I29" s="11">
        <v>0.8</v>
      </c>
      <c r="J29" s="11">
        <v>0.533333333333333</v>
      </c>
      <c r="K29" s="11">
        <v>0.64</v>
      </c>
      <c r="L29" s="11">
        <v>0.7</v>
      </c>
      <c r="M29" s="11">
        <v>0.1</v>
      </c>
      <c r="N29" s="11">
        <v>0.55</v>
      </c>
    </row>
    <row r="30" spans="1:14">
      <c r="A30" s="8">
        <v>487</v>
      </c>
      <c r="B30" s="9">
        <v>487</v>
      </c>
      <c r="C30" s="9">
        <v>0.73888897895813</v>
      </c>
      <c r="D30" s="9">
        <v>0.0405522584915161</v>
      </c>
      <c r="E30" s="9">
        <v>8</v>
      </c>
      <c r="F30" s="9">
        <v>8</v>
      </c>
      <c r="G30" s="9">
        <v>2</v>
      </c>
      <c r="H30" s="9">
        <v>2</v>
      </c>
      <c r="I30" s="9">
        <v>0.8</v>
      </c>
      <c r="J30" s="9">
        <v>0.5</v>
      </c>
      <c r="K30" s="9">
        <v>0.615384615384615</v>
      </c>
      <c r="L30" s="9">
        <v>0.8</v>
      </c>
      <c r="M30" s="9">
        <v>0</v>
      </c>
      <c r="N30" s="9">
        <v>0.5</v>
      </c>
    </row>
    <row r="31" spans="1:14">
      <c r="A31" s="8">
        <v>135</v>
      </c>
      <c r="B31" s="9">
        <v>135</v>
      </c>
      <c r="C31" s="9">
        <v>0.727081894874573</v>
      </c>
      <c r="D31" s="9">
        <v>0.148623704910278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pans="1:14">
      <c r="A32" s="8">
        <v>326</v>
      </c>
      <c r="B32" s="9">
        <v>326</v>
      </c>
      <c r="C32" s="9">
        <v>0.728153347969055</v>
      </c>
      <c r="D32" s="9">
        <v>0.205908179283142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pans="1:14">
      <c r="A33" s="8">
        <v>198</v>
      </c>
      <c r="B33" s="9">
        <v>198</v>
      </c>
      <c r="C33" s="9">
        <v>0.729091763496399</v>
      </c>
      <c r="D33" s="9">
        <v>0.0614309310913086</v>
      </c>
      <c r="E33" s="9">
        <v>10</v>
      </c>
      <c r="F33" s="9">
        <v>9</v>
      </c>
      <c r="G33" s="9">
        <v>0</v>
      </c>
      <c r="H33" s="9">
        <v>1</v>
      </c>
      <c r="I33" s="9">
        <v>1</v>
      </c>
      <c r="J33" s="9">
        <v>0.526315789473684</v>
      </c>
      <c r="K33" s="9">
        <v>0.689655172413793</v>
      </c>
      <c r="L33" s="9">
        <v>0.9</v>
      </c>
      <c r="M33" s="9">
        <v>0.1</v>
      </c>
      <c r="N33" s="9">
        <v>0.55</v>
      </c>
    </row>
    <row r="34" s="3" customFormat="1" spans="1:14">
      <c r="A34" s="14">
        <v>14</v>
      </c>
      <c r="B34" s="15">
        <v>14</v>
      </c>
      <c r="C34" s="15">
        <v>0.73849093914032</v>
      </c>
      <c r="D34" s="15">
        <v>0.159450173377991</v>
      </c>
      <c r="E34" s="15">
        <v>10</v>
      </c>
      <c r="F34" s="15">
        <v>9</v>
      </c>
      <c r="G34" s="15">
        <v>0</v>
      </c>
      <c r="H34" s="15">
        <v>1</v>
      </c>
      <c r="I34" s="15">
        <v>1</v>
      </c>
      <c r="J34" s="15">
        <v>0.526315789473684</v>
      </c>
      <c r="K34" s="15">
        <v>0.689655172413793</v>
      </c>
      <c r="L34" s="15">
        <v>0.9</v>
      </c>
      <c r="M34" s="15">
        <v>0.1</v>
      </c>
      <c r="N34" s="15">
        <v>0.55</v>
      </c>
    </row>
    <row r="35" spans="1:14">
      <c r="A35" s="8">
        <v>329</v>
      </c>
      <c r="B35" s="9">
        <v>329</v>
      </c>
      <c r="C35" s="9">
        <v>0.753454089164734</v>
      </c>
      <c r="D35" s="9">
        <v>0.0653548240661621</v>
      </c>
      <c r="E35" s="9">
        <v>9</v>
      </c>
      <c r="F35" s="9">
        <v>8</v>
      </c>
      <c r="G35" s="9">
        <v>1</v>
      </c>
      <c r="H35" s="9">
        <v>2</v>
      </c>
      <c r="I35" s="9">
        <v>0.9</v>
      </c>
      <c r="J35" s="9">
        <v>0.529411764705882</v>
      </c>
      <c r="K35" s="9">
        <v>0.666666666666667</v>
      </c>
      <c r="L35" s="9">
        <v>0.8</v>
      </c>
      <c r="M35" s="9">
        <v>0.1</v>
      </c>
      <c r="N35" s="9">
        <v>0.55</v>
      </c>
    </row>
    <row r="36" spans="1:14">
      <c r="A36" s="8">
        <v>293</v>
      </c>
      <c r="B36" s="9">
        <v>293</v>
      </c>
      <c r="C36" s="9">
        <v>0.730805635452271</v>
      </c>
      <c r="D36" s="9">
        <v>0.0538330078125</v>
      </c>
      <c r="E36" s="9">
        <v>10</v>
      </c>
      <c r="F36" s="9">
        <v>7</v>
      </c>
      <c r="G36" s="9">
        <v>0</v>
      </c>
      <c r="H36" s="9">
        <v>3</v>
      </c>
      <c r="I36" s="9">
        <v>1</v>
      </c>
      <c r="J36" s="9">
        <v>0.588235294117647</v>
      </c>
      <c r="K36" s="9">
        <v>0.740740740740741</v>
      </c>
      <c r="L36" s="9">
        <v>0.7</v>
      </c>
      <c r="M36" s="9">
        <v>0.3</v>
      </c>
      <c r="N36" s="9">
        <v>0.65</v>
      </c>
    </row>
    <row r="37" spans="1:14">
      <c r="A37" s="8">
        <v>112</v>
      </c>
      <c r="B37" s="9">
        <v>112</v>
      </c>
      <c r="C37" s="9">
        <v>0.741947174072266</v>
      </c>
      <c r="D37" s="9">
        <v>0.073692798614502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11</v>
      </c>
      <c r="B38" s="9">
        <v>11</v>
      </c>
      <c r="C38" s="9">
        <v>0.731852769851685</v>
      </c>
      <c r="D38" s="9">
        <v>0.0606273412704468</v>
      </c>
      <c r="E38" s="9">
        <v>9</v>
      </c>
      <c r="F38" s="9">
        <v>5</v>
      </c>
      <c r="G38" s="9">
        <v>1</v>
      </c>
      <c r="H38" s="9">
        <v>5</v>
      </c>
      <c r="I38" s="9">
        <v>0.9</v>
      </c>
      <c r="J38" s="9">
        <v>0.642857142857143</v>
      </c>
      <c r="K38" s="9">
        <v>0.75</v>
      </c>
      <c r="L38" s="9">
        <v>0.5</v>
      </c>
      <c r="M38" s="9">
        <v>0.4</v>
      </c>
      <c r="N38" s="9">
        <v>0.7</v>
      </c>
    </row>
    <row r="39" customFormat="1" spans="1:14">
      <c r="A39" s="8">
        <v>178</v>
      </c>
      <c r="B39" s="9">
        <v>178</v>
      </c>
      <c r="C39" s="9">
        <v>0.736749768257141</v>
      </c>
      <c r="D39" s="9">
        <v>0.15205705165863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48</v>
      </c>
      <c r="B40" s="9">
        <v>48</v>
      </c>
      <c r="C40" s="9">
        <v>0.735119223594666</v>
      </c>
      <c r="D40" s="9">
        <v>0.0424820184707642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="4" customFormat="1" spans="1:14">
      <c r="A41" s="16">
        <v>190</v>
      </c>
      <c r="B41" s="17">
        <v>190</v>
      </c>
      <c r="C41" s="17">
        <v>0.749874949455261</v>
      </c>
      <c r="D41" s="17">
        <v>0.0491503477096558</v>
      </c>
      <c r="E41" s="17">
        <v>9</v>
      </c>
      <c r="F41" s="17">
        <v>7</v>
      </c>
      <c r="G41" s="17">
        <v>1</v>
      </c>
      <c r="H41" s="17">
        <v>3</v>
      </c>
      <c r="I41" s="17">
        <v>0.9</v>
      </c>
      <c r="J41" s="17">
        <v>0.5625</v>
      </c>
      <c r="K41" s="17">
        <v>0.692307692307692</v>
      </c>
      <c r="L41" s="17">
        <v>0.7</v>
      </c>
      <c r="M41" s="17">
        <v>0.2</v>
      </c>
      <c r="N41" s="17">
        <v>0.6</v>
      </c>
    </row>
    <row r="42" spans="1:14">
      <c r="A42" s="8">
        <v>358</v>
      </c>
      <c r="B42" s="9">
        <v>358</v>
      </c>
      <c r="C42" s="9">
        <v>0.789153099060059</v>
      </c>
      <c r="D42" s="9">
        <v>0.069909930229187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150</v>
      </c>
      <c r="B43" s="9">
        <v>150</v>
      </c>
      <c r="C43" s="9">
        <v>0.76350724697113</v>
      </c>
      <c r="D43" s="9">
        <v>0.0893278121948242</v>
      </c>
      <c r="E43" s="9">
        <v>10</v>
      </c>
      <c r="F43" s="9">
        <v>9</v>
      </c>
      <c r="G43" s="9">
        <v>0</v>
      </c>
      <c r="H43" s="9">
        <v>1</v>
      </c>
      <c r="I43" s="9">
        <v>1</v>
      </c>
      <c r="J43" s="9">
        <v>0.526315789473684</v>
      </c>
      <c r="K43" s="9">
        <v>0.689655172413793</v>
      </c>
      <c r="L43" s="9">
        <v>0.9</v>
      </c>
      <c r="M43" s="9">
        <v>0.1</v>
      </c>
      <c r="N43" s="9">
        <v>0.55</v>
      </c>
    </row>
    <row r="44" spans="1:14">
      <c r="A44" s="8">
        <v>123</v>
      </c>
      <c r="B44" s="9">
        <v>123</v>
      </c>
      <c r="C44" s="9">
        <v>0.781936645507812</v>
      </c>
      <c r="D44" s="9">
        <v>0.049551248550415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422</v>
      </c>
      <c r="B45" s="9">
        <v>422</v>
      </c>
      <c r="C45" s="9">
        <v>0.761177539825439</v>
      </c>
      <c r="D45" s="9">
        <v>0.145860910415649</v>
      </c>
      <c r="E45" s="9">
        <v>7</v>
      </c>
      <c r="F45" s="9">
        <v>9</v>
      </c>
      <c r="G45" s="9">
        <v>3</v>
      </c>
      <c r="H45" s="9">
        <v>1</v>
      </c>
      <c r="I45" s="9">
        <v>0.7</v>
      </c>
      <c r="J45" s="9">
        <v>0.4375</v>
      </c>
      <c r="K45" s="9">
        <v>0.538461538461538</v>
      </c>
      <c r="L45" s="9">
        <v>0.9</v>
      </c>
      <c r="M45" s="9">
        <v>-0.2</v>
      </c>
      <c r="N45" s="9">
        <v>0.4</v>
      </c>
    </row>
    <row r="46" spans="1:14">
      <c r="A46" s="8">
        <v>322</v>
      </c>
      <c r="B46" s="9">
        <v>322</v>
      </c>
      <c r="C46" s="9">
        <v>0.766848087310791</v>
      </c>
      <c r="D46" s="9">
        <v>0.210089325904846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="3" customFormat="1" spans="1:14">
      <c r="A47" s="14">
        <v>179</v>
      </c>
      <c r="B47" s="15">
        <v>179</v>
      </c>
      <c r="C47" s="15">
        <v>0.785847425460815</v>
      </c>
      <c r="D47" s="15">
        <v>0.249114394187927</v>
      </c>
      <c r="E47" s="15">
        <v>7</v>
      </c>
      <c r="F47" s="15">
        <v>7</v>
      </c>
      <c r="G47" s="15">
        <v>3</v>
      </c>
      <c r="H47" s="15">
        <v>3</v>
      </c>
      <c r="I47" s="15">
        <v>0.7</v>
      </c>
      <c r="J47" s="15">
        <v>0.5</v>
      </c>
      <c r="K47" s="15">
        <v>0.583333333333333</v>
      </c>
      <c r="L47" s="15">
        <v>0.7</v>
      </c>
      <c r="M47" s="15">
        <v>0</v>
      </c>
      <c r="N47" s="15">
        <v>0.5</v>
      </c>
    </row>
    <row r="48" spans="1:14">
      <c r="A48" s="8">
        <v>475</v>
      </c>
      <c r="B48" s="9">
        <v>475</v>
      </c>
      <c r="C48" s="9">
        <v>0.772042036056519</v>
      </c>
      <c r="D48" s="9">
        <v>0.0372321605682373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52</v>
      </c>
      <c r="B49" s="9">
        <v>52</v>
      </c>
      <c r="C49" s="9">
        <v>0.777238965034485</v>
      </c>
      <c r="D49" s="9">
        <v>0.115252614021301</v>
      </c>
      <c r="E49" s="9">
        <v>8</v>
      </c>
      <c r="F49" s="9">
        <v>5</v>
      </c>
      <c r="G49" s="9">
        <v>2</v>
      </c>
      <c r="H49" s="9">
        <v>5</v>
      </c>
      <c r="I49" s="9">
        <v>0.8</v>
      </c>
      <c r="J49" s="9">
        <v>0.615384615384615</v>
      </c>
      <c r="K49" s="9">
        <v>0.695652173913043</v>
      </c>
      <c r="L49" s="9">
        <v>0.5</v>
      </c>
      <c r="M49" s="9">
        <v>0.3</v>
      </c>
      <c r="N49" s="9">
        <v>0.65</v>
      </c>
    </row>
    <row r="50" spans="1:14">
      <c r="A50" s="8">
        <v>166</v>
      </c>
      <c r="B50" s="9">
        <v>166</v>
      </c>
      <c r="C50" s="9">
        <v>0.779670238494873</v>
      </c>
      <c r="D50" s="9">
        <v>0.0862889289855957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="4" customFormat="1" spans="1:14">
      <c r="A51" s="16">
        <v>375</v>
      </c>
      <c r="B51" s="17">
        <v>375</v>
      </c>
      <c r="C51" s="17">
        <v>0.788620829582214</v>
      </c>
      <c r="D51" s="17">
        <v>0.0119588375091553</v>
      </c>
      <c r="E51" s="17">
        <v>8</v>
      </c>
      <c r="F51" s="17">
        <v>7</v>
      </c>
      <c r="G51" s="17">
        <v>2</v>
      </c>
      <c r="H51" s="17">
        <v>3</v>
      </c>
      <c r="I51" s="17">
        <v>0.8</v>
      </c>
      <c r="J51" s="17">
        <v>0.533333333333333</v>
      </c>
      <c r="K51" s="17">
        <v>0.64</v>
      </c>
      <c r="L51" s="17">
        <v>0.7</v>
      </c>
      <c r="M51" s="17">
        <v>0.1</v>
      </c>
      <c r="N51" s="17">
        <v>0.55</v>
      </c>
    </row>
    <row r="52" spans="1:14">
      <c r="A52" s="8">
        <v>8</v>
      </c>
      <c r="B52" s="9">
        <v>8</v>
      </c>
      <c r="C52" s="9">
        <v>0.792236685752869</v>
      </c>
      <c r="D52" s="9">
        <v>0.000946521759033203</v>
      </c>
      <c r="E52" s="9">
        <v>7</v>
      </c>
      <c r="F52" s="9">
        <v>8</v>
      </c>
      <c r="G52" s="9">
        <v>3</v>
      </c>
      <c r="H52" s="9">
        <v>2</v>
      </c>
      <c r="I52" s="9">
        <v>0.7</v>
      </c>
      <c r="J52" s="9">
        <v>0.466666666666667</v>
      </c>
      <c r="K52" s="9">
        <v>0.56</v>
      </c>
      <c r="L52" s="9">
        <v>0.8</v>
      </c>
      <c r="M52" s="9">
        <v>-0.1</v>
      </c>
      <c r="N52" s="9">
        <v>0.45</v>
      </c>
    </row>
    <row r="53" spans="1:14">
      <c r="A53" s="8">
        <v>309</v>
      </c>
      <c r="B53" s="9">
        <v>309</v>
      </c>
      <c r="C53" s="9">
        <v>0.81212055683136</v>
      </c>
      <c r="D53" s="9">
        <v>0.156541228294373</v>
      </c>
      <c r="E53" s="9">
        <v>6</v>
      </c>
      <c r="F53" s="9">
        <v>7</v>
      </c>
      <c r="G53" s="9">
        <v>4</v>
      </c>
      <c r="H53" s="9">
        <v>3</v>
      </c>
      <c r="I53" s="9">
        <v>0.6</v>
      </c>
      <c r="J53" s="9">
        <v>0.461538461538462</v>
      </c>
      <c r="K53" s="9">
        <v>0.521739130434783</v>
      </c>
      <c r="L53" s="9">
        <v>0.7</v>
      </c>
      <c r="M53" s="9">
        <v>-0.1</v>
      </c>
      <c r="N53" s="9">
        <v>0.45</v>
      </c>
    </row>
    <row r="54" spans="1:14">
      <c r="A54" s="8">
        <v>446</v>
      </c>
      <c r="B54" s="9">
        <v>446</v>
      </c>
      <c r="C54" s="9">
        <v>0.799922227859497</v>
      </c>
      <c r="D54" s="9">
        <v>0.0219073295593262</v>
      </c>
      <c r="E54" s="9">
        <v>8</v>
      </c>
      <c r="F54" s="9">
        <v>6</v>
      </c>
      <c r="G54" s="9">
        <v>2</v>
      </c>
      <c r="H54" s="9">
        <v>4</v>
      </c>
      <c r="I54" s="9">
        <v>0.8</v>
      </c>
      <c r="J54" s="9">
        <v>0.571428571428572</v>
      </c>
      <c r="K54" s="9">
        <v>0.666666666666667</v>
      </c>
      <c r="L54" s="9">
        <v>0.6</v>
      </c>
      <c r="M54" s="9">
        <v>0.2</v>
      </c>
      <c r="N54" s="9">
        <v>0.6</v>
      </c>
    </row>
    <row r="55" spans="1:14">
      <c r="A55" s="8">
        <v>130</v>
      </c>
      <c r="B55" s="9">
        <v>130</v>
      </c>
      <c r="C55" s="9">
        <v>0.804839730262756</v>
      </c>
      <c r="D55" s="9">
        <v>0.0534467697143555</v>
      </c>
      <c r="E55" s="9">
        <v>9</v>
      </c>
      <c r="F55" s="9">
        <v>9</v>
      </c>
      <c r="G55" s="9">
        <v>1</v>
      </c>
      <c r="H55" s="9">
        <v>1</v>
      </c>
      <c r="I55" s="9">
        <v>0.9</v>
      </c>
      <c r="J55" s="9">
        <v>0.5</v>
      </c>
      <c r="K55" s="9">
        <v>0.642857142857143</v>
      </c>
      <c r="L55" s="9">
        <v>0.9</v>
      </c>
      <c r="M55" s="9">
        <v>0</v>
      </c>
      <c r="N55" s="9">
        <v>0.5</v>
      </c>
    </row>
    <row r="56" spans="1:14">
      <c r="A56" s="8">
        <v>352</v>
      </c>
      <c r="B56" s="9">
        <v>352</v>
      </c>
      <c r="C56" s="9">
        <v>0.813812732696533</v>
      </c>
      <c r="D56" s="9">
        <v>0.140802979469299</v>
      </c>
      <c r="E56" s="9">
        <v>8</v>
      </c>
      <c r="F56" s="9">
        <v>4</v>
      </c>
      <c r="G56" s="9">
        <v>2</v>
      </c>
      <c r="H56" s="9">
        <v>6</v>
      </c>
      <c r="I56" s="9">
        <v>0.8</v>
      </c>
      <c r="J56" s="9">
        <v>0.666666666666667</v>
      </c>
      <c r="K56" s="9">
        <v>0.727272727272727</v>
      </c>
      <c r="L56" s="9">
        <v>0.4</v>
      </c>
      <c r="M56" s="9">
        <v>0.4</v>
      </c>
      <c r="N56" s="9">
        <v>0.7</v>
      </c>
    </row>
    <row r="57" spans="1:14">
      <c r="A57" s="8">
        <v>86</v>
      </c>
      <c r="B57" s="9">
        <v>86</v>
      </c>
      <c r="C57" s="9">
        <v>0.8199782371521</v>
      </c>
      <c r="D57" s="9">
        <v>0.0331791639328003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pans="1:14">
      <c r="A58" s="8">
        <v>203</v>
      </c>
      <c r="B58" s="9">
        <v>203</v>
      </c>
      <c r="C58" s="9">
        <v>0.82262909412384</v>
      </c>
      <c r="D58" s="9">
        <v>0.0605645179748535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pans="1:14">
      <c r="A59" s="8">
        <v>211</v>
      </c>
      <c r="B59" s="9">
        <v>211</v>
      </c>
      <c r="C59" s="9">
        <v>0.815291881561279</v>
      </c>
      <c r="D59" s="9">
        <v>0.173565149307251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="1" customFormat="1" spans="1:14">
      <c r="A60" s="10">
        <v>298</v>
      </c>
      <c r="B60" s="11">
        <v>298</v>
      </c>
      <c r="C60" s="11">
        <v>0.816716432571411</v>
      </c>
      <c r="D60" s="11">
        <v>0.16333019733429</v>
      </c>
      <c r="E60" s="11">
        <v>9</v>
      </c>
      <c r="F60" s="11">
        <v>7</v>
      </c>
      <c r="G60" s="11">
        <v>1</v>
      </c>
      <c r="H60" s="11">
        <v>3</v>
      </c>
      <c r="I60" s="11">
        <v>0.9</v>
      </c>
      <c r="J60" s="11">
        <v>0.5625</v>
      </c>
      <c r="K60" s="11">
        <v>0.692307692307692</v>
      </c>
      <c r="L60" s="11">
        <v>0.7</v>
      </c>
      <c r="M60" s="11">
        <v>0.2</v>
      </c>
      <c r="N60" s="11">
        <v>0.6</v>
      </c>
    </row>
    <row r="61" spans="1:14">
      <c r="A61" s="8">
        <v>428</v>
      </c>
      <c r="B61" s="9">
        <v>428</v>
      </c>
      <c r="C61" s="9">
        <v>0.825892806053162</v>
      </c>
      <c r="D61" s="9">
        <v>0.0750623941421509</v>
      </c>
      <c r="E61" s="9">
        <v>9</v>
      </c>
      <c r="F61" s="9">
        <v>5</v>
      </c>
      <c r="G61" s="9">
        <v>1</v>
      </c>
      <c r="H61" s="9">
        <v>5</v>
      </c>
      <c r="I61" s="9">
        <v>0.9</v>
      </c>
      <c r="J61" s="9">
        <v>0.642857142857143</v>
      </c>
      <c r="K61" s="9">
        <v>0.75</v>
      </c>
      <c r="L61" s="9">
        <v>0.5</v>
      </c>
      <c r="M61" s="9">
        <v>0.4</v>
      </c>
      <c r="N61" s="9">
        <v>0.7</v>
      </c>
    </row>
    <row r="62" spans="1:14">
      <c r="A62" s="8">
        <v>159</v>
      </c>
      <c r="B62" s="9">
        <v>159</v>
      </c>
      <c r="C62" s="9">
        <v>0.829185247421265</v>
      </c>
      <c r="D62" s="9">
        <v>0.101831912994385</v>
      </c>
      <c r="E62" s="9">
        <v>8</v>
      </c>
      <c r="F62" s="9">
        <v>8</v>
      </c>
      <c r="G62" s="9">
        <v>2</v>
      </c>
      <c r="H62" s="9">
        <v>2</v>
      </c>
      <c r="I62" s="9">
        <v>0.8</v>
      </c>
      <c r="J62" s="9">
        <v>0.5</v>
      </c>
      <c r="K62" s="9">
        <v>0.615384615384615</v>
      </c>
      <c r="L62" s="9">
        <v>0.8</v>
      </c>
      <c r="M62" s="9">
        <v>0</v>
      </c>
      <c r="N62" s="9">
        <v>0.5</v>
      </c>
    </row>
    <row r="63" spans="1:14">
      <c r="A63" s="8">
        <v>395</v>
      </c>
      <c r="B63" s="9">
        <v>395</v>
      </c>
      <c r="C63" s="9">
        <v>0.835938572883606</v>
      </c>
      <c r="D63" s="9">
        <v>0.0859125852584839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="3" customFormat="1" spans="1:14">
      <c r="A64" s="14">
        <v>456</v>
      </c>
      <c r="B64" s="15">
        <v>456</v>
      </c>
      <c r="C64" s="15">
        <v>0.846237897872925</v>
      </c>
      <c r="D64" s="15">
        <v>0.175909638404846</v>
      </c>
      <c r="E64" s="15">
        <v>10</v>
      </c>
      <c r="F64" s="15">
        <v>6</v>
      </c>
      <c r="G64" s="15">
        <v>0</v>
      </c>
      <c r="H64" s="15">
        <v>4</v>
      </c>
      <c r="I64" s="15">
        <v>1</v>
      </c>
      <c r="J64" s="15">
        <v>0.625</v>
      </c>
      <c r="K64" s="15">
        <v>0.769230769230769</v>
      </c>
      <c r="L64" s="15">
        <v>0.6</v>
      </c>
      <c r="M64" s="15">
        <v>0.4</v>
      </c>
      <c r="N64" s="15">
        <v>0.7</v>
      </c>
    </row>
    <row r="65" spans="1:14">
      <c r="A65" s="8">
        <v>310</v>
      </c>
      <c r="B65" s="9">
        <v>310</v>
      </c>
      <c r="C65" s="9">
        <v>0.840501666069031</v>
      </c>
      <c r="D65" s="9">
        <v>0.195119500160217</v>
      </c>
      <c r="E65" s="9">
        <v>10</v>
      </c>
      <c r="F65" s="9">
        <v>9</v>
      </c>
      <c r="G65" s="9">
        <v>0</v>
      </c>
      <c r="H65" s="9">
        <v>1</v>
      </c>
      <c r="I65" s="9">
        <v>1</v>
      </c>
      <c r="J65" s="9">
        <v>0.526315789473684</v>
      </c>
      <c r="K65" s="9">
        <v>0.689655172413793</v>
      </c>
      <c r="L65" s="9">
        <v>0.9</v>
      </c>
      <c r="M65" s="9">
        <v>0.1</v>
      </c>
      <c r="N65" s="9">
        <v>0.55</v>
      </c>
    </row>
    <row r="66" s="4" customFormat="1" spans="1:14">
      <c r="A66" s="16">
        <v>73</v>
      </c>
      <c r="B66" s="17">
        <v>73</v>
      </c>
      <c r="C66" s="17">
        <v>0.841520309448242</v>
      </c>
      <c r="D66" s="17">
        <v>0.0993181467056274</v>
      </c>
      <c r="E66" s="17">
        <v>10</v>
      </c>
      <c r="F66" s="17">
        <v>9</v>
      </c>
      <c r="G66" s="17">
        <v>0</v>
      </c>
      <c r="H66" s="17">
        <v>1</v>
      </c>
      <c r="I66" s="17">
        <v>1</v>
      </c>
      <c r="J66" s="17">
        <v>0.526315789473684</v>
      </c>
      <c r="K66" s="17">
        <v>0.689655172413793</v>
      </c>
      <c r="L66" s="17">
        <v>0.9</v>
      </c>
      <c r="M66" s="17">
        <v>0.1</v>
      </c>
      <c r="N66" s="17">
        <v>0.55</v>
      </c>
    </row>
    <row r="67" spans="1:14">
      <c r="A67" s="8">
        <v>30</v>
      </c>
      <c r="B67" s="9">
        <v>30</v>
      </c>
      <c r="C67" s="9">
        <v>0.861119389533997</v>
      </c>
      <c r="D67" s="9">
        <v>0.250669717788696</v>
      </c>
      <c r="E67" s="9">
        <v>8</v>
      </c>
      <c r="F67" s="9">
        <v>7</v>
      </c>
      <c r="G67" s="9">
        <v>2</v>
      </c>
      <c r="H67" s="9">
        <v>3</v>
      </c>
      <c r="I67" s="9">
        <v>0.8</v>
      </c>
      <c r="J67" s="9">
        <v>0.533333333333333</v>
      </c>
      <c r="K67" s="9">
        <v>0.64</v>
      </c>
      <c r="L67" s="9">
        <v>0.7</v>
      </c>
      <c r="M67" s="9">
        <v>0.1</v>
      </c>
      <c r="N67" s="9">
        <v>0.55</v>
      </c>
    </row>
    <row r="68" s="3" customFormat="1" spans="1:14">
      <c r="A68" s="14">
        <v>268</v>
      </c>
      <c r="B68" s="15">
        <v>268</v>
      </c>
      <c r="C68" s="15">
        <v>0.884103894233704</v>
      </c>
      <c r="D68" s="15">
        <v>0.151036620140076</v>
      </c>
      <c r="E68" s="15">
        <v>9</v>
      </c>
      <c r="F68" s="15">
        <v>8</v>
      </c>
      <c r="G68" s="15">
        <v>1</v>
      </c>
      <c r="H68" s="15">
        <v>2</v>
      </c>
      <c r="I68" s="15">
        <v>0.9</v>
      </c>
      <c r="J68" s="15">
        <v>0.529411764705882</v>
      </c>
      <c r="K68" s="15">
        <v>0.666666666666667</v>
      </c>
      <c r="L68" s="15">
        <v>0.8</v>
      </c>
      <c r="M68" s="15">
        <v>0.1</v>
      </c>
      <c r="N68" s="15">
        <v>0.55</v>
      </c>
    </row>
    <row r="69" spans="1:14">
      <c r="A69" s="8">
        <v>479</v>
      </c>
      <c r="B69" s="9">
        <v>479</v>
      </c>
      <c r="C69" s="9">
        <v>0.870608329772949</v>
      </c>
      <c r="D69" s="9">
        <v>0.253975987434387</v>
      </c>
      <c r="E69" s="9">
        <v>10</v>
      </c>
      <c r="F69" s="9">
        <v>5</v>
      </c>
      <c r="G69" s="9">
        <v>0</v>
      </c>
      <c r="H69" s="9">
        <v>5</v>
      </c>
      <c r="I69" s="9">
        <v>1</v>
      </c>
      <c r="J69" s="9">
        <v>0.666666666666667</v>
      </c>
      <c r="K69" s="9">
        <v>0.8</v>
      </c>
      <c r="L69" s="9">
        <v>0.5</v>
      </c>
      <c r="M69" s="9">
        <v>0.5</v>
      </c>
      <c r="N69" s="9">
        <v>0.75</v>
      </c>
    </row>
    <row r="70" spans="3:13">
      <c r="C70" s="7">
        <f>AVERAGE(C2:C69)</f>
        <v>0.742493434863932</v>
      </c>
      <c r="D70" s="7">
        <f>AVERAGE(D2:D69)</f>
        <v>0.0735902803785661</v>
      </c>
      <c r="L70" s="7">
        <f>AVERAGE(L2:L69)</f>
        <v>0.702941176470588</v>
      </c>
      <c r="M70" s="7">
        <f>AVERAGE(M2:M69)</f>
        <v>0.192647058823529</v>
      </c>
    </row>
    <row r="72" spans="3:6">
      <c r="C72" s="18" t="s">
        <v>13</v>
      </c>
      <c r="D72" s="7" t="s">
        <v>14</v>
      </c>
      <c r="E72" s="7" t="s">
        <v>39</v>
      </c>
      <c r="F72" s="7"/>
    </row>
    <row r="73" spans="3:9">
      <c r="C73" s="7" t="s">
        <v>15</v>
      </c>
      <c r="D73" s="7">
        <f>COUNTIF(C2:C69,"&lt;0.343")-COUNTIF(C2:C69,"&lt;0.311")</f>
        <v>0</v>
      </c>
      <c r="E73" s="19">
        <v>0.02</v>
      </c>
      <c r="F73" s="23">
        <v>31.2</v>
      </c>
      <c r="G73" s="23">
        <v>-40</v>
      </c>
      <c r="H73" s="24">
        <v>0.0256</v>
      </c>
      <c r="I73">
        <v>76</v>
      </c>
    </row>
    <row r="74" spans="3:9">
      <c r="C74" s="7" t="s">
        <v>16</v>
      </c>
      <c r="D74" s="7">
        <f>COUNTIF(C2:C69,"&lt;0.375")-COUNTIF(C2:C69,"&lt;0.343")</f>
        <v>0</v>
      </c>
      <c r="E74" s="19">
        <v>0.04</v>
      </c>
      <c r="F74" s="23">
        <v>62.4</v>
      </c>
      <c r="G74" s="23">
        <v>-60</v>
      </c>
      <c r="H74" s="24">
        <v>0.0385</v>
      </c>
      <c r="I74">
        <v>75</v>
      </c>
    </row>
    <row r="75" spans="3:9">
      <c r="C75" s="7" t="s">
        <v>17</v>
      </c>
      <c r="D75" s="7">
        <f>COUNTIF(C2:C69,"&lt;0.407")-COUNTIF(C2:C69,"&lt;0.375")</f>
        <v>0</v>
      </c>
      <c r="E75" s="19">
        <v>0.1</v>
      </c>
      <c r="F75" s="23">
        <v>156</v>
      </c>
      <c r="G75" s="23">
        <v>-160</v>
      </c>
      <c r="H75" s="24">
        <v>0.1026</v>
      </c>
      <c r="I75">
        <v>70</v>
      </c>
    </row>
    <row r="76" spans="3:9">
      <c r="C76" s="7" t="s">
        <v>18</v>
      </c>
      <c r="D76" s="7">
        <f>COUNTIF(C2:C69,"&lt;0.439")-COUNTIF(C2:C69,"&lt;0.407")</f>
        <v>0</v>
      </c>
      <c r="E76" s="19">
        <v>0.12</v>
      </c>
      <c r="F76" s="23">
        <v>187.2</v>
      </c>
      <c r="G76" s="23">
        <v>-180</v>
      </c>
      <c r="H76" s="24">
        <v>0.1154</v>
      </c>
      <c r="I76">
        <v>69</v>
      </c>
    </row>
    <row r="77" s="3" customFormat="1" spans="3:9">
      <c r="C77" s="20" t="s">
        <v>19</v>
      </c>
      <c r="D77" s="20">
        <f>COUNTIF(C2:C69,"&lt;0.471")-COUNTIF(C2:C69,"&lt;0.439")</f>
        <v>0</v>
      </c>
      <c r="E77" s="20"/>
      <c r="F77" s="20"/>
      <c r="G77" s="3">
        <v>-200</v>
      </c>
      <c r="H77" s="25">
        <v>0.1282</v>
      </c>
      <c r="I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3" customFormat="1" spans="3:8">
      <c r="C79" s="20" t="s">
        <v>21</v>
      </c>
      <c r="D79" s="20">
        <f>COUNTIF(C2:C69,"&lt;0.535")-COUNTIF(C2:C69,"&lt;0.503")</f>
        <v>0</v>
      </c>
      <c r="E79" s="20"/>
      <c r="F79" s="20"/>
      <c r="G79" s="20"/>
      <c r="H79" s="3">
        <v>4</v>
      </c>
    </row>
    <row r="80" spans="3:7">
      <c r="C80" s="7" t="s">
        <v>22</v>
      </c>
      <c r="D80" s="7">
        <f>COUNTIF(C2:C69,"&lt;0.567")-COUNTIF(C2:C69,"&lt;0.535")</f>
        <v>0</v>
      </c>
      <c r="E80" s="7"/>
      <c r="F80" s="7"/>
      <c r="G80" s="7"/>
    </row>
    <row r="81" s="3" customFormat="1" spans="3:7">
      <c r="C81" s="20" t="s">
        <v>23</v>
      </c>
      <c r="D81" s="20">
        <f>COUNTIF(C2:C69,"&lt;0.599")-COUNTIF(C2:C69,"&lt;0.567")</f>
        <v>0</v>
      </c>
      <c r="E81" s="20"/>
      <c r="F81" s="20"/>
      <c r="G81" s="20"/>
    </row>
    <row r="82" s="5" customFormat="1" spans="3:7">
      <c r="C82" s="21" t="s">
        <v>24</v>
      </c>
      <c r="D82" s="21">
        <f>COUNTIF(C2:C69,"&lt;0.631")-COUNTIF(C2:C69,"&lt;0.599")</f>
        <v>3</v>
      </c>
      <c r="E82" s="21">
        <v>4</v>
      </c>
      <c r="F82" s="21"/>
      <c r="G82" s="21"/>
    </row>
    <row r="83" s="3" customFormat="1" spans="3:7">
      <c r="C83" s="20" t="s">
        <v>25</v>
      </c>
      <c r="D83" s="20">
        <f>COUNTIF(C2:C69,"&lt;0.663")-COUNTIF(C2:C69,"&lt;0.631")</f>
        <v>6</v>
      </c>
      <c r="E83" s="20">
        <v>7</v>
      </c>
      <c r="F83" s="20"/>
      <c r="G83" s="20"/>
    </row>
    <row r="84" spans="3:7">
      <c r="C84" s="7" t="s">
        <v>26</v>
      </c>
      <c r="D84" s="7">
        <f>COUNTIF(C2:C69,"&lt;0.695")-COUNTIF(C2:C69,"&lt;0.663")</f>
        <v>9</v>
      </c>
      <c r="E84" s="20">
        <v>9</v>
      </c>
      <c r="F84" s="7"/>
      <c r="G84" s="7"/>
    </row>
    <row r="85" spans="3:7">
      <c r="C85" s="7" t="s">
        <v>27</v>
      </c>
      <c r="D85" s="7">
        <f>COUNTIF(C2:C69,"&lt;0.727")-COUNTIF(C2:C69,"&lt;0.695")</f>
        <v>10</v>
      </c>
      <c r="E85" s="7">
        <v>12</v>
      </c>
      <c r="F85" s="7"/>
      <c r="G85" s="7"/>
    </row>
    <row r="86" s="6" customFormat="1" spans="3:7">
      <c r="C86" s="22" t="s">
        <v>28</v>
      </c>
      <c r="D86" s="22">
        <f>COUNTIF(C2:C69,"&lt;0.759")-COUNTIF(C2:C69,"&lt;0.727")</f>
        <v>12</v>
      </c>
      <c r="E86" s="22">
        <v>14</v>
      </c>
      <c r="F86" s="22"/>
      <c r="G86" s="22"/>
    </row>
    <row r="87" s="3" customFormat="1" spans="3:7">
      <c r="C87" s="20" t="s">
        <v>29</v>
      </c>
      <c r="D87" s="20">
        <f>COUNTIF(C2:C69,"&lt;0.791")-COUNTIF(C2:C69,"&lt;0.759")</f>
        <v>10</v>
      </c>
      <c r="E87" s="20">
        <v>12</v>
      </c>
      <c r="F87" s="20"/>
      <c r="G87" s="20"/>
    </row>
    <row r="88" spans="3:7">
      <c r="C88" s="7" t="s">
        <v>30</v>
      </c>
      <c r="D88" s="7">
        <f>COUNTIF(C2:C69,"&lt;0.823")-COUNTIF(C2:C69,"&lt;0.791")</f>
        <v>9</v>
      </c>
      <c r="E88" s="7">
        <v>9</v>
      </c>
      <c r="F88" s="7"/>
      <c r="G88" s="7"/>
    </row>
    <row r="89" spans="3:7">
      <c r="C89" s="7" t="s">
        <v>31</v>
      </c>
      <c r="D89" s="7">
        <f>COUNTIF(C2:C69,"&lt;0.855")-COUNTIF(C2:C69,"&lt;0.823")</f>
        <v>6</v>
      </c>
      <c r="E89" s="7">
        <v>7</v>
      </c>
      <c r="F89" s="7"/>
      <c r="G89" s="7"/>
    </row>
    <row r="90" s="5" customFormat="1" spans="3:7">
      <c r="C90" s="21" t="s">
        <v>32</v>
      </c>
      <c r="D90" s="21">
        <f>COUNTIF(C2:C69,"&lt;0.887")-COUNTIF(C2:C69,"&lt;0.855")</f>
        <v>3</v>
      </c>
      <c r="E90" s="21">
        <v>4</v>
      </c>
      <c r="F90" s="21"/>
      <c r="G90" s="21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9" workbookViewId="0">
      <selection activeCell="A1" sqref="$A1:$XFD104"/>
    </sheetView>
  </sheetViews>
  <sheetFormatPr defaultColWidth="9" defaultRowHeight="13.5"/>
  <cols>
    <col min="3" max="3" width="20.3833333333333" customWidth="1"/>
    <col min="4" max="4" width="12.6333333333333"/>
    <col min="9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443</v>
      </c>
      <c r="B2" s="9">
        <v>443</v>
      </c>
      <c r="C2" s="9">
        <v>0.537277579307556</v>
      </c>
      <c r="D2" s="9">
        <v>0.00821709632873535</v>
      </c>
      <c r="E2" s="9">
        <v>10</v>
      </c>
      <c r="F2" s="9">
        <v>6</v>
      </c>
      <c r="G2" s="9">
        <v>0</v>
      </c>
      <c r="H2" s="9">
        <v>4</v>
      </c>
      <c r="I2" s="9">
        <v>1</v>
      </c>
      <c r="J2" s="9">
        <v>0.625</v>
      </c>
      <c r="K2" s="9">
        <v>0.769230769230769</v>
      </c>
      <c r="L2" s="9">
        <v>0.6</v>
      </c>
      <c r="M2" s="9">
        <v>0.4</v>
      </c>
      <c r="N2" s="9">
        <v>0.7</v>
      </c>
    </row>
    <row r="3" spans="1:14">
      <c r="A3" s="8">
        <v>491</v>
      </c>
      <c r="B3" s="9">
        <v>491</v>
      </c>
      <c r="C3" s="9">
        <v>0.537451267242432</v>
      </c>
      <c r="D3" s="9">
        <v>0.00570511817932129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pans="1:14">
      <c r="A4" s="8">
        <v>272</v>
      </c>
      <c r="B4" s="9">
        <v>272</v>
      </c>
      <c r="C4" s="9">
        <v>0.538297295570374</v>
      </c>
      <c r="D4" s="9">
        <v>0.0419726371765137</v>
      </c>
      <c r="E4" s="9">
        <v>9</v>
      </c>
      <c r="F4" s="9">
        <v>3</v>
      </c>
      <c r="G4" s="9">
        <v>1</v>
      </c>
      <c r="H4" s="9">
        <v>7</v>
      </c>
      <c r="I4" s="9">
        <v>0.9</v>
      </c>
      <c r="J4" s="9">
        <v>0.75</v>
      </c>
      <c r="K4" s="9">
        <v>0.818181818181818</v>
      </c>
      <c r="L4" s="9">
        <v>0.3</v>
      </c>
      <c r="M4" s="9">
        <v>0.6</v>
      </c>
      <c r="N4" s="9">
        <v>0.8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69</v>
      </c>
      <c r="B6" s="9">
        <v>69</v>
      </c>
      <c r="C6" s="9">
        <v>0.542114853858948</v>
      </c>
      <c r="D6" s="9">
        <v>0.0620517730712891</v>
      </c>
      <c r="E6" s="9">
        <v>10</v>
      </c>
      <c r="F6" s="9">
        <v>9</v>
      </c>
      <c r="G6" s="9">
        <v>0</v>
      </c>
      <c r="H6" s="9">
        <v>1</v>
      </c>
      <c r="I6" s="9">
        <v>1</v>
      </c>
      <c r="J6" s="9">
        <v>0.526315789473684</v>
      </c>
      <c r="K6" s="9">
        <v>0.689655172413793</v>
      </c>
      <c r="L6" s="9">
        <v>0.9</v>
      </c>
      <c r="M6" s="9">
        <v>0.1</v>
      </c>
      <c r="N6" s="9">
        <v>0.55</v>
      </c>
    </row>
    <row r="7" spans="1:14">
      <c r="A7" s="8">
        <v>371</v>
      </c>
      <c r="B7" s="9">
        <v>371</v>
      </c>
      <c r="C7" s="9">
        <v>0.544382095336914</v>
      </c>
      <c r="D7" s="9">
        <v>0.0191260576248169</v>
      </c>
      <c r="E7" s="9">
        <v>9</v>
      </c>
      <c r="F7" s="9">
        <v>6</v>
      </c>
      <c r="G7" s="9">
        <v>1</v>
      </c>
      <c r="H7" s="9">
        <v>4</v>
      </c>
      <c r="I7" s="9">
        <v>0.9</v>
      </c>
      <c r="J7" s="9">
        <v>0.6</v>
      </c>
      <c r="K7" s="9">
        <v>0.72</v>
      </c>
      <c r="L7" s="9">
        <v>0.6</v>
      </c>
      <c r="M7" s="9">
        <v>0.3</v>
      </c>
      <c r="N7" s="9">
        <v>0.65</v>
      </c>
    </row>
    <row r="8" spans="1:14">
      <c r="A8" s="8">
        <v>44</v>
      </c>
      <c r="B8" s="9">
        <v>44</v>
      </c>
      <c r="C8" s="9">
        <v>0.544759035110474</v>
      </c>
      <c r="D8" s="9">
        <v>0.0347504615783691</v>
      </c>
      <c r="E8" s="9">
        <v>9</v>
      </c>
      <c r="F8" s="9">
        <v>8</v>
      </c>
      <c r="G8" s="9">
        <v>1</v>
      </c>
      <c r="H8" s="9">
        <v>2</v>
      </c>
      <c r="I8" s="9">
        <v>0.9</v>
      </c>
      <c r="J8" s="9">
        <v>0.529411764705882</v>
      </c>
      <c r="K8" s="9">
        <v>0.666666666666667</v>
      </c>
      <c r="L8" s="9">
        <v>0.8</v>
      </c>
      <c r="M8" s="9">
        <v>0.1</v>
      </c>
      <c r="N8" s="9">
        <v>0.55</v>
      </c>
    </row>
    <row r="9" spans="1:14">
      <c r="A9" s="8">
        <v>367</v>
      </c>
      <c r="B9" s="9">
        <v>367</v>
      </c>
      <c r="C9" s="9">
        <v>0.545997023582458</v>
      </c>
      <c r="D9" s="9">
        <v>0.0157420635223389</v>
      </c>
      <c r="E9" s="9">
        <v>9</v>
      </c>
      <c r="F9" s="9">
        <v>6</v>
      </c>
      <c r="G9" s="9">
        <v>1</v>
      </c>
      <c r="H9" s="9">
        <v>4</v>
      </c>
      <c r="I9" s="9">
        <v>0.9</v>
      </c>
      <c r="J9" s="9">
        <v>0.6</v>
      </c>
      <c r="K9" s="9">
        <v>0.72</v>
      </c>
      <c r="L9" s="9">
        <v>0.6</v>
      </c>
      <c r="M9" s="9">
        <v>0.3</v>
      </c>
      <c r="N9" s="9">
        <v>0.65</v>
      </c>
    </row>
    <row r="10" spans="1:14">
      <c r="A10" s="8">
        <v>21</v>
      </c>
      <c r="B10" s="9">
        <v>21</v>
      </c>
      <c r="C10" s="9">
        <v>0.547029495239258</v>
      </c>
      <c r="D10" s="9">
        <v>0.0139931440353394</v>
      </c>
      <c r="E10" s="9">
        <v>7</v>
      </c>
      <c r="F10" s="9">
        <v>7</v>
      </c>
      <c r="G10" s="9">
        <v>3</v>
      </c>
      <c r="H10" s="9">
        <v>3</v>
      </c>
      <c r="I10" s="9">
        <v>0.7</v>
      </c>
      <c r="J10" s="9">
        <v>0.5</v>
      </c>
      <c r="K10" s="9">
        <v>0.583333333333333</v>
      </c>
      <c r="L10" s="9">
        <v>0.7</v>
      </c>
      <c r="M10" s="9">
        <v>0</v>
      </c>
      <c r="N10" s="9">
        <v>0.5</v>
      </c>
    </row>
    <row r="11" spans="1:14">
      <c r="A11" s="8">
        <v>438</v>
      </c>
      <c r="B11" s="9">
        <v>438</v>
      </c>
      <c r="C11" s="9">
        <v>0.547446489334106</v>
      </c>
      <c r="D11" s="9">
        <v>0.0625665187835693</v>
      </c>
      <c r="E11" s="9">
        <v>8</v>
      </c>
      <c r="F11" s="9">
        <v>7</v>
      </c>
      <c r="G11" s="9">
        <v>2</v>
      </c>
      <c r="H11" s="9">
        <v>3</v>
      </c>
      <c r="I11" s="9">
        <v>0.8</v>
      </c>
      <c r="J11" s="9">
        <v>0.533333333333333</v>
      </c>
      <c r="K11" s="9">
        <v>0.64</v>
      </c>
      <c r="L11" s="9">
        <v>0.7</v>
      </c>
      <c r="M11" s="9">
        <v>0.1</v>
      </c>
      <c r="N11" s="9">
        <v>0.55</v>
      </c>
    </row>
    <row r="12" spans="1:14">
      <c r="A12" s="8">
        <v>210</v>
      </c>
      <c r="B12" s="9">
        <v>210</v>
      </c>
      <c r="C12" s="9">
        <v>0.54816722869873</v>
      </c>
      <c r="D12" s="9">
        <v>0.0458312034606934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102</v>
      </c>
      <c r="B13" s="7">
        <v>102</v>
      </c>
      <c r="C13" s="7">
        <v>0.550467371940613</v>
      </c>
      <c r="D13" s="7">
        <v>0.0293501615524292</v>
      </c>
      <c r="E13" s="7">
        <v>9</v>
      </c>
      <c r="F13" s="7">
        <v>8</v>
      </c>
      <c r="G13" s="7">
        <v>1</v>
      </c>
      <c r="H13" s="7">
        <v>2</v>
      </c>
      <c r="I13" s="7">
        <v>0.9</v>
      </c>
      <c r="J13" s="7">
        <v>0.529411764705882</v>
      </c>
      <c r="K13" s="7">
        <v>0.666666666666667</v>
      </c>
      <c r="L13" s="7">
        <v>0.8</v>
      </c>
      <c r="M13" s="7">
        <v>0.1</v>
      </c>
      <c r="N13" s="7">
        <v>0.55</v>
      </c>
    </row>
    <row r="14" spans="1:14">
      <c r="A14" s="8">
        <v>145</v>
      </c>
      <c r="B14" s="9">
        <v>145</v>
      </c>
      <c r="C14" s="9">
        <v>0.550877332687378</v>
      </c>
      <c r="D14" s="9">
        <v>0.00531589984893799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97</v>
      </c>
      <c r="B15" s="9">
        <v>97</v>
      </c>
      <c r="C15" s="9">
        <v>0.551364421844482</v>
      </c>
      <c r="D15" s="9">
        <v>0.0240031480789185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205</v>
      </c>
      <c r="B16" s="9">
        <v>205</v>
      </c>
      <c r="C16" s="9">
        <v>0.551659464836121</v>
      </c>
      <c r="D16" s="9">
        <v>0.0101286172866821</v>
      </c>
      <c r="E16" s="9">
        <v>9</v>
      </c>
      <c r="F16" s="9">
        <v>5</v>
      </c>
      <c r="G16" s="9">
        <v>1</v>
      </c>
      <c r="H16" s="9">
        <v>5</v>
      </c>
      <c r="I16" s="9">
        <v>0.9</v>
      </c>
      <c r="J16" s="9">
        <v>0.642857142857143</v>
      </c>
      <c r="K16" s="9">
        <v>0.75</v>
      </c>
      <c r="L16" s="9">
        <v>0.5</v>
      </c>
      <c r="M16" s="9">
        <v>0.4</v>
      </c>
      <c r="N16" s="9">
        <v>0.7</v>
      </c>
    </row>
    <row r="17" spans="1:14">
      <c r="A17" s="8">
        <v>186</v>
      </c>
      <c r="B17" s="9">
        <v>186</v>
      </c>
      <c r="C17" s="9">
        <v>0.552615880966187</v>
      </c>
      <c r="D17" s="9">
        <v>0.034991979598999</v>
      </c>
      <c r="E17" s="9">
        <v>9</v>
      </c>
      <c r="F17" s="9">
        <v>6</v>
      </c>
      <c r="G17" s="9">
        <v>1</v>
      </c>
      <c r="H17" s="9">
        <v>4</v>
      </c>
      <c r="I17" s="9">
        <v>0.9</v>
      </c>
      <c r="J17" s="9">
        <v>0.6</v>
      </c>
      <c r="K17" s="9">
        <v>0.72</v>
      </c>
      <c r="L17" s="9">
        <v>0.6</v>
      </c>
      <c r="M17" s="9">
        <v>0.3</v>
      </c>
      <c r="N17" s="9">
        <v>0.65</v>
      </c>
    </row>
    <row r="18" spans="1:14">
      <c r="A18" s="8">
        <v>445</v>
      </c>
      <c r="B18" s="9">
        <v>445</v>
      </c>
      <c r="C18" s="9">
        <v>0.566210746765137</v>
      </c>
      <c r="D18" s="9">
        <v>0.00131916999816895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pans="1:14">
      <c r="A19" s="8">
        <v>337</v>
      </c>
      <c r="B19" s="9">
        <v>337</v>
      </c>
      <c r="C19" s="9">
        <v>0.560252547264099</v>
      </c>
      <c r="D19" s="9">
        <v>0.00192916393280029</v>
      </c>
      <c r="E19" s="9">
        <v>9</v>
      </c>
      <c r="F19" s="9">
        <v>7</v>
      </c>
      <c r="G19" s="9">
        <v>1</v>
      </c>
      <c r="H19" s="9">
        <v>3</v>
      </c>
      <c r="I19" s="9">
        <v>0.9</v>
      </c>
      <c r="J19" s="9">
        <v>0.5625</v>
      </c>
      <c r="K19" s="9">
        <v>0.692307692307692</v>
      </c>
      <c r="L19" s="9">
        <v>0.7</v>
      </c>
      <c r="M19" s="9">
        <v>0.2</v>
      </c>
      <c r="N19" s="9">
        <v>0.6</v>
      </c>
    </row>
    <row r="20" s="29" customFormat="1" spans="1:14">
      <c r="A20" s="34">
        <v>103</v>
      </c>
      <c r="B20" s="35">
        <v>103</v>
      </c>
      <c r="C20" s="35">
        <v>0.579185843467712</v>
      </c>
      <c r="D20" s="35">
        <v>0.0855180025100708</v>
      </c>
      <c r="E20" s="35">
        <v>10</v>
      </c>
      <c r="F20" s="35">
        <v>7</v>
      </c>
      <c r="G20" s="35">
        <v>0</v>
      </c>
      <c r="H20" s="35">
        <v>3</v>
      </c>
      <c r="I20" s="35">
        <v>1</v>
      </c>
      <c r="J20" s="35">
        <v>0.588235294117647</v>
      </c>
      <c r="K20" s="35">
        <v>0.740740740740741</v>
      </c>
      <c r="L20" s="35">
        <v>0.7</v>
      </c>
      <c r="M20" s="35">
        <v>0.3</v>
      </c>
      <c r="N20" s="35">
        <v>0.65</v>
      </c>
    </row>
    <row r="21" spans="1:14">
      <c r="A21" s="8">
        <v>36</v>
      </c>
      <c r="B21" s="9">
        <v>36</v>
      </c>
      <c r="C21" s="9">
        <v>0.588944435119629</v>
      </c>
      <c r="D21" s="9">
        <v>0.175347805023193</v>
      </c>
      <c r="E21" s="9">
        <v>7</v>
      </c>
      <c r="F21" s="9">
        <v>8</v>
      </c>
      <c r="G21" s="9">
        <v>3</v>
      </c>
      <c r="H21" s="9">
        <v>2</v>
      </c>
      <c r="I21" s="9">
        <v>0.7</v>
      </c>
      <c r="J21" s="9">
        <v>0.466666666666667</v>
      </c>
      <c r="K21" s="9">
        <v>0.56</v>
      </c>
      <c r="L21" s="9">
        <v>0.8</v>
      </c>
      <c r="M21" s="9">
        <v>-0.1</v>
      </c>
      <c r="N21" s="9">
        <v>0.45</v>
      </c>
    </row>
    <row r="22" spans="1:14">
      <c r="A22" s="8">
        <v>4</v>
      </c>
      <c r="B22" s="9">
        <v>4</v>
      </c>
      <c r="C22" s="9">
        <v>0.627549648284912</v>
      </c>
      <c r="D22" s="9">
        <v>0.0245206356048584</v>
      </c>
      <c r="E22" s="9">
        <v>9</v>
      </c>
      <c r="F22" s="9">
        <v>9</v>
      </c>
      <c r="G22" s="9">
        <v>1</v>
      </c>
      <c r="H22" s="9">
        <v>1</v>
      </c>
      <c r="I22" s="9">
        <v>0.9</v>
      </c>
      <c r="J22" s="9">
        <v>0.5</v>
      </c>
      <c r="K22" s="9">
        <v>0.642857142857143</v>
      </c>
      <c r="L22" s="9">
        <v>0.9</v>
      </c>
      <c r="M22" s="9">
        <v>0</v>
      </c>
      <c r="N22" s="9">
        <v>0.5</v>
      </c>
    </row>
    <row r="23" spans="1:14">
      <c r="A23" s="8">
        <v>136</v>
      </c>
      <c r="B23" s="9">
        <v>136</v>
      </c>
      <c r="C23" s="9">
        <v>0.627938747406006</v>
      </c>
      <c r="D23" s="9">
        <v>0.0113358497619629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99</v>
      </c>
      <c r="B24" s="9">
        <v>99</v>
      </c>
      <c r="C24" s="9">
        <v>0.629253506660461</v>
      </c>
      <c r="D24" s="9">
        <v>0.0805251598358154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54</v>
      </c>
      <c r="B25" s="9">
        <v>54</v>
      </c>
      <c r="C25" s="9">
        <v>0.629478931427002</v>
      </c>
      <c r="D25" s="9">
        <v>0.0051422119140625</v>
      </c>
      <c r="E25" s="9">
        <v>10</v>
      </c>
      <c r="F25" s="9">
        <v>9</v>
      </c>
      <c r="G25" s="9">
        <v>0</v>
      </c>
      <c r="H25" s="9">
        <v>1</v>
      </c>
      <c r="I25" s="9">
        <v>1</v>
      </c>
      <c r="J25" s="9">
        <v>0.526315789473684</v>
      </c>
      <c r="K25" s="9">
        <v>0.689655172413793</v>
      </c>
      <c r="L25" s="9">
        <v>0.9</v>
      </c>
      <c r="M25" s="9">
        <v>0.1</v>
      </c>
      <c r="N25" s="9">
        <v>0.55</v>
      </c>
    </row>
    <row r="26" spans="1:14">
      <c r="A26" s="8">
        <v>5</v>
      </c>
      <c r="B26" s="9">
        <v>5</v>
      </c>
      <c r="C26" s="9">
        <v>0.629554629325867</v>
      </c>
      <c r="D26" s="9">
        <v>0.0277773141860962</v>
      </c>
      <c r="E26" s="9">
        <v>8</v>
      </c>
      <c r="F26" s="9">
        <v>5</v>
      </c>
      <c r="G26" s="9">
        <v>2</v>
      </c>
      <c r="H26" s="9">
        <v>5</v>
      </c>
      <c r="I26" s="9">
        <v>0.8</v>
      </c>
      <c r="J26" s="9">
        <v>0.615384615384615</v>
      </c>
      <c r="K26" s="9">
        <v>0.695652173913043</v>
      </c>
      <c r="L26" s="9">
        <v>0.5</v>
      </c>
      <c r="M26" s="9">
        <v>0.3</v>
      </c>
      <c r="N26" s="9">
        <v>0.65</v>
      </c>
    </row>
    <row r="27" spans="1:14">
      <c r="A27" s="8">
        <v>351</v>
      </c>
      <c r="B27" s="9">
        <v>351</v>
      </c>
      <c r="C27" s="9">
        <v>0.629663467407227</v>
      </c>
      <c r="D27" s="9">
        <v>0.0462595224380493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116</v>
      </c>
      <c r="B28" s="9">
        <v>116</v>
      </c>
      <c r="C28" s="9">
        <v>0.630280375480652</v>
      </c>
      <c r="D28" s="9">
        <v>0.000827312469482422</v>
      </c>
      <c r="E28" s="9">
        <v>8</v>
      </c>
      <c r="F28" s="9">
        <v>6</v>
      </c>
      <c r="G28" s="9">
        <v>2</v>
      </c>
      <c r="H28" s="9">
        <v>4</v>
      </c>
      <c r="I28" s="9">
        <v>0.8</v>
      </c>
      <c r="J28" s="9">
        <v>0.571428571428572</v>
      </c>
      <c r="K28" s="9">
        <v>0.666666666666667</v>
      </c>
      <c r="L28" s="9">
        <v>0.6</v>
      </c>
      <c r="M28" s="9">
        <v>0.2</v>
      </c>
      <c r="N28" s="9">
        <v>0.6</v>
      </c>
    </row>
    <row r="29" spans="1:14">
      <c r="A29" s="8">
        <v>221</v>
      </c>
      <c r="B29" s="9">
        <v>221</v>
      </c>
      <c r="C29" s="9">
        <v>0.630487561225891</v>
      </c>
      <c r="D29" s="9">
        <v>0.0630178451538086</v>
      </c>
      <c r="E29" s="9">
        <v>9</v>
      </c>
      <c r="F29" s="9">
        <v>8</v>
      </c>
      <c r="G29" s="9">
        <v>1</v>
      </c>
      <c r="H29" s="9">
        <v>2</v>
      </c>
      <c r="I29" s="9">
        <v>0.9</v>
      </c>
      <c r="J29" s="9">
        <v>0.529411764705882</v>
      </c>
      <c r="K29" s="9">
        <v>0.666666666666667</v>
      </c>
      <c r="L29" s="9">
        <v>0.8</v>
      </c>
      <c r="M29" s="9">
        <v>0.1</v>
      </c>
      <c r="N29" s="9">
        <v>0.55</v>
      </c>
    </row>
    <row r="30" spans="1:14">
      <c r="A30" s="8">
        <v>411</v>
      </c>
      <c r="B30" s="9">
        <v>411</v>
      </c>
      <c r="C30" s="9">
        <v>0.613397359848022</v>
      </c>
      <c r="D30" s="9">
        <v>0.104501247406006</v>
      </c>
      <c r="E30" s="9">
        <v>9</v>
      </c>
      <c r="F30" s="9">
        <v>7</v>
      </c>
      <c r="G30" s="9">
        <v>1</v>
      </c>
      <c r="H30" s="9">
        <v>3</v>
      </c>
      <c r="I30" s="9">
        <v>0.9</v>
      </c>
      <c r="J30" s="9">
        <v>0.5625</v>
      </c>
      <c r="K30" s="9">
        <v>0.692307692307692</v>
      </c>
      <c r="L30" s="9">
        <v>0.7</v>
      </c>
      <c r="M30" s="9">
        <v>0.2</v>
      </c>
      <c r="N30" s="9">
        <v>0.6</v>
      </c>
    </row>
    <row r="31" spans="1:14">
      <c r="A31" s="8">
        <v>311</v>
      </c>
      <c r="B31" s="9">
        <v>311</v>
      </c>
      <c r="C31" s="9">
        <v>0.615211844444275</v>
      </c>
      <c r="D31" s="9">
        <v>0.113019585609436</v>
      </c>
      <c r="E31" s="9">
        <v>8</v>
      </c>
      <c r="F31" s="9">
        <v>7</v>
      </c>
      <c r="G31" s="9">
        <v>2</v>
      </c>
      <c r="H31" s="9">
        <v>3</v>
      </c>
      <c r="I31" s="9">
        <v>0.8</v>
      </c>
      <c r="J31" s="9">
        <v>0.533333333333333</v>
      </c>
      <c r="K31" s="9">
        <v>0.64</v>
      </c>
      <c r="L31" s="9">
        <v>0.7</v>
      </c>
      <c r="M31" s="9">
        <v>0.1</v>
      </c>
      <c r="N31" s="9">
        <v>0.55</v>
      </c>
    </row>
    <row r="32" spans="1:14">
      <c r="A32" s="8">
        <v>472</v>
      </c>
      <c r="B32" s="9">
        <v>472</v>
      </c>
      <c r="C32" s="9">
        <v>0.620526671409607</v>
      </c>
      <c r="D32" s="9">
        <v>0.139442920684815</v>
      </c>
      <c r="E32" s="9">
        <v>8</v>
      </c>
      <c r="F32" s="9">
        <v>7</v>
      </c>
      <c r="G32" s="9">
        <v>2</v>
      </c>
      <c r="H32" s="9">
        <v>3</v>
      </c>
      <c r="I32" s="9">
        <v>0.8</v>
      </c>
      <c r="J32" s="9">
        <v>0.533333333333333</v>
      </c>
      <c r="K32" s="9">
        <v>0.64</v>
      </c>
      <c r="L32" s="9">
        <v>0.7</v>
      </c>
      <c r="M32" s="9">
        <v>0.1</v>
      </c>
      <c r="N32" s="9">
        <v>0.55</v>
      </c>
    </row>
    <row r="33" spans="1:14">
      <c r="A33" s="8">
        <v>264</v>
      </c>
      <c r="B33" s="9">
        <v>264</v>
      </c>
      <c r="C33" s="9">
        <v>0.624519824981689</v>
      </c>
      <c r="D33" s="9">
        <v>0.128039479255676</v>
      </c>
      <c r="E33" s="9">
        <v>7</v>
      </c>
      <c r="F33" s="9">
        <v>7</v>
      </c>
      <c r="G33" s="9">
        <v>3</v>
      </c>
      <c r="H33" s="9">
        <v>3</v>
      </c>
      <c r="I33" s="9">
        <v>0.7</v>
      </c>
      <c r="J33" s="9">
        <v>0.5</v>
      </c>
      <c r="K33" s="9">
        <v>0.583333333333333</v>
      </c>
      <c r="L33" s="9">
        <v>0.7</v>
      </c>
      <c r="M33" s="9">
        <v>0</v>
      </c>
      <c r="N33" s="9">
        <v>0.5</v>
      </c>
    </row>
    <row r="34" spans="1:14">
      <c r="A34" s="8">
        <v>160</v>
      </c>
      <c r="B34" s="9">
        <v>160</v>
      </c>
      <c r="C34" s="9">
        <v>0.625976920127869</v>
      </c>
      <c r="D34" s="9">
        <v>0.133077383041382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spans="1:14">
      <c r="A35" s="8">
        <v>399</v>
      </c>
      <c r="B35" s="9">
        <v>399</v>
      </c>
      <c r="C35" s="9">
        <v>0.626033902168274</v>
      </c>
      <c r="D35" s="9">
        <v>0.150467753410339</v>
      </c>
      <c r="E35" s="9">
        <v>9</v>
      </c>
      <c r="F35" s="9">
        <v>5</v>
      </c>
      <c r="G35" s="9">
        <v>1</v>
      </c>
      <c r="H35" s="9">
        <v>5</v>
      </c>
      <c r="I35" s="9">
        <v>0.9</v>
      </c>
      <c r="J35" s="9">
        <v>0.642857142857143</v>
      </c>
      <c r="K35" s="9">
        <v>0.75</v>
      </c>
      <c r="L35" s="9">
        <v>0.5</v>
      </c>
      <c r="M35" s="9">
        <v>0.4</v>
      </c>
      <c r="N35" s="9">
        <v>0.7</v>
      </c>
    </row>
    <row r="36" spans="1:14">
      <c r="A36" s="8">
        <v>215</v>
      </c>
      <c r="B36" s="9">
        <v>215</v>
      </c>
      <c r="C36" s="9">
        <v>0.627145886421204</v>
      </c>
      <c r="D36" s="9">
        <v>0.127987384796143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88</v>
      </c>
      <c r="B37" s="9">
        <v>88</v>
      </c>
      <c r="C37" s="9">
        <v>0.63013482093811</v>
      </c>
      <c r="D37" s="9">
        <v>0.111610770225525</v>
      </c>
      <c r="E37" s="9">
        <v>8</v>
      </c>
      <c r="F37" s="9">
        <v>10</v>
      </c>
      <c r="G37" s="9">
        <v>2</v>
      </c>
      <c r="H37" s="9">
        <v>0</v>
      </c>
      <c r="I37" s="9">
        <v>0.8</v>
      </c>
      <c r="J37" s="9">
        <v>0.444444444444444</v>
      </c>
      <c r="K37" s="9">
        <v>0.571428571428572</v>
      </c>
      <c r="L37" s="9">
        <v>1</v>
      </c>
      <c r="M37" s="9">
        <v>-0.2</v>
      </c>
      <c r="N37" s="9">
        <v>0.4</v>
      </c>
    </row>
    <row r="38" spans="1:14">
      <c r="A38" s="8">
        <v>396</v>
      </c>
      <c r="B38" s="9">
        <v>396</v>
      </c>
      <c r="C38" s="9">
        <v>0.630221962928772</v>
      </c>
      <c r="D38" s="9">
        <v>0.13497257232666</v>
      </c>
      <c r="E38" s="9">
        <v>7</v>
      </c>
      <c r="F38" s="9">
        <v>5</v>
      </c>
      <c r="G38" s="9">
        <v>3</v>
      </c>
      <c r="H38" s="9">
        <v>5</v>
      </c>
      <c r="I38" s="9">
        <v>0.7</v>
      </c>
      <c r="J38" s="9">
        <v>0.583333333333333</v>
      </c>
      <c r="K38" s="9">
        <v>0.636363636363636</v>
      </c>
      <c r="L38" s="9">
        <v>0.5</v>
      </c>
      <c r="M38" s="9">
        <v>0.2</v>
      </c>
      <c r="N38" s="9">
        <v>0.6</v>
      </c>
    </row>
    <row r="39" s="29" customFormat="1" spans="1:14">
      <c r="A39" s="34">
        <v>216</v>
      </c>
      <c r="B39" s="35">
        <v>216</v>
      </c>
      <c r="C39" s="35">
        <v>0.630265712738037</v>
      </c>
      <c r="D39" s="35">
        <v>0.11783504486084</v>
      </c>
      <c r="E39" s="35">
        <v>10</v>
      </c>
      <c r="F39" s="35">
        <v>8</v>
      </c>
      <c r="G39" s="35">
        <v>0</v>
      </c>
      <c r="H39" s="35">
        <v>2</v>
      </c>
      <c r="I39" s="35">
        <v>1</v>
      </c>
      <c r="J39" s="35">
        <v>0.555555555555556</v>
      </c>
      <c r="K39" s="35">
        <v>0.714285714285714</v>
      </c>
      <c r="L39" s="35">
        <v>0.8</v>
      </c>
      <c r="M39" s="35">
        <v>0.2</v>
      </c>
      <c r="N39" s="35">
        <v>0.6</v>
      </c>
    </row>
    <row r="40" spans="1:14">
      <c r="A40" s="8">
        <v>435</v>
      </c>
      <c r="B40" s="9">
        <v>435</v>
      </c>
      <c r="C40" s="9">
        <v>0.635199427604675</v>
      </c>
      <c r="D40" s="9">
        <v>0.123878836631775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364</v>
      </c>
      <c r="B41" s="9">
        <v>364</v>
      </c>
      <c r="C41" s="9">
        <v>0.636906027793884</v>
      </c>
      <c r="D41" s="9">
        <v>0.126631736755371</v>
      </c>
      <c r="E41" s="9">
        <v>8</v>
      </c>
      <c r="F41" s="9">
        <v>6</v>
      </c>
      <c r="G41" s="9">
        <v>2</v>
      </c>
      <c r="H41" s="9">
        <v>4</v>
      </c>
      <c r="I41" s="9">
        <v>0.8</v>
      </c>
      <c r="J41" s="9">
        <v>0.571428571428572</v>
      </c>
      <c r="K41" s="9">
        <v>0.666666666666667</v>
      </c>
      <c r="L41" s="9">
        <v>0.6</v>
      </c>
      <c r="M41" s="9">
        <v>0.2</v>
      </c>
      <c r="N41" s="9">
        <v>0.6</v>
      </c>
    </row>
    <row r="42" spans="1:14">
      <c r="A42" s="8">
        <v>138</v>
      </c>
      <c r="B42" s="9">
        <v>138</v>
      </c>
      <c r="C42" s="9">
        <v>0.6426020860672</v>
      </c>
      <c r="D42" s="9">
        <v>0.130975008010864</v>
      </c>
      <c r="E42" s="9">
        <v>9</v>
      </c>
      <c r="F42" s="9">
        <v>10</v>
      </c>
      <c r="G42" s="9">
        <v>1</v>
      </c>
      <c r="H42" s="9">
        <v>0</v>
      </c>
      <c r="I42" s="9">
        <v>0.9</v>
      </c>
      <c r="J42" s="9">
        <v>0.473684210526316</v>
      </c>
      <c r="K42" s="9">
        <v>0.620689655172414</v>
      </c>
      <c r="L42" s="9">
        <v>1</v>
      </c>
      <c r="M42" s="9">
        <v>-0.1</v>
      </c>
      <c r="N42" s="9">
        <v>0.45</v>
      </c>
    </row>
    <row r="43" spans="1:14">
      <c r="A43" s="8">
        <v>274</v>
      </c>
      <c r="B43" s="9">
        <v>274</v>
      </c>
      <c r="C43" s="9">
        <v>0.644375324249268</v>
      </c>
      <c r="D43" s="9">
        <v>0.134663581848145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279</v>
      </c>
      <c r="B44" s="9">
        <v>279</v>
      </c>
      <c r="C44" s="9">
        <v>0.673051953315735</v>
      </c>
      <c r="D44" s="9">
        <v>0.0608499050140381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105</v>
      </c>
      <c r="B45" s="9">
        <v>105</v>
      </c>
      <c r="C45" s="9">
        <v>0.654307246208191</v>
      </c>
      <c r="D45" s="9">
        <v>0.148639559745789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131</v>
      </c>
      <c r="B46" s="9">
        <v>131</v>
      </c>
      <c r="C46" s="9">
        <v>0.654778361320496</v>
      </c>
      <c r="D46" s="9">
        <v>0.114571809768677</v>
      </c>
      <c r="E46" s="9">
        <v>8</v>
      </c>
      <c r="F46" s="9">
        <v>8</v>
      </c>
      <c r="G46" s="9">
        <v>2</v>
      </c>
      <c r="H46" s="9">
        <v>2</v>
      </c>
      <c r="I46" s="9">
        <v>0.8</v>
      </c>
      <c r="J46" s="9">
        <v>0.5</v>
      </c>
      <c r="K46" s="9">
        <v>0.615384615384615</v>
      </c>
      <c r="L46" s="9">
        <v>0.8</v>
      </c>
      <c r="M46" s="9">
        <v>0</v>
      </c>
      <c r="N46" s="9">
        <v>0.5</v>
      </c>
    </row>
    <row r="47" spans="1:14">
      <c r="A47" s="8">
        <v>477</v>
      </c>
      <c r="B47" s="9">
        <v>477</v>
      </c>
      <c r="C47" s="9">
        <v>0.672124028205872</v>
      </c>
      <c r="D47" s="9">
        <v>0.0804933309555054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361</v>
      </c>
      <c r="B48" s="9">
        <v>361</v>
      </c>
      <c r="C48" s="9">
        <v>0.659554600715637</v>
      </c>
      <c r="D48" s="9">
        <v>0.12120258808136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301</v>
      </c>
      <c r="B49" s="9">
        <v>301</v>
      </c>
      <c r="C49" s="9">
        <v>0.662102222442627</v>
      </c>
      <c r="D49" s="9">
        <v>0.124578595161438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197</v>
      </c>
      <c r="B50" s="9">
        <v>197</v>
      </c>
      <c r="C50" s="9">
        <v>0.663269877433777</v>
      </c>
      <c r="D50" s="9">
        <v>0.14519727230072</v>
      </c>
      <c r="E50" s="9">
        <v>8</v>
      </c>
      <c r="F50" s="9">
        <v>10</v>
      </c>
      <c r="G50" s="9">
        <v>2</v>
      </c>
      <c r="H50" s="9">
        <v>0</v>
      </c>
      <c r="I50" s="9">
        <v>0.8</v>
      </c>
      <c r="J50" s="9">
        <v>0.444444444444444</v>
      </c>
      <c r="K50" s="9">
        <v>0.571428571428572</v>
      </c>
      <c r="L50" s="9">
        <v>1</v>
      </c>
      <c r="M50" s="9">
        <v>-0.2</v>
      </c>
      <c r="N50" s="9">
        <v>0.4</v>
      </c>
    </row>
    <row r="51" spans="1:14">
      <c r="A51" s="8">
        <v>128</v>
      </c>
      <c r="B51" s="9">
        <v>128</v>
      </c>
      <c r="C51" s="9">
        <v>0.67039167881012</v>
      </c>
      <c r="D51" s="9">
        <v>0.0843555927276611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261</v>
      </c>
      <c r="B52" s="9">
        <v>261</v>
      </c>
      <c r="C52" s="9">
        <v>0.667340993881226</v>
      </c>
      <c r="D52" s="9">
        <v>0.130968451499939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218</v>
      </c>
      <c r="B53" s="9">
        <v>218</v>
      </c>
      <c r="C53" s="9">
        <v>0.667884349822998</v>
      </c>
      <c r="D53" s="9">
        <v>0.152703166007996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254</v>
      </c>
      <c r="B54" s="9">
        <v>254</v>
      </c>
      <c r="C54" s="9">
        <v>0.673060894012451</v>
      </c>
      <c r="D54" s="9">
        <v>0.033013105392456</v>
      </c>
      <c r="E54" s="9">
        <v>8</v>
      </c>
      <c r="F54" s="9">
        <v>6</v>
      </c>
      <c r="G54" s="9">
        <v>2</v>
      </c>
      <c r="H54" s="9">
        <v>4</v>
      </c>
      <c r="I54" s="9">
        <v>0.8</v>
      </c>
      <c r="J54" s="9">
        <v>0.571428571428572</v>
      </c>
      <c r="K54" s="9">
        <v>0.666666666666667</v>
      </c>
      <c r="L54" s="9">
        <v>0.6</v>
      </c>
      <c r="M54" s="9">
        <v>0.2</v>
      </c>
      <c r="N54" s="9">
        <v>0.6</v>
      </c>
    </row>
    <row r="55" spans="1:14">
      <c r="A55" s="8">
        <v>454</v>
      </c>
      <c r="B55" s="9">
        <v>454</v>
      </c>
      <c r="C55" s="9">
        <v>0.671793937683105</v>
      </c>
      <c r="D55" s="9">
        <v>0.125243306159973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441</v>
      </c>
      <c r="B56" s="9">
        <v>441</v>
      </c>
      <c r="C56" s="9">
        <v>0.672183871269226</v>
      </c>
      <c r="D56" s="9">
        <v>0.11604917049408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494</v>
      </c>
      <c r="B57" s="9">
        <v>494</v>
      </c>
      <c r="C57" s="9">
        <v>0.676161050796509</v>
      </c>
      <c r="D57" s="9">
        <v>0.0370254516601563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="29" customFormat="1" spans="1:14">
      <c r="A58" s="34">
        <v>232</v>
      </c>
      <c r="B58" s="35">
        <v>232</v>
      </c>
      <c r="C58" s="35">
        <v>0.677423715591431</v>
      </c>
      <c r="D58" s="35">
        <v>0.145640969276428</v>
      </c>
      <c r="E58" s="35">
        <v>10</v>
      </c>
      <c r="F58" s="35">
        <v>6</v>
      </c>
      <c r="G58" s="35">
        <v>0</v>
      </c>
      <c r="H58" s="35">
        <v>4</v>
      </c>
      <c r="I58" s="35">
        <v>1</v>
      </c>
      <c r="J58" s="35">
        <v>0.625</v>
      </c>
      <c r="K58" s="35">
        <v>0.769230769230769</v>
      </c>
      <c r="L58" s="35">
        <v>0.6</v>
      </c>
      <c r="M58" s="35">
        <v>0.4</v>
      </c>
      <c r="N58" s="35">
        <v>0.7</v>
      </c>
    </row>
    <row r="59" spans="1:14">
      <c r="A59" s="8">
        <v>1</v>
      </c>
      <c r="B59" s="9">
        <v>1</v>
      </c>
      <c r="C59" s="9">
        <v>0.724003314971924</v>
      </c>
      <c r="D59" s="9">
        <v>0.0609499216079712</v>
      </c>
      <c r="E59" s="9">
        <v>7</v>
      </c>
      <c r="F59" s="9">
        <v>8</v>
      </c>
      <c r="G59" s="9">
        <v>3</v>
      </c>
      <c r="H59" s="9">
        <v>2</v>
      </c>
      <c r="I59" s="9">
        <v>0.7</v>
      </c>
      <c r="J59" s="9">
        <v>0.466666666666667</v>
      </c>
      <c r="K59" s="9">
        <v>0.56</v>
      </c>
      <c r="L59" s="9">
        <v>0.8</v>
      </c>
      <c r="M59" s="9">
        <v>-0.1</v>
      </c>
      <c r="N59" s="9">
        <v>0.45</v>
      </c>
    </row>
    <row r="60" spans="1:14">
      <c r="A60" s="8">
        <v>485</v>
      </c>
      <c r="B60" s="9">
        <v>485</v>
      </c>
      <c r="C60" s="9">
        <v>0.723328471183777</v>
      </c>
      <c r="D60" s="9">
        <v>0.0456907749176025</v>
      </c>
      <c r="E60" s="9">
        <v>7</v>
      </c>
      <c r="F60" s="9">
        <v>8</v>
      </c>
      <c r="G60" s="9">
        <v>3</v>
      </c>
      <c r="H60" s="9">
        <v>2</v>
      </c>
      <c r="I60" s="9">
        <v>0.7</v>
      </c>
      <c r="J60" s="9">
        <v>0.466666666666667</v>
      </c>
      <c r="K60" s="9">
        <v>0.56</v>
      </c>
      <c r="L60" s="9">
        <v>0.8</v>
      </c>
      <c r="M60" s="9">
        <v>-0.1</v>
      </c>
      <c r="N60" s="9">
        <v>0.45</v>
      </c>
    </row>
    <row r="61" spans="1:14">
      <c r="A61" s="8">
        <v>430</v>
      </c>
      <c r="B61" s="9">
        <v>430</v>
      </c>
      <c r="C61" s="9">
        <v>0.688467860221863</v>
      </c>
      <c r="D61" s="9">
        <v>0.114662289619446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427</v>
      </c>
      <c r="B62" s="9">
        <v>427</v>
      </c>
      <c r="C62" s="9">
        <v>0.684904217720032</v>
      </c>
      <c r="D62" s="9">
        <v>0.0170198678970337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319</v>
      </c>
      <c r="B63" s="9">
        <v>319</v>
      </c>
      <c r="C63" s="9">
        <v>0.685276627540588</v>
      </c>
      <c r="D63" s="9">
        <v>0.0426899194717407</v>
      </c>
      <c r="E63" s="9">
        <v>8</v>
      </c>
      <c r="F63" s="9">
        <v>5</v>
      </c>
      <c r="G63" s="9">
        <v>2</v>
      </c>
      <c r="H63" s="9">
        <v>5</v>
      </c>
      <c r="I63" s="9">
        <v>0.8</v>
      </c>
      <c r="J63" s="9">
        <v>0.615384615384615</v>
      </c>
      <c r="K63" s="9">
        <v>0.695652173913043</v>
      </c>
      <c r="L63" s="9">
        <v>0.5</v>
      </c>
      <c r="M63" s="9">
        <v>0.3</v>
      </c>
      <c r="N63" s="9">
        <v>0.65</v>
      </c>
    </row>
    <row r="64" spans="1:14">
      <c r="A64" s="8">
        <v>350</v>
      </c>
      <c r="B64" s="9">
        <v>350</v>
      </c>
      <c r="C64" s="9">
        <v>0.689123868942261</v>
      </c>
      <c r="D64" s="9">
        <v>0.0156382322311401</v>
      </c>
      <c r="E64" s="9">
        <v>10</v>
      </c>
      <c r="F64" s="9">
        <v>8</v>
      </c>
      <c r="G64" s="9">
        <v>0</v>
      </c>
      <c r="H64" s="9">
        <v>2</v>
      </c>
      <c r="I64" s="9">
        <v>1</v>
      </c>
      <c r="J64" s="9">
        <v>0.555555555555556</v>
      </c>
      <c r="K64" s="9">
        <v>0.714285714285714</v>
      </c>
      <c r="L64" s="9">
        <v>0.8</v>
      </c>
      <c r="M64" s="9">
        <v>0.2</v>
      </c>
      <c r="N64" s="9">
        <v>0.6</v>
      </c>
    </row>
    <row r="65" spans="1:14">
      <c r="A65" s="8">
        <v>139</v>
      </c>
      <c r="B65" s="9">
        <v>139</v>
      </c>
      <c r="C65" s="9">
        <v>0.688897848129272</v>
      </c>
      <c r="D65" s="9">
        <v>0.0485998392105102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106</v>
      </c>
      <c r="B66" s="9">
        <v>106</v>
      </c>
      <c r="C66" s="9">
        <v>0.690101981163025</v>
      </c>
      <c r="D66" s="9">
        <v>0.0384869575500488</v>
      </c>
      <c r="E66" s="9">
        <v>9</v>
      </c>
      <c r="F66" s="9">
        <v>5</v>
      </c>
      <c r="G66" s="9">
        <v>1</v>
      </c>
      <c r="H66" s="9">
        <v>5</v>
      </c>
      <c r="I66" s="9">
        <v>0.9</v>
      </c>
      <c r="J66" s="9">
        <v>0.642857142857143</v>
      </c>
      <c r="K66" s="9">
        <v>0.75</v>
      </c>
      <c r="L66" s="9">
        <v>0.5</v>
      </c>
      <c r="M66" s="9">
        <v>0.4</v>
      </c>
      <c r="N66" s="9">
        <v>0.7</v>
      </c>
    </row>
    <row r="67" spans="1:14">
      <c r="A67" s="8">
        <v>95</v>
      </c>
      <c r="B67" s="9">
        <v>95</v>
      </c>
      <c r="C67" s="9">
        <v>0.718604207038879</v>
      </c>
      <c r="D67" s="9">
        <v>0.000424385070800781</v>
      </c>
      <c r="E67" s="9">
        <v>8</v>
      </c>
      <c r="F67" s="9">
        <v>7</v>
      </c>
      <c r="G67" s="9">
        <v>2</v>
      </c>
      <c r="H67" s="9">
        <v>3</v>
      </c>
      <c r="I67" s="9">
        <v>0.8</v>
      </c>
      <c r="J67" s="9">
        <v>0.533333333333333</v>
      </c>
      <c r="K67" s="9">
        <v>0.64</v>
      </c>
      <c r="L67" s="9">
        <v>0.7</v>
      </c>
      <c r="M67" s="9">
        <v>0.1</v>
      </c>
      <c r="N67" s="9">
        <v>0.55</v>
      </c>
    </row>
    <row r="68" spans="1:14">
      <c r="A68" s="8">
        <v>240</v>
      </c>
      <c r="B68" s="9">
        <v>240</v>
      </c>
      <c r="C68" s="9">
        <v>0.720616340637207</v>
      </c>
      <c r="D68" s="9">
        <v>0.0177127122879028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376</v>
      </c>
      <c r="B69" s="9">
        <v>376</v>
      </c>
      <c r="C69" s="9">
        <v>0.690605521202087</v>
      </c>
      <c r="D69" s="9">
        <v>0.0205518007278442</v>
      </c>
      <c r="E69" s="9">
        <v>9</v>
      </c>
      <c r="F69" s="9">
        <v>5</v>
      </c>
      <c r="G69" s="9">
        <v>1</v>
      </c>
      <c r="H69" s="9">
        <v>5</v>
      </c>
      <c r="I69" s="9">
        <v>0.9</v>
      </c>
      <c r="J69" s="9">
        <v>0.642857142857143</v>
      </c>
      <c r="K69" s="9">
        <v>0.75</v>
      </c>
      <c r="L69" s="9">
        <v>0.5</v>
      </c>
      <c r="M69" s="9">
        <v>0.4</v>
      </c>
      <c r="N69" s="9">
        <v>0.7</v>
      </c>
    </row>
    <row r="70" spans="1:14">
      <c r="A70" s="8">
        <v>260</v>
      </c>
      <c r="B70" s="9">
        <v>260</v>
      </c>
      <c r="C70" s="9">
        <v>0.69218921661377</v>
      </c>
      <c r="D70" s="9">
        <v>0.0328303575515747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pans="1:14">
      <c r="A71" s="8">
        <v>398</v>
      </c>
      <c r="B71" s="9">
        <v>398</v>
      </c>
      <c r="C71" s="9">
        <v>0.710042953491211</v>
      </c>
      <c r="D71" s="9">
        <v>0.132445573806763</v>
      </c>
      <c r="E71" s="9">
        <v>8</v>
      </c>
      <c r="F71" s="9">
        <v>3</v>
      </c>
      <c r="G71" s="9">
        <v>2</v>
      </c>
      <c r="H71" s="9">
        <v>7</v>
      </c>
      <c r="I71" s="9">
        <v>0.8</v>
      </c>
      <c r="J71" s="9">
        <v>0.727272727272727</v>
      </c>
      <c r="K71" s="9">
        <v>0.761904761904762</v>
      </c>
      <c r="L71" s="9">
        <v>0.3</v>
      </c>
      <c r="M71" s="9">
        <v>0.5</v>
      </c>
      <c r="N71" s="9">
        <v>0.75</v>
      </c>
    </row>
    <row r="72" spans="1:14">
      <c r="A72" s="8">
        <v>29</v>
      </c>
      <c r="B72" s="9">
        <v>29</v>
      </c>
      <c r="C72" s="9">
        <v>0.712644577026367</v>
      </c>
      <c r="D72" s="9">
        <v>0.111910700798035</v>
      </c>
      <c r="E72" s="9">
        <v>9</v>
      </c>
      <c r="F72" s="9">
        <v>8</v>
      </c>
      <c r="G72" s="9">
        <v>1</v>
      </c>
      <c r="H72" s="9">
        <v>2</v>
      </c>
      <c r="I72" s="9">
        <v>0.9</v>
      </c>
      <c r="J72" s="9">
        <v>0.529411764705882</v>
      </c>
      <c r="K72" s="9">
        <v>0.666666666666667</v>
      </c>
      <c r="L72" s="9">
        <v>0.8</v>
      </c>
      <c r="M72" s="9">
        <v>0.1</v>
      </c>
      <c r="N72" s="9">
        <v>0.55</v>
      </c>
    </row>
    <row r="73" spans="1:14">
      <c r="A73" s="8">
        <v>416</v>
      </c>
      <c r="B73" s="9">
        <v>416</v>
      </c>
      <c r="C73" s="9">
        <v>0.713237643241882</v>
      </c>
      <c r="D73" s="9">
        <v>0.146124362945557</v>
      </c>
      <c r="E73" s="9">
        <v>10</v>
      </c>
      <c r="F73" s="9">
        <v>3</v>
      </c>
      <c r="G73" s="9">
        <v>0</v>
      </c>
      <c r="H73" s="9">
        <v>7</v>
      </c>
      <c r="I73" s="9">
        <v>1</v>
      </c>
      <c r="J73" s="9">
        <v>0.769230769230769</v>
      </c>
      <c r="K73" s="9">
        <v>0.869565217391304</v>
      </c>
      <c r="L73" s="9">
        <v>0.3</v>
      </c>
      <c r="M73" s="9">
        <v>0.7</v>
      </c>
      <c r="N73" s="9">
        <v>0.85</v>
      </c>
    </row>
    <row r="74" spans="1:14">
      <c r="A74" s="8">
        <v>230</v>
      </c>
      <c r="B74" s="9">
        <v>230</v>
      </c>
      <c r="C74" s="9">
        <v>0.720847606658936</v>
      </c>
      <c r="D74" s="9">
        <v>0.0570018291473389</v>
      </c>
      <c r="E74" s="9">
        <v>9</v>
      </c>
      <c r="F74" s="9">
        <v>8</v>
      </c>
      <c r="G74" s="9">
        <v>1</v>
      </c>
      <c r="H74" s="9">
        <v>2</v>
      </c>
      <c r="I74" s="9">
        <v>0.9</v>
      </c>
      <c r="J74" s="9">
        <v>0.529411764705882</v>
      </c>
      <c r="K74" s="9">
        <v>0.666666666666667</v>
      </c>
      <c r="L74" s="9">
        <v>0.8</v>
      </c>
      <c r="M74" s="9">
        <v>0.1</v>
      </c>
      <c r="N74" s="9">
        <v>0.55</v>
      </c>
    </row>
    <row r="75" spans="1:14">
      <c r="A75" s="8">
        <v>463</v>
      </c>
      <c r="B75" s="9">
        <v>463</v>
      </c>
      <c r="C75" s="9">
        <v>0.722189426422119</v>
      </c>
      <c r="D75" s="9">
        <v>0.00653374195098877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pans="1:14">
      <c r="A76" s="8">
        <v>212</v>
      </c>
      <c r="B76" s="9">
        <v>212</v>
      </c>
      <c r="C76" s="9">
        <v>0.722451210021973</v>
      </c>
      <c r="D76" s="9">
        <v>0.0722798109054565</v>
      </c>
      <c r="E76" s="9">
        <v>9</v>
      </c>
      <c r="F76" s="9">
        <v>6</v>
      </c>
      <c r="G76" s="9">
        <v>1</v>
      </c>
      <c r="H76" s="9">
        <v>4</v>
      </c>
      <c r="I76" s="9">
        <v>0.9</v>
      </c>
      <c r="J76" s="9">
        <v>0.6</v>
      </c>
      <c r="K76" s="9">
        <v>0.72</v>
      </c>
      <c r="L76" s="9">
        <v>0.6</v>
      </c>
      <c r="M76" s="9">
        <v>0.3</v>
      </c>
      <c r="N76" s="9">
        <v>0.65</v>
      </c>
    </row>
    <row r="77" spans="1:14">
      <c r="A77" s="8">
        <v>340</v>
      </c>
      <c r="B77" s="9">
        <v>340</v>
      </c>
      <c r="C77" s="9">
        <v>0.726742148399353</v>
      </c>
      <c r="D77" s="9">
        <v>0.163003444671631</v>
      </c>
      <c r="E77" s="9">
        <v>9</v>
      </c>
      <c r="F77" s="9">
        <v>5</v>
      </c>
      <c r="G77" s="9">
        <v>1</v>
      </c>
      <c r="H77" s="9">
        <v>5</v>
      </c>
      <c r="I77" s="9">
        <v>0.9</v>
      </c>
      <c r="J77" s="9">
        <v>0.642857142857143</v>
      </c>
      <c r="K77" s="9">
        <v>0.75</v>
      </c>
      <c r="L77" s="9">
        <v>0.5</v>
      </c>
      <c r="M77" s="9">
        <v>0.4</v>
      </c>
      <c r="N77" s="9">
        <v>0.7</v>
      </c>
    </row>
    <row r="78" s="7" customFormat="1" spans="3:14">
      <c r="C78" s="7">
        <f>AVERAGE(C2:C77)</f>
        <v>0.635550398575632</v>
      </c>
      <c r="D78" s="7">
        <f>AVERAGE(D2:D77)</f>
        <v>0.0728798398846074</v>
      </c>
      <c r="I78" s="7">
        <f t="shared" ref="I78:N78" si="0">AVERAGE(I2:I77)</f>
        <v>0.888157894736842</v>
      </c>
      <c r="J78" s="7">
        <f t="shared" si="0"/>
        <v>0.564667815991244</v>
      </c>
      <c r="K78" s="7">
        <f t="shared" si="0"/>
        <v>0.688124890363705</v>
      </c>
      <c r="L78" s="7">
        <f t="shared" si="0"/>
        <v>0.697368421052632</v>
      </c>
      <c r="M78" s="7">
        <f t="shared" si="0"/>
        <v>0.190789473684211</v>
      </c>
      <c r="N78" s="7">
        <f t="shared" si="0"/>
        <v>0.595394736842106</v>
      </c>
    </row>
    <row r="80" spans="3:7">
      <c r="C80" s="18" t="s">
        <v>13</v>
      </c>
      <c r="D80" s="7" t="s">
        <v>14</v>
      </c>
      <c r="F80" s="7" t="s">
        <v>39</v>
      </c>
      <c r="G80" s="7"/>
    </row>
    <row r="81" spans="3:10">
      <c r="C81" s="7" t="s">
        <v>15</v>
      </c>
      <c r="D81" s="7">
        <f>COUNTIF(C2:C77,"&lt;0.343")-COUNTIF(C2:C77,"&lt;0.311")</f>
        <v>0</v>
      </c>
      <c r="F81" s="19">
        <v>0.02</v>
      </c>
      <c r="G81" s="23">
        <v>31.2</v>
      </c>
      <c r="H81" s="23">
        <v>-40</v>
      </c>
      <c r="I81" s="24">
        <v>0.0256</v>
      </c>
      <c r="J81">
        <v>76</v>
      </c>
    </row>
    <row r="82" spans="3:10">
      <c r="C82" s="7" t="s">
        <v>16</v>
      </c>
      <c r="D82" s="7">
        <f>COUNTIF(C2:C77,"&lt;0.375")-COUNTIF(C2:C77,"&lt;0.343")</f>
        <v>0</v>
      </c>
      <c r="F82" s="19">
        <v>0.04</v>
      </c>
      <c r="G82" s="23">
        <v>62.4</v>
      </c>
      <c r="H82" s="23">
        <v>-60</v>
      </c>
      <c r="I82" s="24">
        <v>0.0385</v>
      </c>
      <c r="J82">
        <v>75</v>
      </c>
    </row>
    <row r="83" spans="3:10">
      <c r="C83" s="7" t="s">
        <v>17</v>
      </c>
      <c r="D83" s="7">
        <f>COUNTIF(C2:C77,"&lt;0.407")-COUNTIF(C2:C77,"&lt;0.375")</f>
        <v>0</v>
      </c>
      <c r="F83" s="19">
        <v>0.1</v>
      </c>
      <c r="G83" s="23">
        <v>156</v>
      </c>
      <c r="H83" s="23">
        <v>-160</v>
      </c>
      <c r="I83" s="24">
        <v>0.1026</v>
      </c>
      <c r="J83">
        <v>70</v>
      </c>
    </row>
    <row r="84" spans="3:10">
      <c r="C84" s="7" t="s">
        <v>18</v>
      </c>
      <c r="D84" s="7">
        <f>COUNTIF(C2:C77,"&lt;0.439")-COUNTIF(C2:C77,"&lt;0.407")</f>
        <v>0</v>
      </c>
      <c r="F84" s="19">
        <v>0.12</v>
      </c>
      <c r="G84" s="23">
        <v>187.2</v>
      </c>
      <c r="H84" s="23">
        <v>-180</v>
      </c>
      <c r="I84" s="24">
        <v>0.1154</v>
      </c>
      <c r="J84">
        <v>69</v>
      </c>
    </row>
    <row r="85" s="3" customFormat="1" spans="3:10">
      <c r="C85" s="20" t="s">
        <v>19</v>
      </c>
      <c r="D85" s="20">
        <f>COUNTIF(C2:C77,"&lt;0.471")-COUNTIF(C2:C77,"&lt;0.439")</f>
        <v>0</v>
      </c>
      <c r="F85" s="20"/>
      <c r="G85" s="20"/>
      <c r="H85" s="3">
        <v>-200</v>
      </c>
      <c r="I85" s="25">
        <v>0.1282</v>
      </c>
      <c r="J85" s="3">
        <v>68</v>
      </c>
    </row>
    <row r="86" s="3" customFormat="1" spans="3:4">
      <c r="C86" s="20" t="s">
        <v>20</v>
      </c>
      <c r="D86" s="20">
        <f>COUNTIF(C2:C77,"&lt;0.503")-COUNTIF(C2:C77,"&lt;0.471")</f>
        <v>0</v>
      </c>
    </row>
    <row r="87" s="3" customFormat="1" spans="3:4">
      <c r="C87" s="20" t="s">
        <v>21</v>
      </c>
      <c r="D87" s="20">
        <f>COUNTIF(C2:C77,"&lt;0.535")-COUNTIF(C2:C77,"&lt;0.503")</f>
        <v>0</v>
      </c>
    </row>
    <row r="88" s="29" customFormat="1" spans="3:5">
      <c r="C88" s="32" t="s">
        <v>53</v>
      </c>
      <c r="D88" s="32">
        <f>COUNTIF(C2:C77,"&lt;0.583")-COUNTIF(C2:C77,"&lt;0.535")</f>
        <v>19</v>
      </c>
      <c r="E88" s="29">
        <v>19</v>
      </c>
    </row>
    <row r="89" s="3" customFormat="1" spans="3:5">
      <c r="C89" s="20" t="s">
        <v>54</v>
      </c>
      <c r="D89" s="20">
        <f>COUNTIF(C2:C77,"&lt;0.631")-COUNTIF(C2:C77,"&lt;0.583")</f>
        <v>19</v>
      </c>
      <c r="E89" s="3">
        <v>19</v>
      </c>
    </row>
    <row r="90" spans="3:5">
      <c r="C90" s="7" t="s">
        <v>55</v>
      </c>
      <c r="D90" s="7">
        <f>COUNTIF(C2:C77,"&lt;0.679")-COUNTIF(C2:C77,"&lt;0.631")</f>
        <v>19</v>
      </c>
      <c r="E90">
        <v>19</v>
      </c>
    </row>
    <row r="91" s="29" customFormat="1" spans="3:5">
      <c r="C91" s="32" t="s">
        <v>56</v>
      </c>
      <c r="D91" s="32">
        <f>COUNTIF(C2:C77,"&lt;0.727")-COUNTIF(C2:C77,"&lt;0.679")</f>
        <v>19</v>
      </c>
      <c r="E91" s="29">
        <v>19</v>
      </c>
    </row>
    <row r="92" spans="3:4">
      <c r="C92" s="7" t="s">
        <v>26</v>
      </c>
      <c r="D92" s="7">
        <v>0</v>
      </c>
    </row>
    <row r="93" spans="3:4">
      <c r="C93" s="7" t="s">
        <v>27</v>
      </c>
      <c r="D93" s="7">
        <v>0</v>
      </c>
    </row>
    <row r="94" spans="3:4">
      <c r="C94" s="7" t="s">
        <v>28</v>
      </c>
      <c r="D94" s="7">
        <f>COUNTIF(C2:C77,"&lt;0.759")-COUNTIF(C2:C77,"&lt;0.727")</f>
        <v>0</v>
      </c>
    </row>
    <row r="95" spans="3:4">
      <c r="C95" s="7" t="s">
        <v>29</v>
      </c>
      <c r="D95" s="7">
        <f>COUNTIF(C2:C77,"&lt;0.791")-COUNTIF(C2:C77,"&lt;0.759")</f>
        <v>0</v>
      </c>
    </row>
    <row r="96" spans="3:4">
      <c r="C96" s="7" t="s">
        <v>30</v>
      </c>
      <c r="D96" s="7">
        <f>COUNTIF(C2:C77,"&lt;0.823")-COUNTIF(C2:C77,"&lt;0.791")</f>
        <v>0</v>
      </c>
    </row>
    <row r="97" spans="3:7">
      <c r="C97" s="7" t="s">
        <v>31</v>
      </c>
      <c r="D97" s="7">
        <f>COUNTIF(C2:C77,"&lt;0.855")-COUNTIF(C2:C77,"&lt;0.823")</f>
        <v>0</v>
      </c>
      <c r="F97">
        <v>0.53</v>
      </c>
      <c r="G97">
        <v>0.038</v>
      </c>
    </row>
    <row r="98" spans="3:7">
      <c r="C98" s="7" t="s">
        <v>32</v>
      </c>
      <c r="D98" s="7">
        <f>COUNTIF(C2:C77,"&lt;0.887")-COUNTIF(C2:C77,"&lt;0.855")</f>
        <v>0</v>
      </c>
      <c r="F98">
        <v>0.648</v>
      </c>
      <c r="G98">
        <v>0.073</v>
      </c>
    </row>
    <row r="99" spans="3:7">
      <c r="C99" s="7" t="s">
        <v>33</v>
      </c>
      <c r="D99" s="7">
        <f>COUNTIF(C2:C77,"&lt;0.919")-COUNTIF(C2:C77,"&lt;0.887")</f>
        <v>0</v>
      </c>
      <c r="F99">
        <v>0.734</v>
      </c>
      <c r="G99">
        <v>0.107</v>
      </c>
    </row>
    <row r="100" spans="3:4">
      <c r="C100" s="7" t="s">
        <v>34</v>
      </c>
      <c r="D100" s="7">
        <f>COUNTIF(C2:C77,"&lt;0.951")-COUNTIF(C2:C77,"&lt;0.919")</f>
        <v>0</v>
      </c>
    </row>
    <row r="101" spans="3:4">
      <c r="C101" s="7" t="s">
        <v>35</v>
      </c>
      <c r="D101" s="7">
        <f>COUNTIF(C2:C77,"&lt;0.983")-COUNTIF(C2:C77,"&lt;0.951")</f>
        <v>0</v>
      </c>
    </row>
    <row r="102" spans="3:4">
      <c r="C102" s="7" t="s">
        <v>36</v>
      </c>
      <c r="D102" s="7">
        <f>COUNTIF(C2:C77,"&lt;1.015")-COUNTIF(C2:C77,"&lt;0.983")</f>
        <v>0</v>
      </c>
    </row>
    <row r="103" spans="3:6">
      <c r="C103" s="7" t="s">
        <v>37</v>
      </c>
      <c r="D103" s="7">
        <f>COUNTIF(C2:C77,"&lt;1.047")-COUNTIF(C2:C77,"&lt;1.015")</f>
        <v>0</v>
      </c>
      <c r="F103">
        <v>0.048</v>
      </c>
    </row>
    <row r="104" spans="3:4">
      <c r="C104" s="7" t="s">
        <v>38</v>
      </c>
      <c r="D104" s="7">
        <f>COUNTIF(C2:C77,"&lt;1.079")-COUNTIF(C2:C77,"&lt;1.047")</f>
        <v>0</v>
      </c>
    </row>
  </sheetData>
  <pageMargins left="0.75" right="0.75" top="1" bottom="1" header="0.5" footer="0.5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76" workbookViewId="0">
      <selection activeCell="A1" sqref="$A1:$XFD104"/>
    </sheetView>
  </sheetViews>
  <sheetFormatPr defaultColWidth="9" defaultRowHeight="13.5"/>
  <cols>
    <col min="3" max="4" width="20.1333333333333" customWidth="1"/>
    <col min="9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393</v>
      </c>
      <c r="B2" s="9">
        <v>393</v>
      </c>
      <c r="C2" s="9">
        <v>0.562142014503479</v>
      </c>
      <c r="D2" s="9">
        <v>0.0169335603713989</v>
      </c>
      <c r="E2" s="9">
        <v>8</v>
      </c>
      <c r="F2" s="9">
        <v>8</v>
      </c>
      <c r="G2" s="9">
        <v>2</v>
      </c>
      <c r="H2" s="9">
        <v>2</v>
      </c>
      <c r="I2" s="9">
        <v>0.8</v>
      </c>
      <c r="J2" s="9">
        <v>0.5</v>
      </c>
      <c r="K2" s="9">
        <v>0.615384615384615</v>
      </c>
      <c r="L2" s="9">
        <v>0.8</v>
      </c>
      <c r="M2" s="9">
        <v>0</v>
      </c>
      <c r="N2" s="9">
        <v>0.5</v>
      </c>
    </row>
    <row r="3" spans="1:14">
      <c r="A3" s="8">
        <v>498</v>
      </c>
      <c r="B3" s="9">
        <v>498</v>
      </c>
      <c r="C3" s="9">
        <v>0.562498211860657</v>
      </c>
      <c r="D3" s="9">
        <v>0.018094539642334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445</v>
      </c>
      <c r="B4" s="9">
        <v>445</v>
      </c>
      <c r="C4" s="9">
        <v>0.566210746765137</v>
      </c>
      <c r="D4" s="9">
        <v>0.00131916999816895</v>
      </c>
      <c r="E4" s="9">
        <v>9</v>
      </c>
      <c r="F4" s="9">
        <v>9</v>
      </c>
      <c r="G4" s="9">
        <v>1</v>
      </c>
      <c r="H4" s="9">
        <v>1</v>
      </c>
      <c r="I4" s="9">
        <v>0.9</v>
      </c>
      <c r="J4" s="9">
        <v>0.5</v>
      </c>
      <c r="K4" s="9">
        <v>0.642857142857143</v>
      </c>
      <c r="L4" s="9">
        <v>0.9</v>
      </c>
      <c r="M4" s="9">
        <v>0</v>
      </c>
      <c r="N4" s="9">
        <v>0.5</v>
      </c>
    </row>
    <row r="5" spans="1:14">
      <c r="A5" s="8">
        <v>7</v>
      </c>
      <c r="B5" s="9">
        <v>7</v>
      </c>
      <c r="C5" s="9">
        <v>0.567395210266113</v>
      </c>
      <c r="D5" s="9">
        <v>0.0389201641082764</v>
      </c>
      <c r="E5" s="9">
        <v>10</v>
      </c>
      <c r="F5" s="9">
        <v>8</v>
      </c>
      <c r="G5" s="9">
        <v>0</v>
      </c>
      <c r="H5" s="9">
        <v>2</v>
      </c>
      <c r="I5" s="9">
        <v>1</v>
      </c>
      <c r="J5" s="9">
        <v>0.555555555555556</v>
      </c>
      <c r="K5" s="9">
        <v>0.714285714285714</v>
      </c>
      <c r="L5" s="9">
        <v>0.8</v>
      </c>
      <c r="M5" s="9">
        <v>0.2</v>
      </c>
      <c r="N5" s="9">
        <v>0.6</v>
      </c>
    </row>
    <row r="6" spans="1:14">
      <c r="A6" s="8">
        <v>61</v>
      </c>
      <c r="B6" s="9">
        <v>61</v>
      </c>
      <c r="C6" s="9">
        <v>0.567415475845337</v>
      </c>
      <c r="D6" s="9">
        <v>0.0208377838134766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443</v>
      </c>
      <c r="B7" s="9">
        <v>443</v>
      </c>
      <c r="C7" s="9">
        <v>0.537277579307556</v>
      </c>
      <c r="D7" s="9">
        <v>0.00821709632873535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469</v>
      </c>
      <c r="B8" s="9">
        <v>469</v>
      </c>
      <c r="C8" s="9">
        <v>0.569208860397339</v>
      </c>
      <c r="D8" s="9">
        <v>0.0651026964187622</v>
      </c>
      <c r="E8" s="9">
        <v>7</v>
      </c>
      <c r="F8" s="9">
        <v>9</v>
      </c>
      <c r="G8" s="9">
        <v>3</v>
      </c>
      <c r="H8" s="9">
        <v>1</v>
      </c>
      <c r="I8" s="9">
        <v>0.7</v>
      </c>
      <c r="J8" s="9">
        <v>0.4375</v>
      </c>
      <c r="K8" s="9">
        <v>0.538461538461538</v>
      </c>
      <c r="L8" s="9">
        <v>0.9</v>
      </c>
      <c r="M8" s="9">
        <v>-0.2</v>
      </c>
      <c r="N8" s="9">
        <v>0.4</v>
      </c>
    </row>
    <row r="9" spans="1:14">
      <c r="A9" s="8">
        <v>320</v>
      </c>
      <c r="B9" s="9">
        <v>320</v>
      </c>
      <c r="C9" s="9">
        <v>0.569774150848389</v>
      </c>
      <c r="D9" s="9">
        <v>0.0429487228393555</v>
      </c>
      <c r="E9" s="9">
        <v>7</v>
      </c>
      <c r="F9" s="9">
        <v>7</v>
      </c>
      <c r="G9" s="9">
        <v>3</v>
      </c>
      <c r="H9" s="9">
        <v>3</v>
      </c>
      <c r="I9" s="9">
        <v>0.7</v>
      </c>
      <c r="J9" s="9">
        <v>0.5</v>
      </c>
      <c r="K9" s="9">
        <v>0.583333333333333</v>
      </c>
      <c r="L9" s="9">
        <v>0.7</v>
      </c>
      <c r="M9" s="9">
        <v>0</v>
      </c>
      <c r="N9" s="9">
        <v>0.5</v>
      </c>
    </row>
    <row r="10" spans="1:14">
      <c r="A10" s="8">
        <v>208</v>
      </c>
      <c r="B10" s="9">
        <v>208</v>
      </c>
      <c r="C10" s="9">
        <v>0.570047974586487</v>
      </c>
      <c r="D10" s="9">
        <v>0.037690281867981</v>
      </c>
      <c r="E10" s="9">
        <v>9</v>
      </c>
      <c r="F10" s="9">
        <v>7</v>
      </c>
      <c r="G10" s="9">
        <v>1</v>
      </c>
      <c r="H10" s="9">
        <v>3</v>
      </c>
      <c r="I10" s="9">
        <v>0.9</v>
      </c>
      <c r="J10" s="9">
        <v>0.5625</v>
      </c>
      <c r="K10" s="9">
        <v>0.692307692307692</v>
      </c>
      <c r="L10" s="9">
        <v>0.7</v>
      </c>
      <c r="M10" s="9">
        <v>0.2</v>
      </c>
      <c r="N10" s="9">
        <v>0.6</v>
      </c>
    </row>
    <row r="11" spans="1:14">
      <c r="A11" s="8">
        <v>290</v>
      </c>
      <c r="B11" s="9">
        <v>290</v>
      </c>
      <c r="C11" s="9">
        <v>0.57060170173645</v>
      </c>
      <c r="D11" s="9">
        <v>0.000138640403747559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307</v>
      </c>
      <c r="B12" s="9">
        <v>307</v>
      </c>
      <c r="C12" s="9">
        <v>0.571081042289734</v>
      </c>
      <c r="D12" s="9">
        <v>0.0402399301528931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93</v>
      </c>
      <c r="B14" s="9">
        <v>93</v>
      </c>
      <c r="C14" s="9">
        <v>0.571714162826538</v>
      </c>
      <c r="D14" s="9">
        <v>0.0245965719223022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491</v>
      </c>
      <c r="B15" s="9">
        <v>491</v>
      </c>
      <c r="C15" s="9">
        <v>0.537451267242432</v>
      </c>
      <c r="D15" s="9">
        <v>0.00570511817932129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="29" customFormat="1" spans="1:14">
      <c r="A16" s="34">
        <v>467</v>
      </c>
      <c r="B16" s="35">
        <v>467</v>
      </c>
      <c r="C16" s="35">
        <v>0.572872996330261</v>
      </c>
      <c r="D16" s="35">
        <v>0.00699377059936523</v>
      </c>
      <c r="E16" s="35">
        <v>10</v>
      </c>
      <c r="F16" s="35">
        <v>6</v>
      </c>
      <c r="G16" s="35">
        <v>0</v>
      </c>
      <c r="H16" s="35">
        <v>4</v>
      </c>
      <c r="I16" s="35">
        <v>1</v>
      </c>
      <c r="J16" s="35">
        <v>0.625</v>
      </c>
      <c r="K16" s="35">
        <v>0.769230769230769</v>
      </c>
      <c r="L16" s="35">
        <v>0.6</v>
      </c>
      <c r="M16" s="35">
        <v>0.4</v>
      </c>
      <c r="N16" s="35">
        <v>0.7</v>
      </c>
    </row>
    <row r="17" spans="1:14">
      <c r="A17" s="8">
        <v>328</v>
      </c>
      <c r="B17" s="9">
        <v>328</v>
      </c>
      <c r="C17" s="9">
        <v>0.573578357696533</v>
      </c>
      <c r="D17" s="9">
        <v>0.105150818824768</v>
      </c>
      <c r="E17" s="9">
        <v>8</v>
      </c>
      <c r="F17" s="9">
        <v>6</v>
      </c>
      <c r="G17" s="9">
        <v>2</v>
      </c>
      <c r="H17" s="9">
        <v>4</v>
      </c>
      <c r="I17" s="9">
        <v>0.8</v>
      </c>
      <c r="J17" s="9">
        <v>0.571428571428572</v>
      </c>
      <c r="K17" s="9">
        <v>0.666666666666667</v>
      </c>
      <c r="L17" s="9">
        <v>0.6</v>
      </c>
      <c r="M17" s="9">
        <v>0.2</v>
      </c>
      <c r="N17" s="9">
        <v>0.6</v>
      </c>
    </row>
    <row r="18" spans="1:14">
      <c r="A18" s="8">
        <v>175</v>
      </c>
      <c r="B18" s="9">
        <v>175</v>
      </c>
      <c r="C18" s="9">
        <v>0.580980181694031</v>
      </c>
      <c r="D18" s="9">
        <v>0.101220607757568</v>
      </c>
      <c r="E18" s="9">
        <v>9</v>
      </c>
      <c r="F18" s="9">
        <v>2</v>
      </c>
      <c r="G18" s="9">
        <v>1</v>
      </c>
      <c r="H18" s="9">
        <v>8</v>
      </c>
      <c r="I18" s="9">
        <v>0.9</v>
      </c>
      <c r="J18" s="9">
        <v>0.818181818181818</v>
      </c>
      <c r="K18" s="9">
        <v>0.857142857142857</v>
      </c>
      <c r="L18" s="9">
        <v>0.2</v>
      </c>
      <c r="M18" s="9">
        <v>0.7</v>
      </c>
      <c r="N18" s="9">
        <v>0.85</v>
      </c>
    </row>
    <row r="19" spans="1:14">
      <c r="A19" s="8">
        <v>36</v>
      </c>
      <c r="B19" s="9">
        <v>36</v>
      </c>
      <c r="C19" s="9">
        <v>0.588944435119629</v>
      </c>
      <c r="D19" s="9">
        <v>0.175347805023193</v>
      </c>
      <c r="E19" s="9">
        <v>7</v>
      </c>
      <c r="F19" s="9">
        <v>8</v>
      </c>
      <c r="G19" s="9">
        <v>3</v>
      </c>
      <c r="H19" s="9">
        <v>2</v>
      </c>
      <c r="I19" s="9">
        <v>0.7</v>
      </c>
      <c r="J19" s="9">
        <v>0.466666666666667</v>
      </c>
      <c r="K19" s="9">
        <v>0.56</v>
      </c>
      <c r="L19" s="9">
        <v>0.8</v>
      </c>
      <c r="M19" s="9">
        <v>-0.1</v>
      </c>
      <c r="N19" s="9">
        <v>0.45</v>
      </c>
    </row>
    <row r="20" spans="1:14">
      <c r="A20" s="8">
        <v>92</v>
      </c>
      <c r="B20" s="9">
        <v>92</v>
      </c>
      <c r="C20" s="9">
        <v>0.590191960334778</v>
      </c>
      <c r="D20" s="9">
        <v>0.0902374982833862</v>
      </c>
      <c r="E20" s="9">
        <v>7</v>
      </c>
      <c r="F20" s="9">
        <v>10</v>
      </c>
      <c r="G20" s="9">
        <v>3</v>
      </c>
      <c r="H20" s="9">
        <v>0</v>
      </c>
      <c r="I20" s="9">
        <v>0.7</v>
      </c>
      <c r="J20" s="9">
        <v>0.411764705882353</v>
      </c>
      <c r="K20" s="9">
        <v>0.518518518518518</v>
      </c>
      <c r="L20" s="9">
        <v>1</v>
      </c>
      <c r="M20" s="9">
        <v>-0.3</v>
      </c>
      <c r="N20" s="9">
        <v>0.35</v>
      </c>
    </row>
    <row r="21" spans="1:14">
      <c r="A21" s="8">
        <v>403</v>
      </c>
      <c r="B21" s="9">
        <v>403</v>
      </c>
      <c r="C21" s="9">
        <v>0.590362906455994</v>
      </c>
      <c r="D21" s="9">
        <v>0.0939908027648926</v>
      </c>
      <c r="E21" s="9">
        <v>8</v>
      </c>
      <c r="F21" s="9">
        <v>9</v>
      </c>
      <c r="G21" s="9">
        <v>2</v>
      </c>
      <c r="H21" s="9">
        <v>1</v>
      </c>
      <c r="I21" s="9">
        <v>0.8</v>
      </c>
      <c r="J21" s="9">
        <v>0.470588235294118</v>
      </c>
      <c r="K21" s="9">
        <v>0.592592592592593</v>
      </c>
      <c r="L21" s="9">
        <v>0.9</v>
      </c>
      <c r="M21" s="9">
        <v>-0.1</v>
      </c>
      <c r="N21" s="9">
        <v>0.45</v>
      </c>
    </row>
    <row r="22" spans="1:14">
      <c r="A22" s="8">
        <v>284</v>
      </c>
      <c r="B22" s="9">
        <v>284</v>
      </c>
      <c r="C22" s="9">
        <v>0.57831335067749</v>
      </c>
      <c r="D22" s="9">
        <v>0.00532937049865723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259</v>
      </c>
      <c r="B23" s="9">
        <v>259</v>
      </c>
      <c r="C23" s="9">
        <v>0.583817005157471</v>
      </c>
      <c r="D23" s="9">
        <v>0.00514543056488037</v>
      </c>
      <c r="E23" s="9">
        <v>8</v>
      </c>
      <c r="F23" s="9">
        <v>8</v>
      </c>
      <c r="G23" s="9">
        <v>2</v>
      </c>
      <c r="H23" s="9">
        <v>2</v>
      </c>
      <c r="I23" s="9">
        <v>0.8</v>
      </c>
      <c r="J23" s="9">
        <v>0.5</v>
      </c>
      <c r="K23" s="9">
        <v>0.615384615384615</v>
      </c>
      <c r="L23" s="9">
        <v>0.8</v>
      </c>
      <c r="M23" s="9">
        <v>0</v>
      </c>
      <c r="N23" s="9">
        <v>0.5</v>
      </c>
    </row>
    <row r="24" spans="1:14">
      <c r="A24" s="8">
        <v>162</v>
      </c>
      <c r="B24" s="9">
        <v>162</v>
      </c>
      <c r="C24" s="9">
        <v>0.595521926879883</v>
      </c>
      <c r="D24" s="9">
        <v>0.114232540130615</v>
      </c>
      <c r="E24" s="9">
        <v>8</v>
      </c>
      <c r="F24" s="9">
        <v>7</v>
      </c>
      <c r="G24" s="9">
        <v>2</v>
      </c>
      <c r="H24" s="9">
        <v>3</v>
      </c>
      <c r="I24" s="9">
        <v>0.8</v>
      </c>
      <c r="J24" s="9">
        <v>0.533333333333333</v>
      </c>
      <c r="K24" s="9">
        <v>0.64</v>
      </c>
      <c r="L24" s="9">
        <v>0.7</v>
      </c>
      <c r="M24" s="9">
        <v>0.1</v>
      </c>
      <c r="N24" s="9">
        <v>0.55</v>
      </c>
    </row>
    <row r="25" spans="1:14">
      <c r="A25" s="8">
        <v>177</v>
      </c>
      <c r="B25" s="9">
        <v>177</v>
      </c>
      <c r="C25" s="9">
        <v>0.582026481628418</v>
      </c>
      <c r="D25" s="9">
        <v>0.0592260360717773</v>
      </c>
      <c r="E25" s="9">
        <v>9</v>
      </c>
      <c r="F25" s="9">
        <v>4</v>
      </c>
      <c r="G25" s="9">
        <v>1</v>
      </c>
      <c r="H25" s="9">
        <v>6</v>
      </c>
      <c r="I25" s="9">
        <v>0.9</v>
      </c>
      <c r="J25" s="9">
        <v>0.692307692307692</v>
      </c>
      <c r="K25" s="9">
        <v>0.782608695652174</v>
      </c>
      <c r="L25" s="9">
        <v>0.4</v>
      </c>
      <c r="M25" s="9">
        <v>0.5</v>
      </c>
      <c r="N25" s="9">
        <v>0.75</v>
      </c>
    </row>
    <row r="26" spans="1:14">
      <c r="A26" s="8">
        <v>33</v>
      </c>
      <c r="B26" s="9">
        <v>33</v>
      </c>
      <c r="C26" s="9">
        <v>0.59718656539917</v>
      </c>
      <c r="D26" s="9">
        <v>0.132335543632507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pans="1:14">
      <c r="A27" s="8">
        <v>462</v>
      </c>
      <c r="B27" s="9">
        <v>462</v>
      </c>
      <c r="C27" s="9">
        <v>0.601978421211243</v>
      </c>
      <c r="D27" s="9">
        <v>0.126847267150879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226</v>
      </c>
      <c r="B28" s="9">
        <v>226</v>
      </c>
      <c r="C28" s="9">
        <v>0.602149486541748</v>
      </c>
      <c r="D28" s="9">
        <v>0.100008964538574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121</v>
      </c>
      <c r="B29" s="9">
        <v>121</v>
      </c>
      <c r="C29" s="9">
        <v>0.577864170074463</v>
      </c>
      <c r="D29" s="9">
        <v>0.00414109230041504</v>
      </c>
      <c r="E29" s="9">
        <v>8</v>
      </c>
      <c r="F29" s="9">
        <v>7</v>
      </c>
      <c r="G29" s="9">
        <v>2</v>
      </c>
      <c r="H29" s="9">
        <v>3</v>
      </c>
      <c r="I29" s="9">
        <v>0.8</v>
      </c>
      <c r="J29" s="9">
        <v>0.533333333333333</v>
      </c>
      <c r="K29" s="9">
        <v>0.64</v>
      </c>
      <c r="L29" s="9">
        <v>0.7</v>
      </c>
      <c r="M29" s="9">
        <v>0.1</v>
      </c>
      <c r="N29" s="9">
        <v>0.55</v>
      </c>
    </row>
    <row r="30" spans="1:14">
      <c r="A30" s="8">
        <v>225</v>
      </c>
      <c r="B30" s="9">
        <v>225</v>
      </c>
      <c r="C30" s="9">
        <v>0.605853915214539</v>
      </c>
      <c r="D30" s="9">
        <v>0.149552583694458</v>
      </c>
      <c r="E30" s="9">
        <v>7</v>
      </c>
      <c r="F30" s="9">
        <v>8</v>
      </c>
      <c r="G30" s="9">
        <v>3</v>
      </c>
      <c r="H30" s="9">
        <v>2</v>
      </c>
      <c r="I30" s="9">
        <v>0.7</v>
      </c>
      <c r="J30" s="9">
        <v>0.466666666666667</v>
      </c>
      <c r="K30" s="9">
        <v>0.56</v>
      </c>
      <c r="L30" s="9">
        <v>0.8</v>
      </c>
      <c r="M30" s="9">
        <v>-0.1</v>
      </c>
      <c r="N30" s="9">
        <v>0.45</v>
      </c>
    </row>
    <row r="31" s="29" customFormat="1" spans="1:14">
      <c r="A31" s="34">
        <v>499</v>
      </c>
      <c r="B31" s="35">
        <v>499</v>
      </c>
      <c r="C31" s="35">
        <v>0.608421206474304</v>
      </c>
      <c r="D31" s="35">
        <v>0.103592753410339</v>
      </c>
      <c r="E31" s="35">
        <v>9</v>
      </c>
      <c r="F31" s="35">
        <v>5</v>
      </c>
      <c r="G31" s="35">
        <v>1</v>
      </c>
      <c r="H31" s="35">
        <v>5</v>
      </c>
      <c r="I31" s="35">
        <v>0.9</v>
      </c>
      <c r="J31" s="35">
        <v>0.642857142857143</v>
      </c>
      <c r="K31" s="35">
        <v>0.75</v>
      </c>
      <c r="L31" s="35">
        <v>0.5</v>
      </c>
      <c r="M31" s="35">
        <v>0.4</v>
      </c>
      <c r="N31" s="35">
        <v>0.7</v>
      </c>
    </row>
    <row r="32" spans="1:14">
      <c r="A32" s="8">
        <v>332</v>
      </c>
      <c r="B32" s="9">
        <v>332</v>
      </c>
      <c r="C32" s="9">
        <v>0.611989974975586</v>
      </c>
      <c r="D32" s="9">
        <v>0.103309869766235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pans="1:14">
      <c r="A33" s="8">
        <v>311</v>
      </c>
      <c r="B33" s="9">
        <v>311</v>
      </c>
      <c r="C33" s="9">
        <v>0.615211844444275</v>
      </c>
      <c r="D33" s="9">
        <v>0.113019585609436</v>
      </c>
      <c r="E33" s="9">
        <v>8</v>
      </c>
      <c r="F33" s="9">
        <v>7</v>
      </c>
      <c r="G33" s="9">
        <v>2</v>
      </c>
      <c r="H33" s="9">
        <v>3</v>
      </c>
      <c r="I33" s="9">
        <v>0.8</v>
      </c>
      <c r="J33" s="9">
        <v>0.533333333333333</v>
      </c>
      <c r="K33" s="9">
        <v>0.64</v>
      </c>
      <c r="L33" s="9">
        <v>0.7</v>
      </c>
      <c r="M33" s="9">
        <v>0.1</v>
      </c>
      <c r="N33" s="9">
        <v>0.55</v>
      </c>
    </row>
    <row r="34" spans="1:14">
      <c r="A34" s="8">
        <v>4</v>
      </c>
      <c r="B34" s="9">
        <v>4</v>
      </c>
      <c r="C34" s="9">
        <v>0.627549648284912</v>
      </c>
      <c r="D34" s="9">
        <v>0.0245206356048584</v>
      </c>
      <c r="E34" s="9">
        <v>9</v>
      </c>
      <c r="F34" s="9">
        <v>9</v>
      </c>
      <c r="G34" s="9">
        <v>1</v>
      </c>
      <c r="H34" s="9">
        <v>1</v>
      </c>
      <c r="I34" s="9">
        <v>0.9</v>
      </c>
      <c r="J34" s="9">
        <v>0.5</v>
      </c>
      <c r="K34" s="9">
        <v>0.642857142857143</v>
      </c>
      <c r="L34" s="9">
        <v>0.9</v>
      </c>
      <c r="M34" s="9">
        <v>0</v>
      </c>
      <c r="N34" s="9">
        <v>0.5</v>
      </c>
    </row>
    <row r="35" spans="1:14">
      <c r="A35" s="8">
        <v>136</v>
      </c>
      <c r="B35" s="9">
        <v>136</v>
      </c>
      <c r="C35" s="9">
        <v>0.627938747406006</v>
      </c>
      <c r="D35" s="9">
        <v>0.0113358497619629</v>
      </c>
      <c r="E35" s="9">
        <v>9</v>
      </c>
      <c r="F35" s="9">
        <v>4</v>
      </c>
      <c r="G35" s="9">
        <v>1</v>
      </c>
      <c r="H35" s="9">
        <v>6</v>
      </c>
      <c r="I35" s="9">
        <v>0.9</v>
      </c>
      <c r="J35" s="9">
        <v>0.692307692307692</v>
      </c>
      <c r="K35" s="9">
        <v>0.782608695652174</v>
      </c>
      <c r="L35" s="9">
        <v>0.4</v>
      </c>
      <c r="M35" s="9">
        <v>0.5</v>
      </c>
      <c r="N35" s="9">
        <v>0.75</v>
      </c>
    </row>
    <row r="36" spans="1:14">
      <c r="A36" s="8">
        <v>99</v>
      </c>
      <c r="B36" s="9">
        <v>99</v>
      </c>
      <c r="C36" s="9">
        <v>0.629253506660461</v>
      </c>
      <c r="D36" s="9">
        <v>0.0805251598358154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54</v>
      </c>
      <c r="B37" s="9">
        <v>54</v>
      </c>
      <c r="C37" s="9">
        <v>0.629478931427002</v>
      </c>
      <c r="D37" s="9">
        <v>0.0051422119140625</v>
      </c>
      <c r="E37" s="9">
        <v>10</v>
      </c>
      <c r="F37" s="9">
        <v>9</v>
      </c>
      <c r="G37" s="9">
        <v>0</v>
      </c>
      <c r="H37" s="9">
        <v>1</v>
      </c>
      <c r="I37" s="9">
        <v>1</v>
      </c>
      <c r="J37" s="9">
        <v>0.526315789473684</v>
      </c>
      <c r="K37" s="9">
        <v>0.689655172413793</v>
      </c>
      <c r="L37" s="9">
        <v>0.9</v>
      </c>
      <c r="M37" s="9">
        <v>0.1</v>
      </c>
      <c r="N37" s="9">
        <v>0.55</v>
      </c>
    </row>
    <row r="38" spans="1:14">
      <c r="A38" s="8">
        <v>5</v>
      </c>
      <c r="B38" s="9">
        <v>5</v>
      </c>
      <c r="C38" s="9">
        <v>0.629554629325867</v>
      </c>
      <c r="D38" s="9">
        <v>0.0277773141860962</v>
      </c>
      <c r="E38" s="9">
        <v>8</v>
      </c>
      <c r="F38" s="9">
        <v>5</v>
      </c>
      <c r="G38" s="9">
        <v>2</v>
      </c>
      <c r="H38" s="9">
        <v>5</v>
      </c>
      <c r="I38" s="9">
        <v>0.8</v>
      </c>
      <c r="J38" s="9">
        <v>0.615384615384615</v>
      </c>
      <c r="K38" s="9">
        <v>0.695652173913043</v>
      </c>
      <c r="L38" s="9">
        <v>0.5</v>
      </c>
      <c r="M38" s="9">
        <v>0.3</v>
      </c>
      <c r="N38" s="9">
        <v>0.65</v>
      </c>
    </row>
    <row r="39" spans="1:14">
      <c r="A39" s="8">
        <v>351</v>
      </c>
      <c r="B39" s="9">
        <v>351</v>
      </c>
      <c r="C39" s="9">
        <v>0.629663467407227</v>
      </c>
      <c r="D39" s="9">
        <v>0.0462595224380493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27</v>
      </c>
      <c r="B40" s="9">
        <v>27</v>
      </c>
      <c r="C40" s="9">
        <v>0.62513256072998</v>
      </c>
      <c r="D40" s="9">
        <v>0.0202144384384155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286</v>
      </c>
      <c r="B41" s="9">
        <v>286</v>
      </c>
      <c r="C41" s="9">
        <v>0.625374913215637</v>
      </c>
      <c r="D41" s="9">
        <v>0.0424176454544067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120</v>
      </c>
      <c r="B42" s="9">
        <v>120</v>
      </c>
      <c r="C42" s="9">
        <v>0.625615119934082</v>
      </c>
      <c r="D42" s="9">
        <v>0.0199213027954102</v>
      </c>
      <c r="E42" s="9">
        <v>10</v>
      </c>
      <c r="F42" s="9">
        <v>7</v>
      </c>
      <c r="G42" s="9">
        <v>0</v>
      </c>
      <c r="H42" s="9">
        <v>3</v>
      </c>
      <c r="I42" s="9">
        <v>1</v>
      </c>
      <c r="J42" s="9">
        <v>0.588235294117647</v>
      </c>
      <c r="K42" s="9">
        <v>0.740740740740741</v>
      </c>
      <c r="L42" s="9">
        <v>0.7</v>
      </c>
      <c r="M42" s="9">
        <v>0.3</v>
      </c>
      <c r="N42" s="9">
        <v>0.65</v>
      </c>
    </row>
    <row r="43" spans="1:14">
      <c r="A43" s="8">
        <v>364</v>
      </c>
      <c r="B43" s="9">
        <v>364</v>
      </c>
      <c r="C43" s="9">
        <v>0.636906027793884</v>
      </c>
      <c r="D43" s="9">
        <v>0.126631736755371</v>
      </c>
      <c r="E43" s="9">
        <v>8</v>
      </c>
      <c r="F43" s="9">
        <v>6</v>
      </c>
      <c r="G43" s="9">
        <v>2</v>
      </c>
      <c r="H43" s="9">
        <v>4</v>
      </c>
      <c r="I43" s="9">
        <v>0.8</v>
      </c>
      <c r="J43" s="9">
        <v>0.571428571428572</v>
      </c>
      <c r="K43" s="9">
        <v>0.666666666666667</v>
      </c>
      <c r="L43" s="9">
        <v>0.6</v>
      </c>
      <c r="M43" s="9">
        <v>0.2</v>
      </c>
      <c r="N43" s="9">
        <v>0.6</v>
      </c>
    </row>
    <row r="44" spans="1:14">
      <c r="A44" s="8">
        <v>458</v>
      </c>
      <c r="B44" s="9">
        <v>458</v>
      </c>
      <c r="C44" s="9">
        <v>0.642229557037354</v>
      </c>
      <c r="D44" s="9">
        <v>0.109878778457642</v>
      </c>
      <c r="E44" s="9">
        <v>10</v>
      </c>
      <c r="F44" s="9">
        <v>3</v>
      </c>
      <c r="G44" s="9">
        <v>0</v>
      </c>
      <c r="H44" s="9">
        <v>7</v>
      </c>
      <c r="I44" s="9">
        <v>1</v>
      </c>
      <c r="J44" s="9">
        <v>0.769230769230769</v>
      </c>
      <c r="K44" s="9">
        <v>0.869565217391304</v>
      </c>
      <c r="L44" s="9">
        <v>0.3</v>
      </c>
      <c r="M44" s="9">
        <v>0.7</v>
      </c>
      <c r="N44" s="9">
        <v>0.85</v>
      </c>
    </row>
    <row r="45" spans="1:14">
      <c r="A45" s="8">
        <v>486</v>
      </c>
      <c r="B45" s="9">
        <v>486</v>
      </c>
      <c r="C45" s="9">
        <v>0.622696757316589</v>
      </c>
      <c r="D45" s="9">
        <v>0.0105104446411133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="29" customFormat="1" spans="1:14">
      <c r="A46" s="34">
        <v>274</v>
      </c>
      <c r="B46" s="35">
        <v>274</v>
      </c>
      <c r="C46" s="35">
        <v>0.644375324249268</v>
      </c>
      <c r="D46" s="35">
        <v>0.134663581848145</v>
      </c>
      <c r="E46" s="35">
        <v>9</v>
      </c>
      <c r="F46" s="35">
        <v>6</v>
      </c>
      <c r="G46" s="35">
        <v>1</v>
      </c>
      <c r="H46" s="35">
        <v>4</v>
      </c>
      <c r="I46" s="35">
        <v>0.9</v>
      </c>
      <c r="J46" s="35">
        <v>0.6</v>
      </c>
      <c r="K46" s="35">
        <v>0.72</v>
      </c>
      <c r="L46" s="35">
        <v>0.6</v>
      </c>
      <c r="M46" s="35">
        <v>0.3</v>
      </c>
      <c r="N46" s="35">
        <v>0.65</v>
      </c>
    </row>
    <row r="47" spans="1:14">
      <c r="A47" s="8">
        <v>383</v>
      </c>
      <c r="B47" s="9">
        <v>383</v>
      </c>
      <c r="C47" s="9">
        <v>0.682110667228699</v>
      </c>
      <c r="D47" s="9">
        <v>0.0855762958526611</v>
      </c>
      <c r="E47" s="9">
        <v>9</v>
      </c>
      <c r="F47" s="9">
        <v>9</v>
      </c>
      <c r="G47" s="9">
        <v>1</v>
      </c>
      <c r="H47" s="9">
        <v>1</v>
      </c>
      <c r="I47" s="9">
        <v>0.9</v>
      </c>
      <c r="J47" s="9">
        <v>0.5</v>
      </c>
      <c r="K47" s="9">
        <v>0.642857142857143</v>
      </c>
      <c r="L47" s="9">
        <v>0.9</v>
      </c>
      <c r="M47" s="9">
        <v>0</v>
      </c>
      <c r="N47" s="9">
        <v>0.5</v>
      </c>
    </row>
    <row r="48" spans="1:14">
      <c r="A48" s="8">
        <v>492</v>
      </c>
      <c r="B48" s="9">
        <v>492</v>
      </c>
      <c r="C48" s="9">
        <v>0.683972120285034</v>
      </c>
      <c r="D48" s="9">
        <v>0.0601800680160523</v>
      </c>
      <c r="E48" s="9">
        <v>8</v>
      </c>
      <c r="F48" s="9">
        <v>5</v>
      </c>
      <c r="G48" s="9">
        <v>2</v>
      </c>
      <c r="H48" s="9">
        <v>5</v>
      </c>
      <c r="I48" s="9">
        <v>0.8</v>
      </c>
      <c r="J48" s="9">
        <v>0.615384615384615</v>
      </c>
      <c r="K48" s="9">
        <v>0.695652173913043</v>
      </c>
      <c r="L48" s="9">
        <v>0.5</v>
      </c>
      <c r="M48" s="9">
        <v>0.3</v>
      </c>
      <c r="N48" s="9">
        <v>0.65</v>
      </c>
    </row>
    <row r="49" spans="1:14">
      <c r="A49" s="8">
        <v>427</v>
      </c>
      <c r="B49" s="9">
        <v>427</v>
      </c>
      <c r="C49" s="9">
        <v>0.684904217720032</v>
      </c>
      <c r="D49" s="9">
        <v>0.0170198678970337</v>
      </c>
      <c r="E49" s="9">
        <v>10</v>
      </c>
      <c r="F49" s="9">
        <v>7</v>
      </c>
      <c r="G49" s="9">
        <v>0</v>
      </c>
      <c r="H49" s="9">
        <v>3</v>
      </c>
      <c r="I49" s="9">
        <v>1</v>
      </c>
      <c r="J49" s="9">
        <v>0.588235294117647</v>
      </c>
      <c r="K49" s="9">
        <v>0.740740740740741</v>
      </c>
      <c r="L49" s="9">
        <v>0.7</v>
      </c>
      <c r="M49" s="9">
        <v>0.3</v>
      </c>
      <c r="N49" s="9">
        <v>0.65</v>
      </c>
    </row>
    <row r="50" spans="1:14">
      <c r="A50" s="8">
        <v>319</v>
      </c>
      <c r="B50" s="9">
        <v>319</v>
      </c>
      <c r="C50" s="9">
        <v>0.685276627540588</v>
      </c>
      <c r="D50" s="9">
        <v>0.0426899194717407</v>
      </c>
      <c r="E50" s="9">
        <v>8</v>
      </c>
      <c r="F50" s="9">
        <v>5</v>
      </c>
      <c r="G50" s="9">
        <v>2</v>
      </c>
      <c r="H50" s="9">
        <v>5</v>
      </c>
      <c r="I50" s="9">
        <v>0.8</v>
      </c>
      <c r="J50" s="9">
        <v>0.615384615384615</v>
      </c>
      <c r="K50" s="9">
        <v>0.695652173913043</v>
      </c>
      <c r="L50" s="9">
        <v>0.5</v>
      </c>
      <c r="M50" s="9">
        <v>0.3</v>
      </c>
      <c r="N50" s="9">
        <v>0.65</v>
      </c>
    </row>
    <row r="51" spans="1:14">
      <c r="A51" s="8">
        <v>301</v>
      </c>
      <c r="B51" s="9">
        <v>301</v>
      </c>
      <c r="C51" s="9">
        <v>0.662102222442627</v>
      </c>
      <c r="D51" s="9">
        <v>0.124578595161438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197</v>
      </c>
      <c r="B52" s="9">
        <v>197</v>
      </c>
      <c r="C52" s="9">
        <v>0.663269877433777</v>
      </c>
      <c r="D52" s="9">
        <v>0.14519727230072</v>
      </c>
      <c r="E52" s="9">
        <v>8</v>
      </c>
      <c r="F52" s="9">
        <v>10</v>
      </c>
      <c r="G52" s="9">
        <v>2</v>
      </c>
      <c r="H52" s="9">
        <v>0</v>
      </c>
      <c r="I52" s="9">
        <v>0.8</v>
      </c>
      <c r="J52" s="9">
        <v>0.444444444444444</v>
      </c>
      <c r="K52" s="9">
        <v>0.571428571428572</v>
      </c>
      <c r="L52" s="9">
        <v>1</v>
      </c>
      <c r="M52" s="9">
        <v>-0.2</v>
      </c>
      <c r="N52" s="9">
        <v>0.4</v>
      </c>
    </row>
    <row r="53" spans="1:14">
      <c r="A53" s="8">
        <v>356</v>
      </c>
      <c r="B53" s="9">
        <v>356</v>
      </c>
      <c r="C53" s="9">
        <v>0.677717924118042</v>
      </c>
      <c r="D53" s="9">
        <v>0.0300798416137695</v>
      </c>
      <c r="E53" s="9">
        <v>10</v>
      </c>
      <c r="F53" s="9">
        <v>5</v>
      </c>
      <c r="G53" s="9">
        <v>0</v>
      </c>
      <c r="H53" s="9">
        <v>5</v>
      </c>
      <c r="I53" s="9">
        <v>1</v>
      </c>
      <c r="J53" s="9">
        <v>0.666666666666667</v>
      </c>
      <c r="K53" s="9">
        <v>0.8</v>
      </c>
      <c r="L53" s="9">
        <v>0.5</v>
      </c>
      <c r="M53" s="9">
        <v>0.5</v>
      </c>
      <c r="N53" s="9">
        <v>0.75</v>
      </c>
    </row>
    <row r="54" spans="1:14">
      <c r="A54" s="8">
        <v>261</v>
      </c>
      <c r="B54" s="9">
        <v>261</v>
      </c>
      <c r="C54" s="9">
        <v>0.667340993881226</v>
      </c>
      <c r="D54" s="9">
        <v>0.130968451499939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218</v>
      </c>
      <c r="B55" s="9">
        <v>218</v>
      </c>
      <c r="C55" s="9">
        <v>0.667884349822998</v>
      </c>
      <c r="D55" s="9">
        <v>0.152703166007996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9</v>
      </c>
      <c r="B56" s="9">
        <v>9</v>
      </c>
      <c r="C56" s="9">
        <v>0.677007555961609</v>
      </c>
      <c r="D56" s="9">
        <v>0.0383379459381104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454</v>
      </c>
      <c r="B57" s="9">
        <v>454</v>
      </c>
      <c r="C57" s="9">
        <v>0.671793937683105</v>
      </c>
      <c r="D57" s="9">
        <v>0.125243306159973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pans="1:14">
      <c r="A58" s="8">
        <v>85</v>
      </c>
      <c r="B58" s="9">
        <v>85</v>
      </c>
      <c r="C58" s="9">
        <v>0.6731196641922</v>
      </c>
      <c r="D58" s="9">
        <v>0.199320435523987</v>
      </c>
      <c r="E58" s="9">
        <v>9</v>
      </c>
      <c r="F58" s="9">
        <v>5</v>
      </c>
      <c r="G58" s="9">
        <v>1</v>
      </c>
      <c r="H58" s="9">
        <v>5</v>
      </c>
      <c r="I58" s="9">
        <v>0.9</v>
      </c>
      <c r="J58" s="9">
        <v>0.642857142857143</v>
      </c>
      <c r="K58" s="9">
        <v>0.75</v>
      </c>
      <c r="L58" s="9">
        <v>0.5</v>
      </c>
      <c r="M58" s="9">
        <v>0.4</v>
      </c>
      <c r="N58" s="9">
        <v>0.7</v>
      </c>
    </row>
    <row r="59" spans="1:14">
      <c r="A59" s="8">
        <v>232</v>
      </c>
      <c r="B59" s="9">
        <v>232</v>
      </c>
      <c r="C59" s="9">
        <v>0.677423715591431</v>
      </c>
      <c r="D59" s="9">
        <v>0.145640969276428</v>
      </c>
      <c r="E59" s="9">
        <v>10</v>
      </c>
      <c r="F59" s="9">
        <v>6</v>
      </c>
      <c r="G59" s="9">
        <v>0</v>
      </c>
      <c r="H59" s="9">
        <v>4</v>
      </c>
      <c r="I59" s="9">
        <v>1</v>
      </c>
      <c r="J59" s="9">
        <v>0.625</v>
      </c>
      <c r="K59" s="9">
        <v>0.769230769230769</v>
      </c>
      <c r="L59" s="9">
        <v>0.6</v>
      </c>
      <c r="M59" s="9">
        <v>0.4</v>
      </c>
      <c r="N59" s="9">
        <v>0.7</v>
      </c>
    </row>
    <row r="60" spans="1:14">
      <c r="A60" s="8">
        <v>173</v>
      </c>
      <c r="B60" s="9">
        <v>173</v>
      </c>
      <c r="C60" s="9">
        <v>0.680266976356506</v>
      </c>
      <c r="D60" s="9">
        <v>0.11992335319519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="29" customFormat="1" spans="1:14">
      <c r="A61" s="34">
        <v>317</v>
      </c>
      <c r="B61" s="35">
        <v>317</v>
      </c>
      <c r="C61" s="35">
        <v>0.685755729675293</v>
      </c>
      <c r="D61" s="35">
        <v>0.145111680030823</v>
      </c>
      <c r="E61" s="35">
        <v>7</v>
      </c>
      <c r="F61" s="35">
        <v>9</v>
      </c>
      <c r="G61" s="35">
        <v>3</v>
      </c>
      <c r="H61" s="35">
        <v>1</v>
      </c>
      <c r="I61" s="35">
        <v>0.7</v>
      </c>
      <c r="J61" s="35">
        <v>0.4375</v>
      </c>
      <c r="K61" s="35">
        <v>0.538461538461538</v>
      </c>
      <c r="L61" s="35">
        <v>0.9</v>
      </c>
      <c r="M61" s="35">
        <v>-0.2</v>
      </c>
      <c r="N61" s="35">
        <v>0.4</v>
      </c>
    </row>
    <row r="62" spans="1:14">
      <c r="A62" s="8">
        <v>430</v>
      </c>
      <c r="B62" s="9">
        <v>430</v>
      </c>
      <c r="C62" s="9">
        <v>0.688467860221863</v>
      </c>
      <c r="D62" s="9">
        <v>0.114662289619446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140</v>
      </c>
      <c r="B63" s="9">
        <v>140</v>
      </c>
      <c r="C63" s="9">
        <v>0.688493013381958</v>
      </c>
      <c r="D63" s="9">
        <v>0.146819114685059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377</v>
      </c>
      <c r="B64" s="9">
        <v>377</v>
      </c>
      <c r="C64" s="9">
        <v>0.693771600723267</v>
      </c>
      <c r="D64" s="9">
        <v>0.126768827438354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118</v>
      </c>
      <c r="B65" s="9">
        <v>118</v>
      </c>
      <c r="C65" s="9">
        <v>0.695274114608765</v>
      </c>
      <c r="D65" s="9">
        <v>0.156257748603821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451</v>
      </c>
      <c r="B66" s="9">
        <v>451</v>
      </c>
      <c r="C66" s="9">
        <v>0.697910308837891</v>
      </c>
      <c r="D66" s="9">
        <v>0.165763139724731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108</v>
      </c>
      <c r="B67" s="9">
        <v>108</v>
      </c>
      <c r="C67" s="9">
        <v>0.699525833129883</v>
      </c>
      <c r="D67" s="9">
        <v>0.117718815803528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370</v>
      </c>
      <c r="B68" s="9">
        <v>370</v>
      </c>
      <c r="C68" s="9">
        <v>0.701611161231995</v>
      </c>
      <c r="D68" s="9">
        <v>0.154161810874939</v>
      </c>
      <c r="E68" s="9">
        <v>9</v>
      </c>
      <c r="F68" s="9">
        <v>7</v>
      </c>
      <c r="G68" s="9">
        <v>1</v>
      </c>
      <c r="H68" s="9">
        <v>3</v>
      </c>
      <c r="I68" s="9">
        <v>0.9</v>
      </c>
      <c r="J68" s="9">
        <v>0.5625</v>
      </c>
      <c r="K68" s="9">
        <v>0.692307692307692</v>
      </c>
      <c r="L68" s="9">
        <v>0.7</v>
      </c>
      <c r="M68" s="9">
        <v>0.2</v>
      </c>
      <c r="N68" s="9">
        <v>0.6</v>
      </c>
    </row>
    <row r="69" spans="1:14">
      <c r="A69" s="8">
        <v>76</v>
      </c>
      <c r="B69" s="9">
        <v>76</v>
      </c>
      <c r="C69" s="9">
        <v>0.70630407333374</v>
      </c>
      <c r="D69" s="9">
        <v>0.148064017295837</v>
      </c>
      <c r="E69" s="9">
        <v>8</v>
      </c>
      <c r="F69" s="9">
        <v>9</v>
      </c>
      <c r="G69" s="9">
        <v>2</v>
      </c>
      <c r="H69" s="9">
        <v>1</v>
      </c>
      <c r="I69" s="9">
        <v>0.8</v>
      </c>
      <c r="J69" s="9">
        <v>0.470588235294118</v>
      </c>
      <c r="K69" s="9">
        <v>0.592592592592593</v>
      </c>
      <c r="L69" s="9">
        <v>0.9</v>
      </c>
      <c r="M69" s="9">
        <v>-0.1</v>
      </c>
      <c r="N69" s="9">
        <v>0.45</v>
      </c>
    </row>
    <row r="70" spans="1:14">
      <c r="A70" s="8">
        <v>95</v>
      </c>
      <c r="B70" s="9">
        <v>95</v>
      </c>
      <c r="C70" s="9">
        <v>0.718604207038879</v>
      </c>
      <c r="D70" s="9">
        <v>0.000424385070800781</v>
      </c>
      <c r="E70" s="9">
        <v>8</v>
      </c>
      <c r="F70" s="9">
        <v>7</v>
      </c>
      <c r="G70" s="9">
        <v>2</v>
      </c>
      <c r="H70" s="9">
        <v>3</v>
      </c>
      <c r="I70" s="9">
        <v>0.8</v>
      </c>
      <c r="J70" s="9">
        <v>0.533333333333333</v>
      </c>
      <c r="K70" s="9">
        <v>0.64</v>
      </c>
      <c r="L70" s="9">
        <v>0.7</v>
      </c>
      <c r="M70" s="9">
        <v>0.1</v>
      </c>
      <c r="N70" s="9">
        <v>0.55</v>
      </c>
    </row>
    <row r="71" spans="1:14">
      <c r="A71" s="8">
        <v>230</v>
      </c>
      <c r="B71" s="9">
        <v>230</v>
      </c>
      <c r="C71" s="9">
        <v>0.720847606658936</v>
      </c>
      <c r="D71" s="9">
        <v>0.0570018291473389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pans="1:14">
      <c r="A72" s="8">
        <v>463</v>
      </c>
      <c r="B72" s="9">
        <v>463</v>
      </c>
      <c r="C72" s="9">
        <v>0.722189426422119</v>
      </c>
      <c r="D72" s="9">
        <v>0.00653374195098877</v>
      </c>
      <c r="E72" s="9">
        <v>9</v>
      </c>
      <c r="F72" s="9">
        <v>9</v>
      </c>
      <c r="G72" s="9">
        <v>1</v>
      </c>
      <c r="H72" s="9">
        <v>1</v>
      </c>
      <c r="I72" s="9">
        <v>0.9</v>
      </c>
      <c r="J72" s="9">
        <v>0.5</v>
      </c>
      <c r="K72" s="9">
        <v>0.642857142857143</v>
      </c>
      <c r="L72" s="9">
        <v>0.9</v>
      </c>
      <c r="M72" s="9">
        <v>0</v>
      </c>
      <c r="N72" s="9">
        <v>0.5</v>
      </c>
    </row>
    <row r="73" spans="1:14">
      <c r="A73" s="8">
        <v>212</v>
      </c>
      <c r="B73" s="9">
        <v>212</v>
      </c>
      <c r="C73" s="9">
        <v>0.722451210021973</v>
      </c>
      <c r="D73" s="9">
        <v>0.0722798109054565</v>
      </c>
      <c r="E73" s="9">
        <v>9</v>
      </c>
      <c r="F73" s="9">
        <v>6</v>
      </c>
      <c r="G73" s="9">
        <v>1</v>
      </c>
      <c r="H73" s="9">
        <v>4</v>
      </c>
      <c r="I73" s="9">
        <v>0.9</v>
      </c>
      <c r="J73" s="9">
        <v>0.6</v>
      </c>
      <c r="K73" s="9">
        <v>0.72</v>
      </c>
      <c r="L73" s="9">
        <v>0.6</v>
      </c>
      <c r="M73" s="9">
        <v>0.3</v>
      </c>
      <c r="N73" s="9">
        <v>0.65</v>
      </c>
    </row>
    <row r="74" spans="1:14">
      <c r="A74" s="8">
        <v>485</v>
      </c>
      <c r="B74" s="9">
        <v>485</v>
      </c>
      <c r="C74" s="9">
        <v>0.723328471183777</v>
      </c>
      <c r="D74" s="9">
        <v>0.0456907749176025</v>
      </c>
      <c r="E74" s="9">
        <v>7</v>
      </c>
      <c r="F74" s="9">
        <v>8</v>
      </c>
      <c r="G74" s="9">
        <v>3</v>
      </c>
      <c r="H74" s="9">
        <v>2</v>
      </c>
      <c r="I74" s="9">
        <v>0.7</v>
      </c>
      <c r="J74" s="9">
        <v>0.466666666666667</v>
      </c>
      <c r="K74" s="9">
        <v>0.56</v>
      </c>
      <c r="L74" s="9">
        <v>0.8</v>
      </c>
      <c r="M74" s="9">
        <v>-0.1</v>
      </c>
      <c r="N74" s="9">
        <v>0.45</v>
      </c>
    </row>
    <row r="75" spans="1:14">
      <c r="A75" s="8">
        <v>1</v>
      </c>
      <c r="B75" s="9">
        <v>1</v>
      </c>
      <c r="C75" s="9">
        <v>0.724003314971924</v>
      </c>
      <c r="D75" s="9">
        <v>0.0609499216079712</v>
      </c>
      <c r="E75" s="9">
        <v>7</v>
      </c>
      <c r="F75" s="9">
        <v>8</v>
      </c>
      <c r="G75" s="9">
        <v>3</v>
      </c>
      <c r="H75" s="9">
        <v>2</v>
      </c>
      <c r="I75" s="9">
        <v>0.7</v>
      </c>
      <c r="J75" s="9">
        <v>0.466666666666667</v>
      </c>
      <c r="K75" s="9">
        <v>0.56</v>
      </c>
      <c r="L75" s="9">
        <v>0.8</v>
      </c>
      <c r="M75" s="9">
        <v>-0.1</v>
      </c>
      <c r="N75" s="9">
        <v>0.45</v>
      </c>
    </row>
    <row r="76" spans="1:14">
      <c r="A76" s="8">
        <v>240</v>
      </c>
      <c r="B76" s="9">
        <v>240</v>
      </c>
      <c r="C76" s="9">
        <v>0.720616340637207</v>
      </c>
      <c r="D76" s="9">
        <v>0.0177127122879028</v>
      </c>
      <c r="E76" s="9">
        <v>10</v>
      </c>
      <c r="F76" s="9">
        <v>7</v>
      </c>
      <c r="G76" s="9">
        <v>0</v>
      </c>
      <c r="H76" s="9">
        <v>3</v>
      </c>
      <c r="I76" s="9">
        <v>1</v>
      </c>
      <c r="J76" s="9">
        <v>0.588235294117647</v>
      </c>
      <c r="K76" s="9">
        <v>0.740740740740741</v>
      </c>
      <c r="L76" s="9">
        <v>0.7</v>
      </c>
      <c r="M76" s="9">
        <v>0.3</v>
      </c>
      <c r="N76" s="9">
        <v>0.65</v>
      </c>
    </row>
    <row r="77" s="7" customFormat="1" spans="3:14">
      <c r="C77" s="7">
        <f>AVERAGE(C2:C76)</f>
        <v>0.633472805023193</v>
      </c>
      <c r="D77" s="7">
        <f>AVERAGE(D2:D76)</f>
        <v>0.0736718829472859</v>
      </c>
      <c r="I77" s="7">
        <f t="shared" ref="I77:N77" si="0">AVERAGE(I2:I76)</f>
        <v>0.886666666666666</v>
      </c>
      <c r="J77" s="7">
        <f t="shared" si="0"/>
        <v>0.560711841248993</v>
      </c>
      <c r="K77" s="7">
        <f t="shared" si="0"/>
        <v>0.685101986491492</v>
      </c>
      <c r="L77" s="7">
        <f t="shared" si="0"/>
        <v>0.706666666666667</v>
      </c>
      <c r="M77" s="7">
        <f t="shared" si="0"/>
        <v>0.18</v>
      </c>
      <c r="N77" s="7">
        <f t="shared" si="0"/>
        <v>0.59</v>
      </c>
    </row>
    <row r="79" spans="3:6">
      <c r="C79" s="18" t="s">
        <v>13</v>
      </c>
      <c r="D79" s="7" t="s">
        <v>14</v>
      </c>
      <c r="E79" s="7" t="s">
        <v>39</v>
      </c>
      <c r="F79" s="7"/>
    </row>
    <row r="80" spans="3:9">
      <c r="C80" s="7" t="s">
        <v>15</v>
      </c>
      <c r="D80" s="7">
        <f>COUNTIF(C2:C76,"&lt;0.343")-COUNTIF(C2:C76,"&lt;0.311")</f>
        <v>0</v>
      </c>
      <c r="E80" s="19">
        <v>0.02</v>
      </c>
      <c r="F80" s="23">
        <v>31.2</v>
      </c>
      <c r="G80" s="23">
        <v>-40</v>
      </c>
      <c r="H80" s="24">
        <v>0.0256</v>
      </c>
      <c r="I80">
        <v>76</v>
      </c>
    </row>
    <row r="81" spans="3:9">
      <c r="C81" s="7" t="s">
        <v>16</v>
      </c>
      <c r="D81" s="7">
        <f>COUNTIF(C2:C76,"&lt;0.375")-COUNTIF(C2:C76,"&lt;0.343")</f>
        <v>0</v>
      </c>
      <c r="E81" s="19">
        <v>0.04</v>
      </c>
      <c r="F81" s="23">
        <v>62.4</v>
      </c>
      <c r="G81" s="23">
        <v>-60</v>
      </c>
      <c r="H81" s="24">
        <v>0.0385</v>
      </c>
      <c r="I81">
        <v>75</v>
      </c>
    </row>
    <row r="82" spans="3:9">
      <c r="C82" s="7" t="s">
        <v>17</v>
      </c>
      <c r="D82" s="7">
        <f>COUNTIF(C2:C76,"&lt;0.407")-COUNTIF(C2:C76,"&lt;0.375")</f>
        <v>0</v>
      </c>
      <c r="E82" s="19">
        <v>0.1</v>
      </c>
      <c r="F82" s="23">
        <v>156</v>
      </c>
      <c r="G82" s="23">
        <v>-160</v>
      </c>
      <c r="H82" s="24">
        <v>0.1026</v>
      </c>
      <c r="I82">
        <v>70</v>
      </c>
    </row>
    <row r="83" spans="3:9">
      <c r="C83" s="7" t="s">
        <v>18</v>
      </c>
      <c r="D83" s="7">
        <f>COUNTIF(C2:C76,"&lt;0.439")-COUNTIF(C2:C76,"&lt;0.407")</f>
        <v>0</v>
      </c>
      <c r="E83" s="19">
        <v>0.12</v>
      </c>
      <c r="F83" s="23">
        <v>187.2</v>
      </c>
      <c r="G83" s="23">
        <v>-180</v>
      </c>
      <c r="H83" s="24">
        <v>0.1154</v>
      </c>
      <c r="I83">
        <v>69</v>
      </c>
    </row>
    <row r="84" s="3" customFormat="1" spans="3:9">
      <c r="C84" s="20" t="s">
        <v>19</v>
      </c>
      <c r="D84" s="20">
        <f>COUNTIF(C2:C76,"&lt;0.471")-COUNTIF(C2:C76,"&lt;0.439")</f>
        <v>0</v>
      </c>
      <c r="E84" s="20"/>
      <c r="F84" s="20"/>
      <c r="G84" s="3">
        <v>-200</v>
      </c>
      <c r="H84" s="25">
        <v>0.1282</v>
      </c>
      <c r="I84" s="3">
        <v>68</v>
      </c>
    </row>
    <row r="85" s="3" customFormat="1" spans="3:4">
      <c r="C85" s="20" t="s">
        <v>20</v>
      </c>
      <c r="D85" s="20">
        <f>COUNTIF(C2:C76,"&lt;0.503")-COUNTIF(C2:C76,"&lt;0.471")</f>
        <v>0</v>
      </c>
    </row>
    <row r="86" s="3" customFormat="1" spans="3:4">
      <c r="C86" s="20" t="s">
        <v>21</v>
      </c>
      <c r="D86" s="20">
        <f>COUNTIF(C2:C76,"&lt;0.535")-COUNTIF(C2:C76,"&lt;0.503")</f>
        <v>0</v>
      </c>
    </row>
    <row r="87" s="29" customFormat="1" spans="3:5">
      <c r="C87" s="32" t="s">
        <v>57</v>
      </c>
      <c r="D87" s="32">
        <f>COUNTIF(C2:C76,"&lt;0.573")-COUNTIF(C2:C76,"&lt;0.535")</f>
        <v>15</v>
      </c>
      <c r="E87" s="29">
        <v>15</v>
      </c>
    </row>
    <row r="88" s="3" customFormat="1" spans="3:5">
      <c r="C88" s="20" t="s">
        <v>58</v>
      </c>
      <c r="D88" s="20">
        <f>COUNTIF(C2:C76,"&lt;0.611")-COUNTIF(C2:C76,"&lt;0.573")</f>
        <v>15</v>
      </c>
      <c r="E88" s="3">
        <v>15</v>
      </c>
    </row>
    <row r="89" spans="3:5">
      <c r="C89" s="7" t="s">
        <v>59</v>
      </c>
      <c r="D89" s="7">
        <f>COUNTIF(C2:C76,"&lt;0.649")-COUNTIF(C2:C76,"&lt;0.611")</f>
        <v>15</v>
      </c>
      <c r="E89">
        <v>15</v>
      </c>
    </row>
    <row r="90" spans="3:5">
      <c r="C90" s="7" t="s">
        <v>60</v>
      </c>
      <c r="D90" s="7">
        <f>COUNTIF(C2:C76,"&lt;0.687")-COUNTIF(C2:C76,"&lt;0.649")</f>
        <v>15</v>
      </c>
      <c r="E90">
        <v>15</v>
      </c>
    </row>
    <row r="91" s="29" customFormat="1" spans="3:5">
      <c r="C91" s="32" t="s">
        <v>61</v>
      </c>
      <c r="D91" s="32">
        <f>COUNTIF(C2:C76,"&lt;0.725")-COUNTIF(C2:C76,"&lt;0.687")</f>
        <v>15</v>
      </c>
      <c r="E91" s="29">
        <v>15</v>
      </c>
    </row>
    <row r="92" spans="3:4">
      <c r="C92" s="7" t="s">
        <v>27</v>
      </c>
      <c r="D92" s="7">
        <v>0</v>
      </c>
    </row>
    <row r="93" spans="3:4">
      <c r="C93" s="7" t="s">
        <v>28</v>
      </c>
      <c r="D93" s="7">
        <f>COUNTIF(C2:C76,"&lt;0.759")-COUNTIF(C2:C76,"&lt;0.727")</f>
        <v>0</v>
      </c>
    </row>
    <row r="94" spans="3:4">
      <c r="C94" s="7" t="s">
        <v>29</v>
      </c>
      <c r="D94" s="7">
        <f>COUNTIF(C2:C76,"&lt;0.791")-COUNTIF(C2:C76,"&lt;0.759")</f>
        <v>0</v>
      </c>
    </row>
    <row r="95" spans="3:4">
      <c r="C95" s="7" t="s">
        <v>30</v>
      </c>
      <c r="D95" s="7">
        <f>COUNTIF(C2:C76,"&lt;0.823")-COUNTIF(C2:C76,"&lt;0.791")</f>
        <v>0</v>
      </c>
    </row>
    <row r="96" spans="3:6">
      <c r="C96" s="7" t="s">
        <v>31</v>
      </c>
      <c r="D96" s="7">
        <f>COUNTIF(C2:C76,"&lt;0.855")-COUNTIF(C2:C76,"&lt;0.823")</f>
        <v>0</v>
      </c>
      <c r="E96">
        <v>0.53</v>
      </c>
      <c r="F96">
        <v>0.038</v>
      </c>
    </row>
    <row r="97" spans="3:6">
      <c r="C97" s="7" t="s">
        <v>32</v>
      </c>
      <c r="D97" s="7">
        <f>COUNTIF(C2:C76,"&lt;0.887")-COUNTIF(C2:C76,"&lt;0.855")</f>
        <v>0</v>
      </c>
      <c r="E97">
        <v>0.648</v>
      </c>
      <c r="F97">
        <v>0.073</v>
      </c>
    </row>
    <row r="98" spans="3:6">
      <c r="C98" s="7" t="s">
        <v>33</v>
      </c>
      <c r="D98" s="7">
        <f>COUNTIF(C2:C76,"&lt;0.919")-COUNTIF(C2:C76,"&lt;0.887")</f>
        <v>0</v>
      </c>
      <c r="E98">
        <v>0.734</v>
      </c>
      <c r="F98">
        <v>0.107</v>
      </c>
    </row>
    <row r="99" spans="3:4">
      <c r="C99" s="7" t="s">
        <v>34</v>
      </c>
      <c r="D99" s="7">
        <f>COUNTIF(C2:C76,"&lt;0.951")-COUNTIF(C2:C76,"&lt;0.919")</f>
        <v>0</v>
      </c>
    </row>
    <row r="100" spans="3:4">
      <c r="C100" s="7" t="s">
        <v>35</v>
      </c>
      <c r="D100" s="7">
        <f>COUNTIF(C2:C76,"&lt;0.983")-COUNTIF(C2:C76,"&lt;0.951")</f>
        <v>0</v>
      </c>
    </row>
    <row r="101" spans="3:5">
      <c r="C101" s="7" t="s">
        <v>36</v>
      </c>
      <c r="D101" s="7">
        <f>COUNTIF(C2:C76,"&lt;1.015")-COUNTIF(C2:C76,"&lt;0.983")</f>
        <v>0</v>
      </c>
      <c r="E101">
        <v>0.038</v>
      </c>
    </row>
    <row r="102" spans="3:4">
      <c r="C102" s="7" t="s">
        <v>37</v>
      </c>
      <c r="D102" s="7">
        <f>COUNTIF(C2:C76,"&lt;1.047")-COUNTIF(C2:C76,"&lt;1.015")</f>
        <v>0</v>
      </c>
    </row>
    <row r="103" spans="3:4">
      <c r="C103" s="7" t="s">
        <v>38</v>
      </c>
      <c r="D103" s="7">
        <f>COUNTIF(C2:C76,"&lt;1.079")-COUNTIF(C2:C76,"&lt;1.047")</f>
        <v>0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61" workbookViewId="0">
      <selection activeCell="A1" sqref="$A1:$XFD98"/>
    </sheetView>
  </sheetViews>
  <sheetFormatPr defaultColWidth="9" defaultRowHeight="13.5"/>
  <cols>
    <col min="3" max="4" width="18.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393</v>
      </c>
      <c r="B2" s="9">
        <v>393</v>
      </c>
      <c r="C2" s="9">
        <v>0.562142014503479</v>
      </c>
      <c r="D2" s="9">
        <v>0.0169335603713989</v>
      </c>
      <c r="E2" s="9">
        <v>8</v>
      </c>
      <c r="F2" s="9">
        <v>8</v>
      </c>
      <c r="G2" s="9">
        <v>2</v>
      </c>
      <c r="H2" s="9">
        <v>2</v>
      </c>
      <c r="I2" s="9">
        <v>0.8</v>
      </c>
      <c r="J2" s="9">
        <v>0.5</v>
      </c>
      <c r="K2" s="9">
        <v>0.615384615384615</v>
      </c>
      <c r="L2" s="9">
        <v>0.8</v>
      </c>
      <c r="M2" s="9">
        <v>0</v>
      </c>
      <c r="N2" s="9">
        <v>0.5</v>
      </c>
    </row>
    <row r="3" spans="1:14">
      <c r="A3" s="8">
        <v>498</v>
      </c>
      <c r="B3" s="9">
        <v>498</v>
      </c>
      <c r="C3" s="9">
        <v>0.562498211860657</v>
      </c>
      <c r="D3" s="9">
        <v>0.018094539642334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445</v>
      </c>
      <c r="B4" s="9">
        <v>445</v>
      </c>
      <c r="C4" s="9">
        <v>0.566210746765137</v>
      </c>
      <c r="D4" s="9">
        <v>0.00131916999816895</v>
      </c>
      <c r="E4" s="9">
        <v>9</v>
      </c>
      <c r="F4" s="9">
        <v>9</v>
      </c>
      <c r="G4" s="9">
        <v>1</v>
      </c>
      <c r="H4" s="9">
        <v>1</v>
      </c>
      <c r="I4" s="9">
        <v>0.9</v>
      </c>
      <c r="J4" s="9">
        <v>0.5</v>
      </c>
      <c r="K4" s="9">
        <v>0.642857142857143</v>
      </c>
      <c r="L4" s="9">
        <v>0.9</v>
      </c>
      <c r="M4" s="9">
        <v>0</v>
      </c>
      <c r="N4" s="9">
        <v>0.5</v>
      </c>
    </row>
    <row r="5" spans="1:14">
      <c r="A5" s="8">
        <v>7</v>
      </c>
      <c r="B5" s="9">
        <v>7</v>
      </c>
      <c r="C5" s="9">
        <v>0.567395210266113</v>
      </c>
      <c r="D5" s="9">
        <v>0.0389201641082764</v>
      </c>
      <c r="E5" s="9">
        <v>10</v>
      </c>
      <c r="F5" s="9">
        <v>8</v>
      </c>
      <c r="G5" s="9">
        <v>0</v>
      </c>
      <c r="H5" s="9">
        <v>2</v>
      </c>
      <c r="I5" s="9">
        <v>1</v>
      </c>
      <c r="J5" s="9">
        <v>0.555555555555556</v>
      </c>
      <c r="K5" s="9">
        <v>0.714285714285714</v>
      </c>
      <c r="L5" s="9">
        <v>0.8</v>
      </c>
      <c r="M5" s="9">
        <v>0.2</v>
      </c>
      <c r="N5" s="9">
        <v>0.6</v>
      </c>
    </row>
    <row r="6" spans="1:14">
      <c r="A6" s="8">
        <v>61</v>
      </c>
      <c r="B6" s="9">
        <v>61</v>
      </c>
      <c r="C6" s="9">
        <v>0.567415475845337</v>
      </c>
      <c r="D6" s="9">
        <v>0.0208377838134766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443</v>
      </c>
      <c r="B7" s="9">
        <v>443</v>
      </c>
      <c r="C7" s="9">
        <v>0.537277579307556</v>
      </c>
      <c r="D7" s="9">
        <v>0.00821709632873535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320</v>
      </c>
      <c r="B8" s="9">
        <v>320</v>
      </c>
      <c r="C8" s="9">
        <v>0.569774150848389</v>
      </c>
      <c r="D8" s="9">
        <v>0.0429487228393555</v>
      </c>
      <c r="E8" s="9">
        <v>7</v>
      </c>
      <c r="F8" s="9">
        <v>7</v>
      </c>
      <c r="G8" s="9">
        <v>3</v>
      </c>
      <c r="H8" s="9">
        <v>3</v>
      </c>
      <c r="I8" s="9">
        <v>0.7</v>
      </c>
      <c r="J8" s="9">
        <v>0.5</v>
      </c>
      <c r="K8" s="9">
        <v>0.583333333333333</v>
      </c>
      <c r="L8" s="9">
        <v>0.7</v>
      </c>
      <c r="M8" s="9">
        <v>0</v>
      </c>
      <c r="N8" s="9">
        <v>0.5</v>
      </c>
    </row>
    <row r="9" spans="1:14">
      <c r="A9" s="8">
        <v>208</v>
      </c>
      <c r="B9" s="9">
        <v>208</v>
      </c>
      <c r="C9" s="9">
        <v>0.570047974586487</v>
      </c>
      <c r="D9" s="9">
        <v>0.037690281867981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pans="1:14">
      <c r="A10" s="8">
        <v>290</v>
      </c>
      <c r="B10" s="9">
        <v>290</v>
      </c>
      <c r="C10" s="9">
        <v>0.57060170173645</v>
      </c>
      <c r="D10" s="9">
        <v>0.000138640403747559</v>
      </c>
      <c r="E10" s="9">
        <v>10</v>
      </c>
      <c r="F10" s="9">
        <v>6</v>
      </c>
      <c r="G10" s="9">
        <v>0</v>
      </c>
      <c r="H10" s="9">
        <v>4</v>
      </c>
      <c r="I10" s="9">
        <v>1</v>
      </c>
      <c r="J10" s="9">
        <v>0.625</v>
      </c>
      <c r="K10" s="9">
        <v>0.769230769230769</v>
      </c>
      <c r="L10" s="9">
        <v>0.6</v>
      </c>
      <c r="M10" s="9">
        <v>0.4</v>
      </c>
      <c r="N10" s="9">
        <v>0.7</v>
      </c>
    </row>
    <row r="11" spans="1:14">
      <c r="A11" s="8">
        <v>307</v>
      </c>
      <c r="B11" s="9">
        <v>307</v>
      </c>
      <c r="C11" s="9">
        <v>0.571081042289734</v>
      </c>
      <c r="D11" s="9">
        <v>0.0402399301528931</v>
      </c>
      <c r="E11" s="9">
        <v>10</v>
      </c>
      <c r="F11" s="9">
        <v>5</v>
      </c>
      <c r="G11" s="9">
        <v>0</v>
      </c>
      <c r="H11" s="9">
        <v>5</v>
      </c>
      <c r="I11" s="9">
        <v>1</v>
      </c>
      <c r="J11" s="9">
        <v>0.666666666666667</v>
      </c>
      <c r="K11" s="9">
        <v>0.8</v>
      </c>
      <c r="L11" s="9">
        <v>0.5</v>
      </c>
      <c r="M11" s="9">
        <v>0.5</v>
      </c>
      <c r="N11" s="9">
        <v>0.75</v>
      </c>
    </row>
    <row r="12" spans="1:14">
      <c r="A12" s="8">
        <v>304</v>
      </c>
      <c r="B12" s="9">
        <v>304</v>
      </c>
      <c r="C12" s="9">
        <v>0.57126247882843</v>
      </c>
      <c r="D12" s="9">
        <v>0.00178587436676025</v>
      </c>
      <c r="E12" s="9">
        <v>10</v>
      </c>
      <c r="F12" s="9">
        <v>9</v>
      </c>
      <c r="G12" s="9">
        <v>0</v>
      </c>
      <c r="H12" s="9">
        <v>1</v>
      </c>
      <c r="I12" s="9">
        <v>1</v>
      </c>
      <c r="J12" s="9">
        <v>0.526315789473684</v>
      </c>
      <c r="K12" s="9">
        <v>0.689655172413793</v>
      </c>
      <c r="L12" s="9">
        <v>0.9</v>
      </c>
      <c r="M12" s="9">
        <v>0.1</v>
      </c>
      <c r="N12" s="9">
        <v>0.55</v>
      </c>
    </row>
    <row r="13" spans="1:14">
      <c r="A13" s="8">
        <v>93</v>
      </c>
      <c r="B13" s="9">
        <v>93</v>
      </c>
      <c r="C13" s="9">
        <v>0.571714162826538</v>
      </c>
      <c r="D13" s="9">
        <v>0.0245965719223022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491</v>
      </c>
      <c r="B14" s="9">
        <v>491</v>
      </c>
      <c r="C14" s="9">
        <v>0.537451267242432</v>
      </c>
      <c r="D14" s="9">
        <v>0.00570511817932129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="29" customFormat="1" spans="1:14">
      <c r="A15" s="34">
        <v>467</v>
      </c>
      <c r="B15" s="35">
        <v>467</v>
      </c>
      <c r="C15" s="35">
        <v>0.572872996330261</v>
      </c>
      <c r="D15" s="35">
        <v>0.00699377059936523</v>
      </c>
      <c r="E15" s="35">
        <v>10</v>
      </c>
      <c r="F15" s="35">
        <v>6</v>
      </c>
      <c r="G15" s="35">
        <v>0</v>
      </c>
      <c r="H15" s="35">
        <v>4</v>
      </c>
      <c r="I15" s="35">
        <v>1</v>
      </c>
      <c r="J15" s="35">
        <v>0.625</v>
      </c>
      <c r="K15" s="35">
        <v>0.769230769230769</v>
      </c>
      <c r="L15" s="35">
        <v>0.6</v>
      </c>
      <c r="M15" s="35">
        <v>0.4</v>
      </c>
      <c r="N15" s="35">
        <v>0.7</v>
      </c>
    </row>
    <row r="16" spans="1:14">
      <c r="A16" s="8">
        <v>328</v>
      </c>
      <c r="B16" s="9">
        <v>328</v>
      </c>
      <c r="C16" s="9">
        <v>0.573578357696533</v>
      </c>
      <c r="D16" s="9">
        <v>0.105150818824768</v>
      </c>
      <c r="E16" s="9">
        <v>8</v>
      </c>
      <c r="F16" s="9">
        <v>6</v>
      </c>
      <c r="G16" s="9">
        <v>2</v>
      </c>
      <c r="H16" s="9">
        <v>4</v>
      </c>
      <c r="I16" s="9">
        <v>0.8</v>
      </c>
      <c r="J16" s="9">
        <v>0.571428571428572</v>
      </c>
      <c r="K16" s="9">
        <v>0.666666666666667</v>
      </c>
      <c r="L16" s="9">
        <v>0.6</v>
      </c>
      <c r="M16" s="9">
        <v>0.2</v>
      </c>
      <c r="N16" s="9">
        <v>0.6</v>
      </c>
    </row>
    <row r="17" spans="1:14">
      <c r="A17" s="8">
        <v>175</v>
      </c>
      <c r="B17" s="9">
        <v>175</v>
      </c>
      <c r="C17" s="9">
        <v>0.580980181694031</v>
      </c>
      <c r="D17" s="9">
        <v>0.101220607757568</v>
      </c>
      <c r="E17" s="9">
        <v>9</v>
      </c>
      <c r="F17" s="9">
        <v>2</v>
      </c>
      <c r="G17" s="9">
        <v>1</v>
      </c>
      <c r="H17" s="9">
        <v>8</v>
      </c>
      <c r="I17" s="9">
        <v>0.9</v>
      </c>
      <c r="J17" s="9">
        <v>0.818181818181818</v>
      </c>
      <c r="K17" s="9">
        <v>0.857142857142857</v>
      </c>
      <c r="L17" s="9">
        <v>0.2</v>
      </c>
      <c r="M17" s="9">
        <v>0.7</v>
      </c>
      <c r="N17" s="9">
        <v>0.85</v>
      </c>
    </row>
    <row r="18" spans="1:14">
      <c r="A18" s="8">
        <v>92</v>
      </c>
      <c r="B18" s="9">
        <v>92</v>
      </c>
      <c r="C18" s="9">
        <v>0.590191960334778</v>
      </c>
      <c r="D18" s="9">
        <v>0.0902374982833862</v>
      </c>
      <c r="E18" s="9">
        <v>7</v>
      </c>
      <c r="F18" s="9">
        <v>10</v>
      </c>
      <c r="G18" s="9">
        <v>3</v>
      </c>
      <c r="H18" s="9">
        <v>0</v>
      </c>
      <c r="I18" s="9">
        <v>0.7</v>
      </c>
      <c r="J18" s="9">
        <v>0.411764705882353</v>
      </c>
      <c r="K18" s="9">
        <v>0.518518518518518</v>
      </c>
      <c r="L18" s="9">
        <v>1</v>
      </c>
      <c r="M18" s="9">
        <v>-0.3</v>
      </c>
      <c r="N18" s="9">
        <v>0.35</v>
      </c>
    </row>
    <row r="19" spans="1:14">
      <c r="A19" s="8">
        <v>403</v>
      </c>
      <c r="B19" s="9">
        <v>403</v>
      </c>
      <c r="C19" s="9">
        <v>0.590362906455994</v>
      </c>
      <c r="D19" s="9">
        <v>0.0939908027648926</v>
      </c>
      <c r="E19" s="9">
        <v>8</v>
      </c>
      <c r="F19" s="9">
        <v>9</v>
      </c>
      <c r="G19" s="9">
        <v>2</v>
      </c>
      <c r="H19" s="9">
        <v>1</v>
      </c>
      <c r="I19" s="9">
        <v>0.8</v>
      </c>
      <c r="J19" s="9">
        <v>0.470588235294118</v>
      </c>
      <c r="K19" s="9">
        <v>0.592592592592593</v>
      </c>
      <c r="L19" s="9">
        <v>0.9</v>
      </c>
      <c r="M19" s="9">
        <v>-0.1</v>
      </c>
      <c r="N19" s="9">
        <v>0.45</v>
      </c>
    </row>
    <row r="20" spans="1:14">
      <c r="A20" s="8">
        <v>284</v>
      </c>
      <c r="B20" s="9">
        <v>284</v>
      </c>
      <c r="C20" s="9">
        <v>0.57831335067749</v>
      </c>
      <c r="D20" s="9">
        <v>0.00532937049865723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259</v>
      </c>
      <c r="B21" s="9">
        <v>259</v>
      </c>
      <c r="C21" s="9">
        <v>0.583817005157471</v>
      </c>
      <c r="D21" s="9">
        <v>0.00514543056488037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162</v>
      </c>
      <c r="B22" s="9">
        <v>162</v>
      </c>
      <c r="C22" s="9">
        <v>0.595521926879883</v>
      </c>
      <c r="D22" s="9">
        <v>0.114232540130615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177</v>
      </c>
      <c r="B23" s="9">
        <v>177</v>
      </c>
      <c r="C23" s="9">
        <v>0.582026481628418</v>
      </c>
      <c r="D23" s="9">
        <v>0.0592260360717773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33</v>
      </c>
      <c r="B24" s="9">
        <v>33</v>
      </c>
      <c r="C24" s="9">
        <v>0.59718656539917</v>
      </c>
      <c r="D24" s="9">
        <v>0.132335543632507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462</v>
      </c>
      <c r="B25" s="9">
        <v>462</v>
      </c>
      <c r="C25" s="9">
        <v>0.601978421211243</v>
      </c>
      <c r="D25" s="9">
        <v>0.126847267150879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226</v>
      </c>
      <c r="B26" s="9">
        <v>226</v>
      </c>
      <c r="C26" s="9">
        <v>0.602149486541748</v>
      </c>
      <c r="D26" s="9">
        <v>0.100008964538574</v>
      </c>
      <c r="E26" s="9">
        <v>9</v>
      </c>
      <c r="F26" s="9">
        <v>6</v>
      </c>
      <c r="G26" s="9">
        <v>1</v>
      </c>
      <c r="H26" s="9">
        <v>4</v>
      </c>
      <c r="I26" s="9">
        <v>0.9</v>
      </c>
      <c r="J26" s="9">
        <v>0.6</v>
      </c>
      <c r="K26" s="9">
        <v>0.72</v>
      </c>
      <c r="L26" s="9">
        <v>0.6</v>
      </c>
      <c r="M26" s="9">
        <v>0.3</v>
      </c>
      <c r="N26" s="9">
        <v>0.65</v>
      </c>
    </row>
    <row r="27" spans="1:14">
      <c r="A27" s="8">
        <v>121</v>
      </c>
      <c r="B27" s="9">
        <v>121</v>
      </c>
      <c r="C27" s="9">
        <v>0.577864170074463</v>
      </c>
      <c r="D27" s="9">
        <v>0.00414109230041504</v>
      </c>
      <c r="E27" s="9">
        <v>8</v>
      </c>
      <c r="F27" s="9">
        <v>7</v>
      </c>
      <c r="G27" s="9">
        <v>2</v>
      </c>
      <c r="H27" s="9">
        <v>3</v>
      </c>
      <c r="I27" s="9">
        <v>0.8</v>
      </c>
      <c r="J27" s="9">
        <v>0.533333333333333</v>
      </c>
      <c r="K27" s="9">
        <v>0.64</v>
      </c>
      <c r="L27" s="9">
        <v>0.7</v>
      </c>
      <c r="M27" s="9">
        <v>0.1</v>
      </c>
      <c r="N27" s="9">
        <v>0.55</v>
      </c>
    </row>
    <row r="28" spans="1:14">
      <c r="A28" s="8">
        <v>225</v>
      </c>
      <c r="B28" s="9">
        <v>225</v>
      </c>
      <c r="C28" s="9">
        <v>0.605853915214539</v>
      </c>
      <c r="D28" s="9">
        <v>0.149552583694458</v>
      </c>
      <c r="E28" s="9">
        <v>7</v>
      </c>
      <c r="F28" s="9">
        <v>8</v>
      </c>
      <c r="G28" s="9">
        <v>3</v>
      </c>
      <c r="H28" s="9">
        <v>2</v>
      </c>
      <c r="I28" s="9">
        <v>0.7</v>
      </c>
      <c r="J28" s="9">
        <v>0.466666666666667</v>
      </c>
      <c r="K28" s="9">
        <v>0.56</v>
      </c>
      <c r="L28" s="9">
        <v>0.8</v>
      </c>
      <c r="M28" s="9">
        <v>-0.1</v>
      </c>
      <c r="N28" s="9">
        <v>0.45</v>
      </c>
    </row>
    <row r="29" s="29" customFormat="1" spans="1:14">
      <c r="A29" s="34">
        <v>499</v>
      </c>
      <c r="B29" s="35">
        <v>499</v>
      </c>
      <c r="C29" s="35">
        <v>0.608421206474304</v>
      </c>
      <c r="D29" s="35">
        <v>0.103592753410339</v>
      </c>
      <c r="E29" s="35">
        <v>9</v>
      </c>
      <c r="F29" s="35">
        <v>5</v>
      </c>
      <c r="G29" s="35">
        <v>1</v>
      </c>
      <c r="H29" s="35">
        <v>5</v>
      </c>
      <c r="I29" s="35">
        <v>0.9</v>
      </c>
      <c r="J29" s="35">
        <v>0.642857142857143</v>
      </c>
      <c r="K29" s="35">
        <v>0.75</v>
      </c>
      <c r="L29" s="35">
        <v>0.5</v>
      </c>
      <c r="M29" s="35">
        <v>0.4</v>
      </c>
      <c r="N29" s="35">
        <v>0.7</v>
      </c>
    </row>
    <row r="30" spans="1:14">
      <c r="A30" s="8">
        <v>266</v>
      </c>
      <c r="B30" s="9">
        <v>266</v>
      </c>
      <c r="C30" s="9">
        <v>0.620866060256958</v>
      </c>
      <c r="D30" s="9">
        <v>0.0807085037231445</v>
      </c>
      <c r="E30" s="9">
        <v>9</v>
      </c>
      <c r="F30" s="9">
        <v>8</v>
      </c>
      <c r="G30" s="9">
        <v>1</v>
      </c>
      <c r="H30" s="9">
        <v>2</v>
      </c>
      <c r="I30" s="9">
        <v>0.9</v>
      </c>
      <c r="J30" s="9">
        <v>0.529411764705882</v>
      </c>
      <c r="K30" s="9">
        <v>0.666666666666667</v>
      </c>
      <c r="L30" s="9">
        <v>0.8</v>
      </c>
      <c r="M30" s="9">
        <v>0.1</v>
      </c>
      <c r="N30" s="9">
        <v>0.55</v>
      </c>
    </row>
    <row r="31" spans="1:14">
      <c r="A31" s="8">
        <v>171</v>
      </c>
      <c r="B31" s="9">
        <v>171</v>
      </c>
      <c r="C31" s="9">
        <v>0.621196031570435</v>
      </c>
      <c r="D31" s="9">
        <v>0.0872279405593872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pans="1:14">
      <c r="A32" s="8">
        <v>2</v>
      </c>
      <c r="B32" s="9">
        <v>2</v>
      </c>
      <c r="C32" s="9">
        <v>0.621734499931335</v>
      </c>
      <c r="D32" s="9">
        <v>0.000980615615844727</v>
      </c>
      <c r="E32" s="9">
        <v>9</v>
      </c>
      <c r="F32" s="9">
        <v>4</v>
      </c>
      <c r="G32" s="9">
        <v>1</v>
      </c>
      <c r="H32" s="9">
        <v>6</v>
      </c>
      <c r="I32" s="9">
        <v>0.9</v>
      </c>
      <c r="J32" s="9">
        <v>0.692307692307692</v>
      </c>
      <c r="K32" s="9">
        <v>0.782608695652174</v>
      </c>
      <c r="L32" s="9">
        <v>0.4</v>
      </c>
      <c r="M32" s="9">
        <v>0.5</v>
      </c>
      <c r="N32" s="9">
        <v>0.75</v>
      </c>
    </row>
    <row r="33" spans="1:14">
      <c r="A33" s="8">
        <v>289</v>
      </c>
      <c r="B33" s="9">
        <v>289</v>
      </c>
      <c r="C33" s="9">
        <v>0.622252225875854</v>
      </c>
      <c r="D33" s="9">
        <v>0.0173782110214233</v>
      </c>
      <c r="E33" s="9">
        <v>8</v>
      </c>
      <c r="F33" s="9">
        <v>6</v>
      </c>
      <c r="G33" s="9">
        <v>2</v>
      </c>
      <c r="H33" s="9">
        <v>4</v>
      </c>
      <c r="I33" s="9">
        <v>0.8</v>
      </c>
      <c r="J33" s="9">
        <v>0.571428571428572</v>
      </c>
      <c r="K33" s="9">
        <v>0.666666666666667</v>
      </c>
      <c r="L33" s="9">
        <v>0.6</v>
      </c>
      <c r="M33" s="9">
        <v>0.2</v>
      </c>
      <c r="N33" s="9">
        <v>0.6</v>
      </c>
    </row>
    <row r="34" spans="1:14">
      <c r="A34" s="8">
        <v>283</v>
      </c>
      <c r="B34" s="9">
        <v>283</v>
      </c>
      <c r="C34" s="9">
        <v>0.622261166572571</v>
      </c>
      <c r="D34" s="9">
        <v>0.0483412742614746</v>
      </c>
      <c r="E34" s="9">
        <v>9</v>
      </c>
      <c r="F34" s="9">
        <v>6</v>
      </c>
      <c r="G34" s="9">
        <v>1</v>
      </c>
      <c r="H34" s="9">
        <v>4</v>
      </c>
      <c r="I34" s="9">
        <v>0.9</v>
      </c>
      <c r="J34" s="9">
        <v>0.6</v>
      </c>
      <c r="K34" s="9">
        <v>0.72</v>
      </c>
      <c r="L34" s="9">
        <v>0.6</v>
      </c>
      <c r="M34" s="9">
        <v>0.3</v>
      </c>
      <c r="N34" s="9">
        <v>0.65</v>
      </c>
    </row>
    <row r="35" spans="1:14">
      <c r="A35" s="8">
        <v>486</v>
      </c>
      <c r="B35" s="9">
        <v>486</v>
      </c>
      <c r="C35" s="9">
        <v>0.622696757316589</v>
      </c>
      <c r="D35" s="9">
        <v>0.0105104446411133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109</v>
      </c>
      <c r="B36" s="9">
        <v>109</v>
      </c>
      <c r="C36" s="9">
        <v>0.623142123222351</v>
      </c>
      <c r="D36" s="9">
        <v>0.060535192489624</v>
      </c>
      <c r="E36" s="9">
        <v>10</v>
      </c>
      <c r="F36" s="9">
        <v>8</v>
      </c>
      <c r="G36" s="9">
        <v>0</v>
      </c>
      <c r="H36" s="9">
        <v>2</v>
      </c>
      <c r="I36" s="9">
        <v>1</v>
      </c>
      <c r="J36" s="9">
        <v>0.555555555555556</v>
      </c>
      <c r="K36" s="9">
        <v>0.714285714285714</v>
      </c>
      <c r="L36" s="9">
        <v>0.8</v>
      </c>
      <c r="M36" s="9">
        <v>0.2</v>
      </c>
      <c r="N36" s="9">
        <v>0.6</v>
      </c>
    </row>
    <row r="37" spans="1:14">
      <c r="A37" s="8">
        <v>27</v>
      </c>
      <c r="B37" s="9">
        <v>27</v>
      </c>
      <c r="C37" s="9">
        <v>0.62513256072998</v>
      </c>
      <c r="D37" s="9">
        <v>0.0202144384384155</v>
      </c>
      <c r="E37" s="9">
        <v>9</v>
      </c>
      <c r="F37" s="9">
        <v>9</v>
      </c>
      <c r="G37" s="9">
        <v>1</v>
      </c>
      <c r="H37" s="9">
        <v>1</v>
      </c>
      <c r="I37" s="9">
        <v>0.9</v>
      </c>
      <c r="J37" s="9">
        <v>0.5</v>
      </c>
      <c r="K37" s="9">
        <v>0.642857142857143</v>
      </c>
      <c r="L37" s="9">
        <v>0.9</v>
      </c>
      <c r="M37" s="9">
        <v>0</v>
      </c>
      <c r="N37" s="9">
        <v>0.5</v>
      </c>
    </row>
    <row r="38" spans="1:14">
      <c r="A38" s="8">
        <v>286</v>
      </c>
      <c r="B38" s="9">
        <v>286</v>
      </c>
      <c r="C38" s="9">
        <v>0.625374913215637</v>
      </c>
      <c r="D38" s="9">
        <v>0.0424176454544067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120</v>
      </c>
      <c r="B39" s="9">
        <v>120</v>
      </c>
      <c r="C39" s="9">
        <v>0.625615119934082</v>
      </c>
      <c r="D39" s="9">
        <v>0.0199213027954102</v>
      </c>
      <c r="E39" s="9">
        <v>10</v>
      </c>
      <c r="F39" s="9">
        <v>7</v>
      </c>
      <c r="G39" s="9">
        <v>0</v>
      </c>
      <c r="H39" s="9">
        <v>3</v>
      </c>
      <c r="I39" s="9">
        <v>1</v>
      </c>
      <c r="J39" s="9">
        <v>0.588235294117647</v>
      </c>
      <c r="K39" s="9">
        <v>0.740740740740741</v>
      </c>
      <c r="L39" s="9">
        <v>0.7</v>
      </c>
      <c r="M39" s="9">
        <v>0.3</v>
      </c>
      <c r="N39" s="9">
        <v>0.65</v>
      </c>
    </row>
    <row r="40" spans="1:14">
      <c r="A40" s="8">
        <v>4</v>
      </c>
      <c r="B40" s="9">
        <v>4</v>
      </c>
      <c r="C40" s="9">
        <v>0.627549648284912</v>
      </c>
      <c r="D40" s="9">
        <v>0.0245206356048584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458</v>
      </c>
      <c r="B41" s="9">
        <v>458</v>
      </c>
      <c r="C41" s="9">
        <v>0.642229557037354</v>
      </c>
      <c r="D41" s="9">
        <v>0.109878778457642</v>
      </c>
      <c r="E41" s="9">
        <v>10</v>
      </c>
      <c r="F41" s="9">
        <v>3</v>
      </c>
      <c r="G41" s="9">
        <v>0</v>
      </c>
      <c r="H41" s="9">
        <v>7</v>
      </c>
      <c r="I41" s="9">
        <v>1</v>
      </c>
      <c r="J41" s="9">
        <v>0.769230769230769</v>
      </c>
      <c r="K41" s="9">
        <v>0.869565217391304</v>
      </c>
      <c r="L41" s="9">
        <v>0.3</v>
      </c>
      <c r="M41" s="9">
        <v>0.7</v>
      </c>
      <c r="N41" s="9">
        <v>0.85</v>
      </c>
    </row>
    <row r="42" spans="1:14">
      <c r="A42" s="8">
        <v>138</v>
      </c>
      <c r="B42" s="9">
        <v>138</v>
      </c>
      <c r="C42" s="9">
        <v>0.6426020860672</v>
      </c>
      <c r="D42" s="9">
        <v>0.130975008010864</v>
      </c>
      <c r="E42" s="9">
        <v>9</v>
      </c>
      <c r="F42" s="9">
        <v>10</v>
      </c>
      <c r="G42" s="9">
        <v>1</v>
      </c>
      <c r="H42" s="9">
        <v>0</v>
      </c>
      <c r="I42" s="9">
        <v>0.9</v>
      </c>
      <c r="J42" s="9">
        <v>0.473684210526316</v>
      </c>
      <c r="K42" s="9">
        <v>0.620689655172414</v>
      </c>
      <c r="L42" s="9">
        <v>1</v>
      </c>
      <c r="M42" s="9">
        <v>-0.1</v>
      </c>
      <c r="N42" s="9">
        <v>0.45</v>
      </c>
    </row>
    <row r="43" s="29" customFormat="1" spans="1:14">
      <c r="A43" s="34">
        <v>274</v>
      </c>
      <c r="B43" s="35">
        <v>274</v>
      </c>
      <c r="C43" s="35">
        <v>0.644375324249268</v>
      </c>
      <c r="D43" s="35">
        <v>0.134663581848145</v>
      </c>
      <c r="E43" s="35">
        <v>9</v>
      </c>
      <c r="F43" s="35">
        <v>6</v>
      </c>
      <c r="G43" s="35">
        <v>1</v>
      </c>
      <c r="H43" s="35">
        <v>4</v>
      </c>
      <c r="I43" s="35">
        <v>0.9</v>
      </c>
      <c r="J43" s="35">
        <v>0.6</v>
      </c>
      <c r="K43" s="35">
        <v>0.72</v>
      </c>
      <c r="L43" s="35">
        <v>0.6</v>
      </c>
      <c r="M43" s="35">
        <v>0.3</v>
      </c>
      <c r="N43" s="35">
        <v>0.65</v>
      </c>
    </row>
    <row r="44" spans="1:14">
      <c r="A44" s="8">
        <v>313</v>
      </c>
      <c r="B44" s="9">
        <v>313</v>
      </c>
      <c r="C44" s="9">
        <v>0.650550127029419</v>
      </c>
      <c r="D44" s="9">
        <v>0.200407981872559</v>
      </c>
      <c r="E44" s="9">
        <v>8</v>
      </c>
      <c r="F44" s="9">
        <v>5</v>
      </c>
      <c r="G44" s="9">
        <v>2</v>
      </c>
      <c r="H44" s="9">
        <v>5</v>
      </c>
      <c r="I44" s="9">
        <v>0.8</v>
      </c>
      <c r="J44" s="9">
        <v>0.615384615384615</v>
      </c>
      <c r="K44" s="9">
        <v>0.695652173913043</v>
      </c>
      <c r="L44" s="9">
        <v>0.5</v>
      </c>
      <c r="M44" s="9">
        <v>0.3</v>
      </c>
      <c r="N44" s="9">
        <v>0.65</v>
      </c>
    </row>
    <row r="45" spans="1:14">
      <c r="A45" s="8">
        <v>105</v>
      </c>
      <c r="B45" s="9">
        <v>105</v>
      </c>
      <c r="C45" s="9">
        <v>0.654307246208191</v>
      </c>
      <c r="D45" s="9">
        <v>0.148639559745789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201</v>
      </c>
      <c r="B46" s="9">
        <v>201</v>
      </c>
      <c r="C46" s="9">
        <v>0.656274795532227</v>
      </c>
      <c r="D46" s="9">
        <v>0.173108339309692</v>
      </c>
      <c r="E46" s="9">
        <v>9</v>
      </c>
      <c r="F46" s="9">
        <v>5</v>
      </c>
      <c r="G46" s="9">
        <v>1</v>
      </c>
      <c r="H46" s="9">
        <v>5</v>
      </c>
      <c r="I46" s="9">
        <v>0.9</v>
      </c>
      <c r="J46" s="9">
        <v>0.642857142857143</v>
      </c>
      <c r="K46" s="9">
        <v>0.75</v>
      </c>
      <c r="L46" s="9">
        <v>0.5</v>
      </c>
      <c r="M46" s="9">
        <v>0.4</v>
      </c>
      <c r="N46" s="9">
        <v>0.7</v>
      </c>
    </row>
    <row r="47" spans="1:14">
      <c r="A47" s="8">
        <v>301</v>
      </c>
      <c r="B47" s="9">
        <v>301</v>
      </c>
      <c r="C47" s="9">
        <v>0.662102222442627</v>
      </c>
      <c r="D47" s="9">
        <v>0.124578595161438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197</v>
      </c>
      <c r="B48" s="9">
        <v>197</v>
      </c>
      <c r="C48" s="9">
        <v>0.663269877433777</v>
      </c>
      <c r="D48" s="9">
        <v>0.14519727230072</v>
      </c>
      <c r="E48" s="9">
        <v>8</v>
      </c>
      <c r="F48" s="9">
        <v>10</v>
      </c>
      <c r="G48" s="9">
        <v>2</v>
      </c>
      <c r="H48" s="9">
        <v>0</v>
      </c>
      <c r="I48" s="9">
        <v>0.8</v>
      </c>
      <c r="J48" s="9">
        <v>0.444444444444444</v>
      </c>
      <c r="K48" s="9">
        <v>0.571428571428572</v>
      </c>
      <c r="L48" s="9">
        <v>1</v>
      </c>
      <c r="M48" s="9">
        <v>-0.2</v>
      </c>
      <c r="N48" s="9">
        <v>0.4</v>
      </c>
    </row>
    <row r="49" spans="1:14">
      <c r="A49" s="8">
        <v>28</v>
      </c>
      <c r="B49" s="9">
        <v>28</v>
      </c>
      <c r="C49" s="9">
        <v>0.664024829864502</v>
      </c>
      <c r="D49" s="9">
        <v>0.176245927810669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261</v>
      </c>
      <c r="B50" s="9">
        <v>261</v>
      </c>
      <c r="C50" s="9">
        <v>0.667340993881226</v>
      </c>
      <c r="D50" s="9">
        <v>0.130968451499939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218</v>
      </c>
      <c r="B51" s="9">
        <v>218</v>
      </c>
      <c r="C51" s="9">
        <v>0.667884349822998</v>
      </c>
      <c r="D51" s="9">
        <v>0.152703166007996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356</v>
      </c>
      <c r="B52" s="9">
        <v>356</v>
      </c>
      <c r="C52" s="9">
        <v>0.677717924118042</v>
      </c>
      <c r="D52" s="9">
        <v>0.0300798416137695</v>
      </c>
      <c r="E52" s="9">
        <v>10</v>
      </c>
      <c r="F52" s="9">
        <v>5</v>
      </c>
      <c r="G52" s="9">
        <v>0</v>
      </c>
      <c r="H52" s="9">
        <v>5</v>
      </c>
      <c r="I52" s="9">
        <v>1</v>
      </c>
      <c r="J52" s="9">
        <v>0.666666666666667</v>
      </c>
      <c r="K52" s="9">
        <v>0.8</v>
      </c>
      <c r="L52" s="9">
        <v>0.5</v>
      </c>
      <c r="M52" s="9">
        <v>0.5</v>
      </c>
      <c r="N52" s="9">
        <v>0.75</v>
      </c>
    </row>
    <row r="53" spans="1:14">
      <c r="A53" s="8">
        <v>383</v>
      </c>
      <c r="B53" s="9">
        <v>383</v>
      </c>
      <c r="C53" s="9">
        <v>0.682110667228699</v>
      </c>
      <c r="D53" s="9">
        <v>0.0855762958526611</v>
      </c>
      <c r="E53" s="9">
        <v>9</v>
      </c>
      <c r="F53" s="9">
        <v>9</v>
      </c>
      <c r="G53" s="9">
        <v>1</v>
      </c>
      <c r="H53" s="9">
        <v>1</v>
      </c>
      <c r="I53" s="9">
        <v>0.9</v>
      </c>
      <c r="J53" s="9">
        <v>0.5</v>
      </c>
      <c r="K53" s="9">
        <v>0.642857142857143</v>
      </c>
      <c r="L53" s="9">
        <v>0.9</v>
      </c>
      <c r="M53" s="9">
        <v>0</v>
      </c>
      <c r="N53" s="9">
        <v>0.5</v>
      </c>
    </row>
    <row r="54" spans="1:14">
      <c r="A54" s="8">
        <v>492</v>
      </c>
      <c r="B54" s="9">
        <v>492</v>
      </c>
      <c r="C54" s="9">
        <v>0.683972120285034</v>
      </c>
      <c r="D54" s="9">
        <v>0.0601800680160523</v>
      </c>
      <c r="E54" s="9">
        <v>8</v>
      </c>
      <c r="F54" s="9">
        <v>5</v>
      </c>
      <c r="G54" s="9">
        <v>2</v>
      </c>
      <c r="H54" s="9">
        <v>5</v>
      </c>
      <c r="I54" s="9">
        <v>0.8</v>
      </c>
      <c r="J54" s="9">
        <v>0.615384615384615</v>
      </c>
      <c r="K54" s="9">
        <v>0.695652173913043</v>
      </c>
      <c r="L54" s="9">
        <v>0.5</v>
      </c>
      <c r="M54" s="9">
        <v>0.3</v>
      </c>
      <c r="N54" s="9">
        <v>0.65</v>
      </c>
    </row>
    <row r="55" spans="1:14">
      <c r="A55" s="8">
        <v>427</v>
      </c>
      <c r="B55" s="9">
        <v>427</v>
      </c>
      <c r="C55" s="9">
        <v>0.684904217720032</v>
      </c>
      <c r="D55" s="9">
        <v>0.0170198678970337</v>
      </c>
      <c r="E55" s="9">
        <v>10</v>
      </c>
      <c r="F55" s="9">
        <v>7</v>
      </c>
      <c r="G55" s="9">
        <v>0</v>
      </c>
      <c r="H55" s="9">
        <v>3</v>
      </c>
      <c r="I55" s="9">
        <v>1</v>
      </c>
      <c r="J55" s="9">
        <v>0.588235294117647</v>
      </c>
      <c r="K55" s="9">
        <v>0.740740740740741</v>
      </c>
      <c r="L55" s="9">
        <v>0.7</v>
      </c>
      <c r="M55" s="9">
        <v>0.3</v>
      </c>
      <c r="N55" s="9">
        <v>0.65</v>
      </c>
    </row>
    <row r="56" spans="1:14">
      <c r="A56" s="8">
        <v>319</v>
      </c>
      <c r="B56" s="9">
        <v>319</v>
      </c>
      <c r="C56" s="9">
        <v>0.685276627540588</v>
      </c>
      <c r="D56" s="9">
        <v>0.0426899194717407</v>
      </c>
      <c r="E56" s="9">
        <v>8</v>
      </c>
      <c r="F56" s="9">
        <v>5</v>
      </c>
      <c r="G56" s="9">
        <v>2</v>
      </c>
      <c r="H56" s="9">
        <v>5</v>
      </c>
      <c r="I56" s="9">
        <v>0.8</v>
      </c>
      <c r="J56" s="9">
        <v>0.615384615384615</v>
      </c>
      <c r="K56" s="9">
        <v>0.695652173913043</v>
      </c>
      <c r="L56" s="9">
        <v>0.5</v>
      </c>
      <c r="M56" s="9">
        <v>0.3</v>
      </c>
      <c r="N56" s="9">
        <v>0.65</v>
      </c>
    </row>
    <row r="57" s="29" customFormat="1" spans="1:14">
      <c r="A57" s="34">
        <v>317</v>
      </c>
      <c r="B57" s="35">
        <v>317</v>
      </c>
      <c r="C57" s="35">
        <v>0.685755729675293</v>
      </c>
      <c r="D57" s="35">
        <v>0.145111680030823</v>
      </c>
      <c r="E57" s="35">
        <v>7</v>
      </c>
      <c r="F57" s="35">
        <v>9</v>
      </c>
      <c r="G57" s="35">
        <v>3</v>
      </c>
      <c r="H57" s="35">
        <v>1</v>
      </c>
      <c r="I57" s="35">
        <v>0.7</v>
      </c>
      <c r="J57" s="35">
        <v>0.4375</v>
      </c>
      <c r="K57" s="35">
        <v>0.538461538461538</v>
      </c>
      <c r="L57" s="35">
        <v>0.9</v>
      </c>
      <c r="M57" s="35">
        <v>-0.2</v>
      </c>
      <c r="N57" s="35">
        <v>0.4</v>
      </c>
    </row>
    <row r="58" spans="1:14">
      <c r="A58" s="8">
        <v>430</v>
      </c>
      <c r="B58" s="9">
        <v>430</v>
      </c>
      <c r="C58" s="9">
        <v>0.688467860221863</v>
      </c>
      <c r="D58" s="9">
        <v>0.114662289619446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140</v>
      </c>
      <c r="B59" s="9">
        <v>140</v>
      </c>
      <c r="C59" s="9">
        <v>0.688493013381958</v>
      </c>
      <c r="D59" s="9">
        <v>0.146819114685059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377</v>
      </c>
      <c r="B60" s="9">
        <v>377</v>
      </c>
      <c r="C60" s="9">
        <v>0.693771600723267</v>
      </c>
      <c r="D60" s="9">
        <v>0.126768827438354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118</v>
      </c>
      <c r="B61" s="9">
        <v>118</v>
      </c>
      <c r="C61" s="9">
        <v>0.695274114608765</v>
      </c>
      <c r="D61" s="9">
        <v>0.156257748603821</v>
      </c>
      <c r="E61" s="9">
        <v>10</v>
      </c>
      <c r="F61" s="9">
        <v>6</v>
      </c>
      <c r="G61" s="9">
        <v>0</v>
      </c>
      <c r="H61" s="9">
        <v>4</v>
      </c>
      <c r="I61" s="9">
        <v>1</v>
      </c>
      <c r="J61" s="9">
        <v>0.625</v>
      </c>
      <c r="K61" s="9">
        <v>0.769230769230769</v>
      </c>
      <c r="L61" s="9">
        <v>0.6</v>
      </c>
      <c r="M61" s="9">
        <v>0.4</v>
      </c>
      <c r="N61" s="9">
        <v>0.7</v>
      </c>
    </row>
    <row r="62" spans="1:14">
      <c r="A62" s="8">
        <v>451</v>
      </c>
      <c r="B62" s="9">
        <v>451</v>
      </c>
      <c r="C62" s="9">
        <v>0.697910308837891</v>
      </c>
      <c r="D62" s="9">
        <v>0.165763139724731</v>
      </c>
      <c r="E62" s="9">
        <v>10</v>
      </c>
      <c r="F62" s="9">
        <v>8</v>
      </c>
      <c r="G62" s="9">
        <v>0</v>
      </c>
      <c r="H62" s="9">
        <v>2</v>
      </c>
      <c r="I62" s="9">
        <v>1</v>
      </c>
      <c r="J62" s="9">
        <v>0.555555555555556</v>
      </c>
      <c r="K62" s="9">
        <v>0.714285714285714</v>
      </c>
      <c r="L62" s="9">
        <v>0.8</v>
      </c>
      <c r="M62" s="9">
        <v>0.2</v>
      </c>
      <c r="N62" s="9">
        <v>0.6</v>
      </c>
    </row>
    <row r="63" spans="1:14">
      <c r="A63" s="8">
        <v>108</v>
      </c>
      <c r="B63" s="9">
        <v>108</v>
      </c>
      <c r="C63" s="9">
        <v>0.699525833129883</v>
      </c>
      <c r="D63" s="9">
        <v>0.117718815803528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370</v>
      </c>
      <c r="B64" s="9">
        <v>370</v>
      </c>
      <c r="C64" s="9">
        <v>0.701611161231995</v>
      </c>
      <c r="D64" s="9">
        <v>0.154161810874939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95</v>
      </c>
      <c r="B65" s="9">
        <v>95</v>
      </c>
      <c r="C65" s="9">
        <v>0.718604207038879</v>
      </c>
      <c r="D65" s="9">
        <v>0.000424385070800781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240</v>
      </c>
      <c r="B66" s="9">
        <v>240</v>
      </c>
      <c r="C66" s="9">
        <v>0.720616340637207</v>
      </c>
      <c r="D66" s="9">
        <v>0.0177127122879028</v>
      </c>
      <c r="E66" s="9">
        <v>10</v>
      </c>
      <c r="F66" s="9">
        <v>7</v>
      </c>
      <c r="G66" s="9">
        <v>0</v>
      </c>
      <c r="H66" s="9">
        <v>3</v>
      </c>
      <c r="I66" s="9">
        <v>1</v>
      </c>
      <c r="J66" s="9">
        <v>0.588235294117647</v>
      </c>
      <c r="K66" s="9">
        <v>0.740740740740741</v>
      </c>
      <c r="L66" s="9">
        <v>0.7</v>
      </c>
      <c r="M66" s="9">
        <v>0.3</v>
      </c>
      <c r="N66" s="9">
        <v>0.65</v>
      </c>
    </row>
    <row r="67" spans="1:14">
      <c r="A67" s="8">
        <v>230</v>
      </c>
      <c r="B67" s="9">
        <v>230</v>
      </c>
      <c r="C67" s="9">
        <v>0.720847606658936</v>
      </c>
      <c r="D67" s="9">
        <v>0.0570018291473389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463</v>
      </c>
      <c r="B68" s="9">
        <v>463</v>
      </c>
      <c r="C68" s="9">
        <v>0.722189426422119</v>
      </c>
      <c r="D68" s="9">
        <v>0.00653374195098877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212</v>
      </c>
      <c r="B69" s="9">
        <v>212</v>
      </c>
      <c r="C69" s="9">
        <v>0.722451210021973</v>
      </c>
      <c r="D69" s="9">
        <v>0.0722798109054565</v>
      </c>
      <c r="E69" s="9">
        <v>9</v>
      </c>
      <c r="F69" s="9">
        <v>6</v>
      </c>
      <c r="G69" s="9">
        <v>1</v>
      </c>
      <c r="H69" s="9">
        <v>4</v>
      </c>
      <c r="I69" s="9">
        <v>0.9</v>
      </c>
      <c r="J69" s="9">
        <v>0.6</v>
      </c>
      <c r="K69" s="9">
        <v>0.72</v>
      </c>
      <c r="L69" s="9">
        <v>0.6</v>
      </c>
      <c r="M69" s="9">
        <v>0.3</v>
      </c>
      <c r="N69" s="9">
        <v>0.65</v>
      </c>
    </row>
    <row r="70" spans="1:14">
      <c r="A70" s="8">
        <v>485</v>
      </c>
      <c r="B70" s="9">
        <v>485</v>
      </c>
      <c r="C70" s="9">
        <v>0.723328471183777</v>
      </c>
      <c r="D70" s="9">
        <v>0.0456907749176025</v>
      </c>
      <c r="E70" s="9">
        <v>7</v>
      </c>
      <c r="F70" s="9">
        <v>8</v>
      </c>
      <c r="G70" s="9">
        <v>3</v>
      </c>
      <c r="H70" s="9">
        <v>2</v>
      </c>
      <c r="I70" s="9">
        <v>0.7</v>
      </c>
      <c r="J70" s="9">
        <v>0.466666666666667</v>
      </c>
      <c r="K70" s="9">
        <v>0.56</v>
      </c>
      <c r="L70" s="9">
        <v>0.8</v>
      </c>
      <c r="M70" s="9">
        <v>-0.1</v>
      </c>
      <c r="N70" s="9">
        <v>0.45</v>
      </c>
    </row>
    <row r="71" spans="1:14">
      <c r="A71" s="8">
        <v>1</v>
      </c>
      <c r="B71" s="9">
        <v>1</v>
      </c>
      <c r="C71" s="9">
        <v>0.724003314971924</v>
      </c>
      <c r="D71" s="9">
        <v>0.0609499216079712</v>
      </c>
      <c r="E71" s="9">
        <v>7</v>
      </c>
      <c r="F71" s="9">
        <v>8</v>
      </c>
      <c r="G71" s="9">
        <v>3</v>
      </c>
      <c r="H71" s="9">
        <v>2</v>
      </c>
      <c r="I71" s="9">
        <v>0.7</v>
      </c>
      <c r="J71" s="9">
        <v>0.466666666666667</v>
      </c>
      <c r="K71" s="9">
        <v>0.56</v>
      </c>
      <c r="L71" s="9">
        <v>0.8</v>
      </c>
      <c r="M71" s="9">
        <v>-0.1</v>
      </c>
      <c r="N71" s="9">
        <v>0.45</v>
      </c>
    </row>
    <row r="72" s="7" customFormat="1" spans="3:14">
      <c r="C72" s="7">
        <f>AVERAGE(C2:C71)</f>
        <v>0.632222931725638</v>
      </c>
      <c r="D72" s="7">
        <f>AVERAGE(D2:D71)</f>
        <v>0.0731279713766915</v>
      </c>
      <c r="I72" s="7">
        <f t="shared" ref="I72:N72" si="0">AVERAGE(I2:I71)</f>
        <v>0.888571428571428</v>
      </c>
      <c r="J72" s="7">
        <f t="shared" si="0"/>
        <v>0.566371505478649</v>
      </c>
      <c r="K72" s="7">
        <f t="shared" si="0"/>
        <v>0.689771090470812</v>
      </c>
      <c r="L72" s="7">
        <f t="shared" si="0"/>
        <v>0.694285714285714</v>
      </c>
      <c r="M72" s="7">
        <f t="shared" si="0"/>
        <v>0.194285714285714</v>
      </c>
      <c r="N72" s="7">
        <f t="shared" si="0"/>
        <v>0.597142857142857</v>
      </c>
    </row>
    <row r="74" spans="3:6">
      <c r="C74" s="18" t="s">
        <v>13</v>
      </c>
      <c r="D74" s="7" t="s">
        <v>14</v>
      </c>
      <c r="E74" s="7" t="s">
        <v>39</v>
      </c>
      <c r="F74" s="7"/>
    </row>
    <row r="75" spans="3:9">
      <c r="C75" s="7" t="s">
        <v>15</v>
      </c>
      <c r="D75" s="7">
        <f>COUNTIF(C2:C71,"&lt;0.343")-COUNTIF(C2:C71,"&lt;0.311")</f>
        <v>0</v>
      </c>
      <c r="E75" s="19">
        <v>0.02</v>
      </c>
      <c r="F75" s="23">
        <v>31.2</v>
      </c>
      <c r="G75" s="23">
        <v>-40</v>
      </c>
      <c r="H75" s="24">
        <v>0.0256</v>
      </c>
      <c r="I75">
        <v>76</v>
      </c>
    </row>
    <row r="76" spans="3:9">
      <c r="C76" s="7" t="s">
        <v>16</v>
      </c>
      <c r="D76" s="7">
        <f>COUNTIF(C2:C71,"&lt;0.375")-COUNTIF(C2:C71,"&lt;0.343")</f>
        <v>0</v>
      </c>
      <c r="E76" s="19">
        <v>0.04</v>
      </c>
      <c r="F76" s="23">
        <v>62.4</v>
      </c>
      <c r="G76" s="23">
        <v>-60</v>
      </c>
      <c r="H76" s="24">
        <v>0.0385</v>
      </c>
      <c r="I76">
        <v>75</v>
      </c>
    </row>
    <row r="77" spans="3:9">
      <c r="C77" s="7" t="s">
        <v>17</v>
      </c>
      <c r="D77" s="7">
        <f>COUNTIF(C2:C71,"&lt;0.407")-COUNTIF(C2:C71,"&lt;0.375")</f>
        <v>0</v>
      </c>
      <c r="E77" s="19">
        <v>0.1</v>
      </c>
      <c r="F77" s="23">
        <v>156</v>
      </c>
      <c r="G77" s="23">
        <v>-160</v>
      </c>
      <c r="H77" s="24">
        <v>0.1026</v>
      </c>
      <c r="I77">
        <v>70</v>
      </c>
    </row>
    <row r="78" spans="3:9">
      <c r="C78" s="7" t="s">
        <v>18</v>
      </c>
      <c r="D78" s="7">
        <f>COUNTIF(C2:C71,"&lt;0.439")-COUNTIF(C2:C71,"&lt;0.407")</f>
        <v>0</v>
      </c>
      <c r="E78" s="19">
        <v>0.12</v>
      </c>
      <c r="F78" s="23">
        <v>187.2</v>
      </c>
      <c r="G78" s="23">
        <v>-180</v>
      </c>
      <c r="H78" s="24">
        <v>0.1154</v>
      </c>
      <c r="I78">
        <v>69</v>
      </c>
    </row>
    <row r="79" s="3" customFormat="1" spans="3:9">
      <c r="C79" s="20" t="s">
        <v>19</v>
      </c>
      <c r="D79" s="20">
        <f>COUNTIF(C2:C71,"&lt;0.471")-COUNTIF(C2:C71,"&lt;0.439")</f>
        <v>0</v>
      </c>
      <c r="E79" s="20"/>
      <c r="F79" s="20"/>
      <c r="G79" s="3">
        <v>-200</v>
      </c>
      <c r="H79" s="25">
        <v>0.1282</v>
      </c>
      <c r="I79" s="3">
        <v>68</v>
      </c>
    </row>
    <row r="80" s="3" customFormat="1" spans="3:4">
      <c r="C80" s="20" t="s">
        <v>20</v>
      </c>
      <c r="D80" s="20">
        <f>COUNTIF(C2:C71,"&lt;0.503")-COUNTIF(C2:C71,"&lt;0.471")</f>
        <v>0</v>
      </c>
    </row>
    <row r="81" s="3" customFormat="1" spans="3:4">
      <c r="C81" s="20" t="s">
        <v>21</v>
      </c>
      <c r="D81" s="20">
        <f>COUNTIF(C2:C71,"&lt;0.535")-COUNTIF(C2:C71,"&lt;0.503")</f>
        <v>0</v>
      </c>
    </row>
    <row r="82" s="29" customFormat="1" spans="3:5">
      <c r="C82" s="32" t="s">
        <v>57</v>
      </c>
      <c r="D82" s="32">
        <f>COUNTIF(C2:C71,"&lt;0.573")-COUNTIF(C2:C71,"&lt;0.535")</f>
        <v>14</v>
      </c>
      <c r="E82" s="29">
        <v>15</v>
      </c>
    </row>
    <row r="83" s="3" customFormat="1" spans="3:5">
      <c r="C83" s="20" t="s">
        <v>58</v>
      </c>
      <c r="D83" s="20">
        <f>COUNTIF(C2:C71,"&lt;0.611")-COUNTIF(C2:C71,"&lt;0.573")</f>
        <v>14</v>
      </c>
      <c r="E83" s="3">
        <v>15</v>
      </c>
    </row>
    <row r="84" spans="3:5">
      <c r="C84" s="7" t="s">
        <v>59</v>
      </c>
      <c r="D84" s="7">
        <f>COUNTIF(C2:C71,"&lt;0.649")-COUNTIF(C2:C71,"&lt;0.611")</f>
        <v>14</v>
      </c>
      <c r="E84">
        <v>15</v>
      </c>
    </row>
    <row r="85" spans="3:5">
      <c r="C85" s="7" t="s">
        <v>60</v>
      </c>
      <c r="D85" s="7">
        <f>COUNTIF(C2:C71,"&lt;0.687")-COUNTIF(C2:C71,"&lt;0.649")</f>
        <v>14</v>
      </c>
      <c r="E85">
        <v>15</v>
      </c>
    </row>
    <row r="86" s="29" customFormat="1" spans="3:5">
      <c r="C86" s="32" t="s">
        <v>61</v>
      </c>
      <c r="D86" s="32">
        <f>COUNTIF(C2:C71,"&lt;0.725")-COUNTIF(C2:C71,"&lt;0.687")</f>
        <v>14</v>
      </c>
      <c r="E86" s="29">
        <v>15</v>
      </c>
    </row>
    <row r="87" spans="3:4">
      <c r="C87" s="7" t="s">
        <v>27</v>
      </c>
      <c r="D87" s="7">
        <v>0</v>
      </c>
    </row>
    <row r="88" spans="3:4">
      <c r="C88" s="7" t="s">
        <v>28</v>
      </c>
      <c r="D88" s="7">
        <f>COUNTIF(C2:C71,"&lt;0.759")-COUNTIF(C2:C71,"&lt;0.727")</f>
        <v>0</v>
      </c>
    </row>
    <row r="89" spans="3:4">
      <c r="C89" s="7" t="s">
        <v>29</v>
      </c>
      <c r="D89" s="7">
        <f>COUNTIF(C2:C71,"&lt;0.791")-COUNTIF(C2:C71,"&lt;0.759")</f>
        <v>0</v>
      </c>
    </row>
    <row r="90" spans="3:4">
      <c r="C90" s="7" t="s">
        <v>30</v>
      </c>
      <c r="D90" s="7">
        <f>COUNTIF(C2:C71,"&lt;0.823")-COUNTIF(C2:C71,"&lt;0.791")</f>
        <v>0</v>
      </c>
    </row>
    <row r="91" spans="3:6">
      <c r="C91" s="7" t="s">
        <v>31</v>
      </c>
      <c r="D91" s="7">
        <f>COUNTIF(C2:C71,"&lt;0.855")-COUNTIF(C2:C71,"&lt;0.823")</f>
        <v>0</v>
      </c>
      <c r="E91">
        <v>0.53</v>
      </c>
      <c r="F91">
        <v>0.038</v>
      </c>
    </row>
    <row r="92" spans="3:6">
      <c r="C92" s="7" t="s">
        <v>32</v>
      </c>
      <c r="D92" s="7">
        <f>COUNTIF(C2:C71,"&lt;0.887")-COUNTIF(C2:C71,"&lt;0.855")</f>
        <v>0</v>
      </c>
      <c r="E92">
        <v>0.648</v>
      </c>
      <c r="F92">
        <v>0.073</v>
      </c>
    </row>
    <row r="93" spans="3:6">
      <c r="C93" s="7" t="s">
        <v>33</v>
      </c>
      <c r="D93" s="7">
        <f>COUNTIF(C2:C71,"&lt;0.919")-COUNTIF(C2:C71,"&lt;0.887")</f>
        <v>0</v>
      </c>
      <c r="E93">
        <v>0.734</v>
      </c>
      <c r="F93">
        <v>0.107</v>
      </c>
    </row>
    <row r="94" spans="3:4">
      <c r="C94" s="7" t="s">
        <v>34</v>
      </c>
      <c r="D94" s="7">
        <f>COUNTIF(C2:C71,"&lt;0.951")-COUNTIF(C2:C71,"&lt;0.919")</f>
        <v>0</v>
      </c>
    </row>
    <row r="95" spans="3:4">
      <c r="C95" s="7" t="s">
        <v>35</v>
      </c>
      <c r="D95" s="7">
        <f>COUNTIF(C2:C71,"&lt;0.983")-COUNTIF(C2:C71,"&lt;0.951")</f>
        <v>0</v>
      </c>
    </row>
    <row r="96" spans="3:5">
      <c r="C96" s="7" t="s">
        <v>36</v>
      </c>
      <c r="D96" s="7">
        <f>COUNTIF(C2:C71,"&lt;1.015")-COUNTIF(C2:C71,"&lt;0.983")</f>
        <v>0</v>
      </c>
      <c r="E96">
        <v>0.038</v>
      </c>
    </row>
    <row r="97" spans="3:4">
      <c r="C97" s="7" t="s">
        <v>37</v>
      </c>
      <c r="D97" s="7">
        <f>COUNTIF(C2:C71,"&lt;1.047")-COUNTIF(C2:C71,"&lt;1.015")</f>
        <v>0</v>
      </c>
    </row>
    <row r="98" spans="3:4">
      <c r="C98" s="7" t="s">
        <v>38</v>
      </c>
      <c r="D98" s="7">
        <f>COUNTIF(C2:C71,"&lt;1.079")-COUNTIF(C2:C71,"&lt;1.047")</f>
        <v>0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4" workbookViewId="0">
      <selection activeCell="A1" sqref="$A1:$XFD96"/>
    </sheetView>
  </sheetViews>
  <sheetFormatPr defaultColWidth="9" defaultRowHeight="13.5"/>
  <cols>
    <col min="3" max="4" width="17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443</v>
      </c>
      <c r="B2" s="9">
        <v>443</v>
      </c>
      <c r="C2" s="9">
        <v>0.537277579307556</v>
      </c>
      <c r="D2" s="9">
        <v>0.00821709632873535</v>
      </c>
      <c r="E2" s="9">
        <v>10</v>
      </c>
      <c r="F2" s="9">
        <v>6</v>
      </c>
      <c r="G2" s="9">
        <v>0</v>
      </c>
      <c r="H2" s="9">
        <v>4</v>
      </c>
      <c r="I2" s="9">
        <v>1</v>
      </c>
      <c r="J2" s="9">
        <v>0.625</v>
      </c>
      <c r="K2" s="9">
        <v>0.769230769230769</v>
      </c>
      <c r="L2" s="9">
        <v>0.6</v>
      </c>
      <c r="M2" s="9">
        <v>0.4</v>
      </c>
      <c r="N2" s="9">
        <v>0.7</v>
      </c>
    </row>
    <row r="3" spans="1:14">
      <c r="A3" s="8">
        <v>491</v>
      </c>
      <c r="B3" s="9">
        <v>491</v>
      </c>
      <c r="C3" s="9">
        <v>0.537451267242432</v>
      </c>
      <c r="D3" s="9">
        <v>0.00570511817932129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pans="1:14">
      <c r="A4" s="8">
        <v>272</v>
      </c>
      <c r="B4" s="9">
        <v>272</v>
      </c>
      <c r="C4" s="9">
        <v>0.538297295570374</v>
      </c>
      <c r="D4" s="9">
        <v>0.0419726371765137</v>
      </c>
      <c r="E4" s="9">
        <v>9</v>
      </c>
      <c r="F4" s="9">
        <v>3</v>
      </c>
      <c r="G4" s="9">
        <v>1</v>
      </c>
      <c r="H4" s="9">
        <v>7</v>
      </c>
      <c r="I4" s="9">
        <v>0.9</v>
      </c>
      <c r="J4" s="9">
        <v>0.75</v>
      </c>
      <c r="K4" s="9">
        <v>0.818181818181818</v>
      </c>
      <c r="L4" s="9">
        <v>0.3</v>
      </c>
      <c r="M4" s="9">
        <v>0.6</v>
      </c>
      <c r="N4" s="9">
        <v>0.8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44</v>
      </c>
      <c r="B6" s="9">
        <v>44</v>
      </c>
      <c r="C6" s="9">
        <v>0.544759035110474</v>
      </c>
      <c r="D6" s="9">
        <v>0.0347504615783691</v>
      </c>
      <c r="E6" s="9">
        <v>9</v>
      </c>
      <c r="F6" s="9">
        <v>8</v>
      </c>
      <c r="G6" s="9">
        <v>1</v>
      </c>
      <c r="H6" s="9">
        <v>2</v>
      </c>
      <c r="I6" s="9">
        <v>0.9</v>
      </c>
      <c r="J6" s="9">
        <v>0.529411764705882</v>
      </c>
      <c r="K6" s="9">
        <v>0.666666666666667</v>
      </c>
      <c r="L6" s="9">
        <v>0.8</v>
      </c>
      <c r="M6" s="9">
        <v>0.1</v>
      </c>
      <c r="N6" s="9">
        <v>0.55</v>
      </c>
    </row>
    <row r="7" spans="1:14">
      <c r="A7" s="8">
        <v>367</v>
      </c>
      <c r="B7" s="9">
        <v>367</v>
      </c>
      <c r="C7" s="9">
        <v>0.545997023582458</v>
      </c>
      <c r="D7" s="9">
        <v>0.0157420635223389</v>
      </c>
      <c r="E7" s="9">
        <v>9</v>
      </c>
      <c r="F7" s="9">
        <v>6</v>
      </c>
      <c r="G7" s="9">
        <v>1</v>
      </c>
      <c r="H7" s="9">
        <v>4</v>
      </c>
      <c r="I7" s="9">
        <v>0.9</v>
      </c>
      <c r="J7" s="9">
        <v>0.6</v>
      </c>
      <c r="K7" s="9">
        <v>0.72</v>
      </c>
      <c r="L7" s="9">
        <v>0.6</v>
      </c>
      <c r="M7" s="9">
        <v>0.3</v>
      </c>
      <c r="N7" s="9">
        <v>0.65</v>
      </c>
    </row>
    <row r="8" spans="1:14">
      <c r="A8" s="8">
        <v>21</v>
      </c>
      <c r="B8" s="9">
        <v>21</v>
      </c>
      <c r="C8" s="9">
        <v>0.547029495239258</v>
      </c>
      <c r="D8" s="9">
        <v>0.0139931440353394</v>
      </c>
      <c r="E8" s="9">
        <v>7</v>
      </c>
      <c r="F8" s="9">
        <v>7</v>
      </c>
      <c r="G8" s="9">
        <v>3</v>
      </c>
      <c r="H8" s="9">
        <v>3</v>
      </c>
      <c r="I8" s="9">
        <v>0.7</v>
      </c>
      <c r="J8" s="9">
        <v>0.5</v>
      </c>
      <c r="K8" s="9">
        <v>0.583333333333333</v>
      </c>
      <c r="L8" s="9">
        <v>0.7</v>
      </c>
      <c r="M8" s="9">
        <v>0</v>
      </c>
      <c r="N8" s="9">
        <v>0.5</v>
      </c>
    </row>
    <row r="9" spans="1:14">
      <c r="A9" s="8">
        <v>438</v>
      </c>
      <c r="B9" s="9">
        <v>438</v>
      </c>
      <c r="C9" s="9">
        <v>0.547446489334106</v>
      </c>
      <c r="D9" s="9">
        <v>0.0625665187835693</v>
      </c>
      <c r="E9" s="9">
        <v>8</v>
      </c>
      <c r="F9" s="9">
        <v>7</v>
      </c>
      <c r="G9" s="9">
        <v>2</v>
      </c>
      <c r="H9" s="9">
        <v>3</v>
      </c>
      <c r="I9" s="9">
        <v>0.8</v>
      </c>
      <c r="J9" s="9">
        <v>0.533333333333333</v>
      </c>
      <c r="K9" s="9">
        <v>0.64</v>
      </c>
      <c r="L9" s="9">
        <v>0.7</v>
      </c>
      <c r="M9" s="9">
        <v>0.1</v>
      </c>
      <c r="N9" s="9">
        <v>0.55</v>
      </c>
    </row>
    <row r="10" spans="1:14">
      <c r="A10" s="8">
        <v>210</v>
      </c>
      <c r="B10" s="9">
        <v>210</v>
      </c>
      <c r="C10" s="9">
        <v>0.54816722869873</v>
      </c>
      <c r="D10" s="9">
        <v>0.0458312034606934</v>
      </c>
      <c r="E10" s="9">
        <v>10</v>
      </c>
      <c r="F10" s="9">
        <v>5</v>
      </c>
      <c r="G10" s="9">
        <v>0</v>
      </c>
      <c r="H10" s="9">
        <v>5</v>
      </c>
      <c r="I10" s="9">
        <v>1</v>
      </c>
      <c r="J10" s="9">
        <v>0.666666666666667</v>
      </c>
      <c r="K10" s="9">
        <v>0.8</v>
      </c>
      <c r="L10" s="9">
        <v>0.5</v>
      </c>
      <c r="M10" s="9">
        <v>0.5</v>
      </c>
      <c r="N10" s="9">
        <v>0.75</v>
      </c>
    </row>
    <row r="11" spans="1:14">
      <c r="A11" s="8">
        <v>102</v>
      </c>
      <c r="B11" s="7">
        <v>102</v>
      </c>
      <c r="C11" s="7">
        <v>0.550467371940613</v>
      </c>
      <c r="D11" s="7">
        <v>0.0293501615524292</v>
      </c>
      <c r="E11" s="7">
        <v>9</v>
      </c>
      <c r="F11" s="7">
        <v>8</v>
      </c>
      <c r="G11" s="7">
        <v>1</v>
      </c>
      <c r="H11" s="7">
        <v>2</v>
      </c>
      <c r="I11" s="7">
        <v>0.9</v>
      </c>
      <c r="J11" s="7">
        <v>0.529411764705882</v>
      </c>
      <c r="K11" s="7">
        <v>0.666666666666667</v>
      </c>
      <c r="L11" s="7">
        <v>0.8</v>
      </c>
      <c r="M11" s="7">
        <v>0.1</v>
      </c>
      <c r="N11" s="7">
        <v>0.55</v>
      </c>
    </row>
    <row r="12" spans="1:14">
      <c r="A12" s="8">
        <v>145</v>
      </c>
      <c r="B12" s="9">
        <v>145</v>
      </c>
      <c r="C12" s="9">
        <v>0.550877332687378</v>
      </c>
      <c r="D12" s="9">
        <v>0.00531589984893799</v>
      </c>
      <c r="E12" s="9">
        <v>10</v>
      </c>
      <c r="F12" s="9">
        <v>8</v>
      </c>
      <c r="G12" s="9">
        <v>0</v>
      </c>
      <c r="H12" s="9">
        <v>2</v>
      </c>
      <c r="I12" s="9">
        <v>1</v>
      </c>
      <c r="J12" s="9">
        <v>0.555555555555556</v>
      </c>
      <c r="K12" s="9">
        <v>0.714285714285714</v>
      </c>
      <c r="L12" s="9">
        <v>0.8</v>
      </c>
      <c r="M12" s="9">
        <v>0.2</v>
      </c>
      <c r="N12" s="9">
        <v>0.6</v>
      </c>
    </row>
    <row r="13" spans="1:14">
      <c r="A13" s="8">
        <v>97</v>
      </c>
      <c r="B13" s="9">
        <v>97</v>
      </c>
      <c r="C13" s="9">
        <v>0.551364421844482</v>
      </c>
      <c r="D13" s="9">
        <v>0.0240031480789185</v>
      </c>
      <c r="E13" s="9">
        <v>8</v>
      </c>
      <c r="F13" s="9">
        <v>8</v>
      </c>
      <c r="G13" s="9">
        <v>2</v>
      </c>
      <c r="H13" s="9">
        <v>2</v>
      </c>
      <c r="I13" s="9">
        <v>0.8</v>
      </c>
      <c r="J13" s="9">
        <v>0.5</v>
      </c>
      <c r="K13" s="9">
        <v>0.615384615384615</v>
      </c>
      <c r="L13" s="9">
        <v>0.8</v>
      </c>
      <c r="M13" s="9">
        <v>0</v>
      </c>
      <c r="N13" s="9">
        <v>0.5</v>
      </c>
    </row>
    <row r="14" spans="1:14">
      <c r="A14" s="8">
        <v>205</v>
      </c>
      <c r="B14" s="9">
        <v>205</v>
      </c>
      <c r="C14" s="9">
        <v>0.551659464836121</v>
      </c>
      <c r="D14" s="9">
        <v>0.0101286172866821</v>
      </c>
      <c r="E14" s="9">
        <v>9</v>
      </c>
      <c r="F14" s="9">
        <v>5</v>
      </c>
      <c r="G14" s="9">
        <v>1</v>
      </c>
      <c r="H14" s="9">
        <v>5</v>
      </c>
      <c r="I14" s="9">
        <v>0.9</v>
      </c>
      <c r="J14" s="9">
        <v>0.642857142857143</v>
      </c>
      <c r="K14" s="9">
        <v>0.75</v>
      </c>
      <c r="L14" s="9">
        <v>0.5</v>
      </c>
      <c r="M14" s="9">
        <v>0.4</v>
      </c>
      <c r="N14" s="9">
        <v>0.7</v>
      </c>
    </row>
    <row r="15" spans="1:14">
      <c r="A15" s="8">
        <v>186</v>
      </c>
      <c r="B15" s="9">
        <v>186</v>
      </c>
      <c r="C15" s="9">
        <v>0.552615880966187</v>
      </c>
      <c r="D15" s="9">
        <v>0.034991979598999</v>
      </c>
      <c r="E15" s="9">
        <v>9</v>
      </c>
      <c r="F15" s="9">
        <v>6</v>
      </c>
      <c r="G15" s="9">
        <v>1</v>
      </c>
      <c r="H15" s="9">
        <v>4</v>
      </c>
      <c r="I15" s="9">
        <v>0.9</v>
      </c>
      <c r="J15" s="9">
        <v>0.6</v>
      </c>
      <c r="K15" s="9">
        <v>0.72</v>
      </c>
      <c r="L15" s="9">
        <v>0.6</v>
      </c>
      <c r="M15" s="9">
        <v>0.3</v>
      </c>
      <c r="N15" s="9">
        <v>0.65</v>
      </c>
    </row>
    <row r="16" spans="1:14">
      <c r="A16" s="8">
        <v>445</v>
      </c>
      <c r="B16" s="9">
        <v>445</v>
      </c>
      <c r="C16" s="9">
        <v>0.566210746765137</v>
      </c>
      <c r="D16" s="9">
        <v>0.00131916999816895</v>
      </c>
      <c r="E16" s="9">
        <v>9</v>
      </c>
      <c r="F16" s="9">
        <v>9</v>
      </c>
      <c r="G16" s="9">
        <v>1</v>
      </c>
      <c r="H16" s="9">
        <v>1</v>
      </c>
      <c r="I16" s="9">
        <v>0.9</v>
      </c>
      <c r="J16" s="9">
        <v>0.5</v>
      </c>
      <c r="K16" s="9">
        <v>0.642857142857143</v>
      </c>
      <c r="L16" s="9">
        <v>0.9</v>
      </c>
      <c r="M16" s="9">
        <v>0</v>
      </c>
      <c r="N16" s="9">
        <v>0.5</v>
      </c>
    </row>
    <row r="17" spans="1:14">
      <c r="A17" s="8">
        <v>337</v>
      </c>
      <c r="B17" s="9">
        <v>337</v>
      </c>
      <c r="C17" s="9">
        <v>0.560252547264099</v>
      </c>
      <c r="D17" s="9">
        <v>0.00192916393280029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="29" customFormat="1" spans="1:14">
      <c r="A18" s="34">
        <v>103</v>
      </c>
      <c r="B18" s="35">
        <v>103</v>
      </c>
      <c r="C18" s="35">
        <v>0.579185843467712</v>
      </c>
      <c r="D18" s="35">
        <v>0.0855180025100708</v>
      </c>
      <c r="E18" s="35">
        <v>10</v>
      </c>
      <c r="F18" s="35">
        <v>7</v>
      </c>
      <c r="G18" s="35">
        <v>0</v>
      </c>
      <c r="H18" s="35">
        <v>3</v>
      </c>
      <c r="I18" s="35">
        <v>1</v>
      </c>
      <c r="J18" s="35">
        <v>0.588235294117647</v>
      </c>
      <c r="K18" s="35">
        <v>0.740740740740741</v>
      </c>
      <c r="L18" s="35">
        <v>0.7</v>
      </c>
      <c r="M18" s="35">
        <v>0.3</v>
      </c>
      <c r="N18" s="35">
        <v>0.65</v>
      </c>
    </row>
    <row r="19" spans="1:14">
      <c r="A19" s="8">
        <v>36</v>
      </c>
      <c r="B19" s="9">
        <v>36</v>
      </c>
      <c r="C19" s="9">
        <v>0.588944435119629</v>
      </c>
      <c r="D19" s="9">
        <v>0.175347805023193</v>
      </c>
      <c r="E19" s="9">
        <v>7</v>
      </c>
      <c r="F19" s="9">
        <v>8</v>
      </c>
      <c r="G19" s="9">
        <v>3</v>
      </c>
      <c r="H19" s="9">
        <v>2</v>
      </c>
      <c r="I19" s="9">
        <v>0.7</v>
      </c>
      <c r="J19" s="9">
        <v>0.466666666666667</v>
      </c>
      <c r="K19" s="9">
        <v>0.56</v>
      </c>
      <c r="L19" s="9">
        <v>0.8</v>
      </c>
      <c r="M19" s="9">
        <v>-0.1</v>
      </c>
      <c r="N19" s="9">
        <v>0.45</v>
      </c>
    </row>
    <row r="20" spans="1:14">
      <c r="A20" s="8">
        <v>470</v>
      </c>
      <c r="B20" s="9">
        <v>470</v>
      </c>
      <c r="C20" s="9">
        <v>0.609823346138</v>
      </c>
      <c r="D20" s="9">
        <v>0.0507510900497437</v>
      </c>
      <c r="E20" s="9">
        <v>9</v>
      </c>
      <c r="F20" s="9">
        <v>6</v>
      </c>
      <c r="G20" s="9">
        <v>1</v>
      </c>
      <c r="H20" s="9">
        <v>4</v>
      </c>
      <c r="I20" s="9">
        <v>0.9</v>
      </c>
      <c r="J20" s="9">
        <v>0.6</v>
      </c>
      <c r="K20" s="9">
        <v>0.72</v>
      </c>
      <c r="L20" s="9">
        <v>0.6</v>
      </c>
      <c r="M20" s="9">
        <v>0.3</v>
      </c>
      <c r="N20" s="9">
        <v>0.65</v>
      </c>
    </row>
    <row r="21" spans="1:14">
      <c r="A21" s="8">
        <v>400</v>
      </c>
      <c r="B21" s="9">
        <v>400</v>
      </c>
      <c r="C21" s="9">
        <v>0.610959053039551</v>
      </c>
      <c r="D21" s="9">
        <v>0.0227282047271729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162</v>
      </c>
      <c r="B22" s="9">
        <v>162</v>
      </c>
      <c r="C22" s="9">
        <v>0.595521926879883</v>
      </c>
      <c r="D22" s="9">
        <v>0.114232540130615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133</v>
      </c>
      <c r="B23" s="9">
        <v>133</v>
      </c>
      <c r="C23" s="9">
        <v>0.597050428390503</v>
      </c>
      <c r="D23" s="9">
        <v>0.135079622268677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33</v>
      </c>
      <c r="B24" s="9">
        <v>33</v>
      </c>
      <c r="C24" s="9">
        <v>0.59718656539917</v>
      </c>
      <c r="D24" s="9">
        <v>0.132335543632507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225</v>
      </c>
      <c r="B25" s="9">
        <v>225</v>
      </c>
      <c r="C25" s="9">
        <v>0.605853915214539</v>
      </c>
      <c r="D25" s="9">
        <v>0.149552583694458</v>
      </c>
      <c r="E25" s="9">
        <v>7</v>
      </c>
      <c r="F25" s="9">
        <v>8</v>
      </c>
      <c r="G25" s="9">
        <v>3</v>
      </c>
      <c r="H25" s="9">
        <v>2</v>
      </c>
      <c r="I25" s="9">
        <v>0.7</v>
      </c>
      <c r="J25" s="9">
        <v>0.466666666666667</v>
      </c>
      <c r="K25" s="9">
        <v>0.56</v>
      </c>
      <c r="L25" s="9">
        <v>0.8</v>
      </c>
      <c r="M25" s="9">
        <v>-0.1</v>
      </c>
      <c r="N25" s="9">
        <v>0.45</v>
      </c>
    </row>
    <row r="26" spans="1:14">
      <c r="A26" s="8">
        <v>411</v>
      </c>
      <c r="B26" s="9">
        <v>411</v>
      </c>
      <c r="C26" s="9">
        <v>0.613397359848022</v>
      </c>
      <c r="D26" s="9">
        <v>0.104501247406006</v>
      </c>
      <c r="E26" s="9">
        <v>9</v>
      </c>
      <c r="F26" s="9">
        <v>7</v>
      </c>
      <c r="G26" s="9">
        <v>1</v>
      </c>
      <c r="H26" s="9">
        <v>3</v>
      </c>
      <c r="I26" s="9">
        <v>0.9</v>
      </c>
      <c r="J26" s="9">
        <v>0.5625</v>
      </c>
      <c r="K26" s="9">
        <v>0.692307692307692</v>
      </c>
      <c r="L26" s="9">
        <v>0.7</v>
      </c>
      <c r="M26" s="9">
        <v>0.2</v>
      </c>
      <c r="N26" s="9">
        <v>0.6</v>
      </c>
    </row>
    <row r="27" spans="1:14">
      <c r="A27" s="8">
        <v>311</v>
      </c>
      <c r="B27" s="9">
        <v>311</v>
      </c>
      <c r="C27" s="9">
        <v>0.615211844444275</v>
      </c>
      <c r="D27" s="9">
        <v>0.113019585609436</v>
      </c>
      <c r="E27" s="9">
        <v>8</v>
      </c>
      <c r="F27" s="9">
        <v>7</v>
      </c>
      <c r="G27" s="9">
        <v>2</v>
      </c>
      <c r="H27" s="9">
        <v>3</v>
      </c>
      <c r="I27" s="9">
        <v>0.8</v>
      </c>
      <c r="J27" s="9">
        <v>0.533333333333333</v>
      </c>
      <c r="K27" s="9">
        <v>0.64</v>
      </c>
      <c r="L27" s="9">
        <v>0.7</v>
      </c>
      <c r="M27" s="9">
        <v>0.1</v>
      </c>
      <c r="N27" s="9">
        <v>0.55</v>
      </c>
    </row>
    <row r="28" spans="1:14">
      <c r="A28" s="8">
        <v>252</v>
      </c>
      <c r="B28" s="9">
        <v>252</v>
      </c>
      <c r="C28" s="9">
        <v>0.613682150840759</v>
      </c>
      <c r="D28" s="9">
        <v>0.0630632638931274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84</v>
      </c>
      <c r="B29" s="9">
        <v>84</v>
      </c>
      <c r="C29" s="9">
        <v>0.613902568817139</v>
      </c>
      <c r="D29" s="9">
        <v>0.055094838142395</v>
      </c>
      <c r="E29" s="9">
        <v>10</v>
      </c>
      <c r="F29" s="9">
        <v>6</v>
      </c>
      <c r="G29" s="9">
        <v>0</v>
      </c>
      <c r="H29" s="9">
        <v>4</v>
      </c>
      <c r="I29" s="9">
        <v>1</v>
      </c>
      <c r="J29" s="9">
        <v>0.625</v>
      </c>
      <c r="K29" s="9">
        <v>0.769230769230769</v>
      </c>
      <c r="L29" s="9">
        <v>0.6</v>
      </c>
      <c r="M29" s="9">
        <v>0.4</v>
      </c>
      <c r="N29" s="9">
        <v>0.7</v>
      </c>
    </row>
    <row r="30" spans="1:14">
      <c r="A30" s="8">
        <v>194</v>
      </c>
      <c r="B30" s="9">
        <v>194</v>
      </c>
      <c r="C30" s="9">
        <v>0.614265203475952</v>
      </c>
      <c r="D30" s="9">
        <v>0.0895330905914307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262</v>
      </c>
      <c r="B31" s="9">
        <v>262</v>
      </c>
      <c r="C31" s="9">
        <v>0.614790320396423</v>
      </c>
      <c r="D31" s="9">
        <v>0.0509108304977417</v>
      </c>
      <c r="E31" s="9">
        <v>8</v>
      </c>
      <c r="F31" s="9">
        <v>5</v>
      </c>
      <c r="G31" s="9">
        <v>2</v>
      </c>
      <c r="H31" s="9">
        <v>5</v>
      </c>
      <c r="I31" s="9">
        <v>0.8</v>
      </c>
      <c r="J31" s="9">
        <v>0.615384615384615</v>
      </c>
      <c r="K31" s="9">
        <v>0.695652173913043</v>
      </c>
      <c r="L31" s="9">
        <v>0.5</v>
      </c>
      <c r="M31" s="9">
        <v>0.3</v>
      </c>
      <c r="N31" s="9">
        <v>0.65</v>
      </c>
    </row>
    <row r="32" spans="1:14">
      <c r="A32" s="8">
        <v>229</v>
      </c>
      <c r="B32" s="9">
        <v>229</v>
      </c>
      <c r="C32" s="9">
        <v>0.615076422691345</v>
      </c>
      <c r="D32" s="9">
        <v>0.00972950458526611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258</v>
      </c>
      <c r="B33" s="9">
        <v>258</v>
      </c>
      <c r="C33" s="9">
        <v>0.617413520812988</v>
      </c>
      <c r="D33" s="9">
        <v>0.0491626262664795</v>
      </c>
      <c r="E33" s="9">
        <v>7</v>
      </c>
      <c r="F33" s="9">
        <v>7</v>
      </c>
      <c r="G33" s="9">
        <v>3</v>
      </c>
      <c r="H33" s="9">
        <v>3</v>
      </c>
      <c r="I33" s="9">
        <v>0.7</v>
      </c>
      <c r="J33" s="9">
        <v>0.5</v>
      </c>
      <c r="K33" s="9">
        <v>0.583333333333333</v>
      </c>
      <c r="L33" s="9">
        <v>0.7</v>
      </c>
      <c r="M33" s="9">
        <v>0</v>
      </c>
      <c r="N33" s="9">
        <v>0.5</v>
      </c>
    </row>
    <row r="34" spans="1:14">
      <c r="A34" s="8">
        <v>94</v>
      </c>
      <c r="B34" s="9">
        <v>94</v>
      </c>
      <c r="C34" s="9">
        <v>0.619412779808044</v>
      </c>
      <c r="D34" s="9">
        <v>0.036719799041748</v>
      </c>
      <c r="E34" s="9">
        <v>10</v>
      </c>
      <c r="F34" s="9">
        <v>9</v>
      </c>
      <c r="G34" s="9">
        <v>0</v>
      </c>
      <c r="H34" s="9">
        <v>1</v>
      </c>
      <c r="I34" s="9">
        <v>1</v>
      </c>
      <c r="J34" s="9">
        <v>0.526315789473684</v>
      </c>
      <c r="K34" s="9">
        <v>0.689655172413793</v>
      </c>
      <c r="L34" s="9">
        <v>0.9</v>
      </c>
      <c r="M34" s="9">
        <v>0.1</v>
      </c>
      <c r="N34" s="9">
        <v>0.55</v>
      </c>
    </row>
    <row r="35" s="29" customFormat="1" spans="1:14">
      <c r="A35" s="34">
        <v>216</v>
      </c>
      <c r="B35" s="35">
        <v>216</v>
      </c>
      <c r="C35" s="35">
        <v>0.630265712738037</v>
      </c>
      <c r="D35" s="35">
        <v>0.11783504486084</v>
      </c>
      <c r="E35" s="35">
        <v>10</v>
      </c>
      <c r="F35" s="35">
        <v>8</v>
      </c>
      <c r="G35" s="35">
        <v>0</v>
      </c>
      <c r="H35" s="35">
        <v>2</v>
      </c>
      <c r="I35" s="35">
        <v>1</v>
      </c>
      <c r="J35" s="35">
        <v>0.555555555555556</v>
      </c>
      <c r="K35" s="35">
        <v>0.714285714285714</v>
      </c>
      <c r="L35" s="35">
        <v>0.8</v>
      </c>
      <c r="M35" s="35">
        <v>0.2</v>
      </c>
      <c r="N35" s="35">
        <v>0.6</v>
      </c>
    </row>
    <row r="36" spans="1:14">
      <c r="A36" s="8">
        <v>435</v>
      </c>
      <c r="B36" s="9">
        <v>435</v>
      </c>
      <c r="C36" s="9">
        <v>0.635199427604675</v>
      </c>
      <c r="D36" s="9">
        <v>0.123878836631775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364</v>
      </c>
      <c r="B37" s="9">
        <v>364</v>
      </c>
      <c r="C37" s="9">
        <v>0.636906027793884</v>
      </c>
      <c r="D37" s="9">
        <v>0.126631736755371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138</v>
      </c>
      <c r="B38" s="9">
        <v>138</v>
      </c>
      <c r="C38" s="9">
        <v>0.6426020860672</v>
      </c>
      <c r="D38" s="9">
        <v>0.130975008010864</v>
      </c>
      <c r="E38" s="9">
        <v>9</v>
      </c>
      <c r="F38" s="9">
        <v>10</v>
      </c>
      <c r="G38" s="9">
        <v>1</v>
      </c>
      <c r="H38" s="9">
        <v>0</v>
      </c>
      <c r="I38" s="9">
        <v>0.9</v>
      </c>
      <c r="J38" s="9">
        <v>0.473684210526316</v>
      </c>
      <c r="K38" s="9">
        <v>0.620689655172414</v>
      </c>
      <c r="L38" s="9">
        <v>1</v>
      </c>
      <c r="M38" s="9">
        <v>-0.1</v>
      </c>
      <c r="N38" s="9">
        <v>0.45</v>
      </c>
    </row>
    <row r="39" spans="1:14">
      <c r="A39" s="8">
        <v>274</v>
      </c>
      <c r="B39" s="9">
        <v>274</v>
      </c>
      <c r="C39" s="9">
        <v>0.644375324249268</v>
      </c>
      <c r="D39" s="9">
        <v>0.134663581848145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207</v>
      </c>
      <c r="B40" s="9">
        <v>207</v>
      </c>
      <c r="C40" s="9">
        <v>0.668673396110535</v>
      </c>
      <c r="D40" s="9">
        <v>0.00628530979156494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473</v>
      </c>
      <c r="B41" s="9">
        <v>473</v>
      </c>
      <c r="C41" s="9">
        <v>0.66645336151123</v>
      </c>
      <c r="D41" s="9">
        <v>0.108807682991028</v>
      </c>
      <c r="E41" s="9">
        <v>10</v>
      </c>
      <c r="F41" s="9">
        <v>6</v>
      </c>
      <c r="G41" s="9">
        <v>0</v>
      </c>
      <c r="H41" s="9">
        <v>4</v>
      </c>
      <c r="I41" s="9">
        <v>1</v>
      </c>
      <c r="J41" s="9">
        <v>0.625</v>
      </c>
      <c r="K41" s="9">
        <v>0.769230769230769</v>
      </c>
      <c r="L41" s="9">
        <v>0.6</v>
      </c>
      <c r="M41" s="9">
        <v>0.4</v>
      </c>
      <c r="N41" s="9">
        <v>0.7</v>
      </c>
    </row>
    <row r="42" spans="1:14">
      <c r="A42" s="8">
        <v>461</v>
      </c>
      <c r="B42" s="9">
        <v>461</v>
      </c>
      <c r="C42" s="9">
        <v>0.668857455253601</v>
      </c>
      <c r="D42" s="9">
        <v>0.0479123592376709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361</v>
      </c>
      <c r="B43" s="9">
        <v>361</v>
      </c>
      <c r="C43" s="9">
        <v>0.659554600715637</v>
      </c>
      <c r="D43" s="9">
        <v>0.12120258808136</v>
      </c>
      <c r="E43" s="9">
        <v>9</v>
      </c>
      <c r="F43" s="9">
        <v>9</v>
      </c>
      <c r="G43" s="9">
        <v>1</v>
      </c>
      <c r="H43" s="9">
        <v>1</v>
      </c>
      <c r="I43" s="9">
        <v>0.9</v>
      </c>
      <c r="J43" s="9">
        <v>0.5</v>
      </c>
      <c r="K43" s="9">
        <v>0.642857142857143</v>
      </c>
      <c r="L43" s="9">
        <v>0.9</v>
      </c>
      <c r="M43" s="9">
        <v>0</v>
      </c>
      <c r="N43" s="9">
        <v>0.5</v>
      </c>
    </row>
    <row r="44" spans="1:14">
      <c r="A44" s="8">
        <v>279</v>
      </c>
      <c r="B44" s="9">
        <v>279</v>
      </c>
      <c r="C44" s="9">
        <v>0.673051953315735</v>
      </c>
      <c r="D44" s="9">
        <v>0.0608499050140381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254</v>
      </c>
      <c r="B45" s="9">
        <v>254</v>
      </c>
      <c r="C45" s="9">
        <v>0.673060894012451</v>
      </c>
      <c r="D45" s="9">
        <v>0.033013105392456</v>
      </c>
      <c r="E45" s="9">
        <v>8</v>
      </c>
      <c r="F45" s="9">
        <v>6</v>
      </c>
      <c r="G45" s="9">
        <v>2</v>
      </c>
      <c r="H45" s="9">
        <v>4</v>
      </c>
      <c r="I45" s="9">
        <v>0.8</v>
      </c>
      <c r="J45" s="9">
        <v>0.571428571428572</v>
      </c>
      <c r="K45" s="9">
        <v>0.666666666666667</v>
      </c>
      <c r="L45" s="9">
        <v>0.6</v>
      </c>
      <c r="M45" s="9">
        <v>0.2</v>
      </c>
      <c r="N45" s="9">
        <v>0.6</v>
      </c>
    </row>
    <row r="46" spans="1:14">
      <c r="A46" s="8">
        <v>494</v>
      </c>
      <c r="B46" s="9">
        <v>494</v>
      </c>
      <c r="C46" s="9">
        <v>0.676161050796509</v>
      </c>
      <c r="D46" s="9">
        <v>0.0370254516601563</v>
      </c>
      <c r="E46" s="9">
        <v>10</v>
      </c>
      <c r="F46" s="9">
        <v>8</v>
      </c>
      <c r="G46" s="9">
        <v>0</v>
      </c>
      <c r="H46" s="9">
        <v>2</v>
      </c>
      <c r="I46" s="9">
        <v>1</v>
      </c>
      <c r="J46" s="9">
        <v>0.555555555555556</v>
      </c>
      <c r="K46" s="9">
        <v>0.714285714285714</v>
      </c>
      <c r="L46" s="9">
        <v>0.8</v>
      </c>
      <c r="M46" s="9">
        <v>0.2</v>
      </c>
      <c r="N46" s="9">
        <v>0.6</v>
      </c>
    </row>
    <row r="47" spans="1:14">
      <c r="A47" s="8">
        <v>59</v>
      </c>
      <c r="B47" s="9">
        <v>59</v>
      </c>
      <c r="C47" s="9">
        <v>0.676947593688965</v>
      </c>
      <c r="D47" s="9">
        <v>0.0693099498748779</v>
      </c>
      <c r="E47" s="9">
        <v>9</v>
      </c>
      <c r="F47" s="9">
        <v>5</v>
      </c>
      <c r="G47" s="9">
        <v>1</v>
      </c>
      <c r="H47" s="9">
        <v>5</v>
      </c>
      <c r="I47" s="9">
        <v>0.9</v>
      </c>
      <c r="J47" s="9">
        <v>0.642857142857143</v>
      </c>
      <c r="K47" s="9">
        <v>0.75</v>
      </c>
      <c r="L47" s="9">
        <v>0.5</v>
      </c>
      <c r="M47" s="9">
        <v>0.4</v>
      </c>
      <c r="N47" s="9">
        <v>0.7</v>
      </c>
    </row>
    <row r="48" spans="1:14">
      <c r="A48" s="8">
        <v>9</v>
      </c>
      <c r="B48" s="9">
        <v>9</v>
      </c>
      <c r="C48" s="9">
        <v>0.677007555961609</v>
      </c>
      <c r="D48" s="9">
        <v>0.0383379459381104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306</v>
      </c>
      <c r="B49" s="9">
        <v>306</v>
      </c>
      <c r="C49" s="9">
        <v>0.673173666000366</v>
      </c>
      <c r="D49" s="9">
        <v>0.0919464826583862</v>
      </c>
      <c r="E49" s="9">
        <v>8</v>
      </c>
      <c r="F49" s="9">
        <v>9</v>
      </c>
      <c r="G49" s="9">
        <v>2</v>
      </c>
      <c r="H49" s="9">
        <v>1</v>
      </c>
      <c r="I49" s="9">
        <v>0.8</v>
      </c>
      <c r="J49" s="9">
        <v>0.470588235294118</v>
      </c>
      <c r="K49" s="9">
        <v>0.592592592592593</v>
      </c>
      <c r="L49" s="9">
        <v>0.9</v>
      </c>
      <c r="M49" s="9">
        <v>-0.1</v>
      </c>
      <c r="N49" s="9">
        <v>0.45</v>
      </c>
    </row>
    <row r="50" spans="1:14">
      <c r="A50" s="8">
        <v>496</v>
      </c>
      <c r="B50" s="9">
        <v>496</v>
      </c>
      <c r="C50" s="9">
        <v>0.674278259277344</v>
      </c>
      <c r="D50" s="9">
        <v>0.0713062286376953</v>
      </c>
      <c r="E50" s="9">
        <v>9</v>
      </c>
      <c r="F50" s="9">
        <v>10</v>
      </c>
      <c r="G50" s="9">
        <v>1</v>
      </c>
      <c r="H50" s="9">
        <v>0</v>
      </c>
      <c r="I50" s="9">
        <v>0.9</v>
      </c>
      <c r="J50" s="9">
        <v>0.473684210526316</v>
      </c>
      <c r="K50" s="9">
        <v>0.620689655172414</v>
      </c>
      <c r="L50" s="9">
        <v>1</v>
      </c>
      <c r="M50" s="9">
        <v>-0.1</v>
      </c>
      <c r="N50" s="9">
        <v>0.45</v>
      </c>
    </row>
    <row r="51" spans="1:14">
      <c r="A51" s="8">
        <v>279</v>
      </c>
      <c r="B51" s="9">
        <v>279</v>
      </c>
      <c r="C51" s="9">
        <v>0.673051953315735</v>
      </c>
      <c r="D51" s="9">
        <v>0.0608499050140381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="29" customFormat="1" spans="1:14">
      <c r="A52" s="34">
        <v>254</v>
      </c>
      <c r="B52" s="35">
        <v>254</v>
      </c>
      <c r="C52" s="35">
        <v>0.673060894012451</v>
      </c>
      <c r="D52" s="35">
        <v>0.033013105392456</v>
      </c>
      <c r="E52" s="35">
        <v>8</v>
      </c>
      <c r="F52" s="35">
        <v>6</v>
      </c>
      <c r="G52" s="35">
        <v>2</v>
      </c>
      <c r="H52" s="35">
        <v>4</v>
      </c>
      <c r="I52" s="35">
        <v>0.8</v>
      </c>
      <c r="J52" s="35">
        <v>0.571428571428572</v>
      </c>
      <c r="K52" s="35">
        <v>0.666666666666667</v>
      </c>
      <c r="L52" s="35">
        <v>0.6</v>
      </c>
      <c r="M52" s="35">
        <v>0.2</v>
      </c>
      <c r="N52" s="35">
        <v>0.6</v>
      </c>
    </row>
    <row r="53" spans="1:14">
      <c r="A53" s="8">
        <v>485</v>
      </c>
      <c r="B53" s="9">
        <v>485</v>
      </c>
      <c r="C53" s="9">
        <v>0.723328471183777</v>
      </c>
      <c r="D53" s="9">
        <v>0.0456907749176025</v>
      </c>
      <c r="E53" s="9">
        <v>7</v>
      </c>
      <c r="F53" s="9">
        <v>8</v>
      </c>
      <c r="G53" s="9">
        <v>3</v>
      </c>
      <c r="H53" s="9">
        <v>2</v>
      </c>
      <c r="I53" s="9">
        <v>0.7</v>
      </c>
      <c r="J53" s="9">
        <v>0.466666666666667</v>
      </c>
      <c r="K53" s="9">
        <v>0.56</v>
      </c>
      <c r="L53" s="9">
        <v>0.8</v>
      </c>
      <c r="M53" s="9">
        <v>-0.1</v>
      </c>
      <c r="N53" s="9">
        <v>0.45</v>
      </c>
    </row>
    <row r="54" spans="1:14">
      <c r="A54" s="8">
        <v>430</v>
      </c>
      <c r="B54" s="9">
        <v>430</v>
      </c>
      <c r="C54" s="9">
        <v>0.688467860221863</v>
      </c>
      <c r="D54" s="9">
        <v>0.114662289619446</v>
      </c>
      <c r="E54" s="9">
        <v>9</v>
      </c>
      <c r="F54" s="9">
        <v>8</v>
      </c>
      <c r="G54" s="9">
        <v>1</v>
      </c>
      <c r="H54" s="9">
        <v>2</v>
      </c>
      <c r="I54" s="9">
        <v>0.9</v>
      </c>
      <c r="J54" s="9">
        <v>0.529411764705882</v>
      </c>
      <c r="K54" s="9">
        <v>0.666666666666667</v>
      </c>
      <c r="L54" s="9">
        <v>0.8</v>
      </c>
      <c r="M54" s="9">
        <v>0.1</v>
      </c>
      <c r="N54" s="9">
        <v>0.55</v>
      </c>
    </row>
    <row r="55" spans="1:14">
      <c r="A55" s="8">
        <v>140</v>
      </c>
      <c r="B55" s="9">
        <v>140</v>
      </c>
      <c r="C55" s="9">
        <v>0.688493013381958</v>
      </c>
      <c r="D55" s="9">
        <v>0.146819114685059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377</v>
      </c>
      <c r="B56" s="9">
        <v>377</v>
      </c>
      <c r="C56" s="9">
        <v>0.693771600723267</v>
      </c>
      <c r="D56" s="9">
        <v>0.126768827438354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451</v>
      </c>
      <c r="B57" s="9">
        <v>451</v>
      </c>
      <c r="C57" s="9">
        <v>0.697910308837891</v>
      </c>
      <c r="D57" s="9">
        <v>0.165763139724731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pans="1:14">
      <c r="A58" s="8">
        <v>108</v>
      </c>
      <c r="B58" s="9">
        <v>108</v>
      </c>
      <c r="C58" s="9">
        <v>0.699525833129883</v>
      </c>
      <c r="D58" s="9">
        <v>0.117718815803528</v>
      </c>
      <c r="E58" s="9">
        <v>9</v>
      </c>
      <c r="F58" s="9">
        <v>9</v>
      </c>
      <c r="G58" s="9">
        <v>1</v>
      </c>
      <c r="H58" s="9">
        <v>1</v>
      </c>
      <c r="I58" s="9">
        <v>0.9</v>
      </c>
      <c r="J58" s="9">
        <v>0.5</v>
      </c>
      <c r="K58" s="9">
        <v>0.642857142857143</v>
      </c>
      <c r="L58" s="9">
        <v>0.9</v>
      </c>
      <c r="M58" s="9">
        <v>0</v>
      </c>
      <c r="N58" s="9">
        <v>0.5</v>
      </c>
    </row>
    <row r="59" spans="1:14">
      <c r="A59" s="8">
        <v>95</v>
      </c>
      <c r="B59" s="9">
        <v>95</v>
      </c>
      <c r="C59" s="9">
        <v>0.718604207038879</v>
      </c>
      <c r="D59" s="9">
        <v>0.000424385070800781</v>
      </c>
      <c r="E59" s="9">
        <v>8</v>
      </c>
      <c r="F59" s="9">
        <v>7</v>
      </c>
      <c r="G59" s="9">
        <v>2</v>
      </c>
      <c r="H59" s="9">
        <v>3</v>
      </c>
      <c r="I59" s="9">
        <v>0.8</v>
      </c>
      <c r="J59" s="9">
        <v>0.533333333333333</v>
      </c>
      <c r="K59" s="9">
        <v>0.64</v>
      </c>
      <c r="L59" s="9">
        <v>0.7</v>
      </c>
      <c r="M59" s="9">
        <v>0.1</v>
      </c>
      <c r="N59" s="9">
        <v>0.55</v>
      </c>
    </row>
    <row r="60" spans="1:14">
      <c r="A60" s="8">
        <v>240</v>
      </c>
      <c r="B60" s="9">
        <v>240</v>
      </c>
      <c r="C60" s="9">
        <v>0.720616340637207</v>
      </c>
      <c r="D60" s="9">
        <v>0.0177127122879028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pans="1:14">
      <c r="A61" s="8">
        <v>76</v>
      </c>
      <c r="B61" s="9">
        <v>76</v>
      </c>
      <c r="C61" s="9">
        <v>0.70630407333374</v>
      </c>
      <c r="D61" s="9">
        <v>0.148064017295837</v>
      </c>
      <c r="E61" s="9">
        <v>8</v>
      </c>
      <c r="F61" s="9">
        <v>9</v>
      </c>
      <c r="G61" s="9">
        <v>2</v>
      </c>
      <c r="H61" s="9">
        <v>1</v>
      </c>
      <c r="I61" s="9">
        <v>0.8</v>
      </c>
      <c r="J61" s="9">
        <v>0.470588235294118</v>
      </c>
      <c r="K61" s="9">
        <v>0.592592592592593</v>
      </c>
      <c r="L61" s="9">
        <v>0.9</v>
      </c>
      <c r="M61" s="9">
        <v>-0.1</v>
      </c>
      <c r="N61" s="9">
        <v>0.45</v>
      </c>
    </row>
    <row r="62" spans="1:14">
      <c r="A62" s="8">
        <v>405</v>
      </c>
      <c r="B62" s="9">
        <v>405</v>
      </c>
      <c r="C62" s="9">
        <v>0.706742882728577</v>
      </c>
      <c r="D62" s="9">
        <v>0.148184299468994</v>
      </c>
      <c r="E62" s="9">
        <v>9</v>
      </c>
      <c r="F62" s="9">
        <v>6</v>
      </c>
      <c r="G62" s="9">
        <v>1</v>
      </c>
      <c r="H62" s="9">
        <v>4</v>
      </c>
      <c r="I62" s="9">
        <v>0.9</v>
      </c>
      <c r="J62" s="9">
        <v>0.6</v>
      </c>
      <c r="K62" s="9">
        <v>0.72</v>
      </c>
      <c r="L62" s="9">
        <v>0.6</v>
      </c>
      <c r="M62" s="9">
        <v>0.3</v>
      </c>
      <c r="N62" s="9">
        <v>0.65</v>
      </c>
    </row>
    <row r="63" spans="1:14">
      <c r="A63" s="8">
        <v>398</v>
      </c>
      <c r="B63" s="9">
        <v>398</v>
      </c>
      <c r="C63" s="9">
        <v>0.710042953491211</v>
      </c>
      <c r="D63" s="9">
        <v>0.132445573806763</v>
      </c>
      <c r="E63" s="9">
        <v>8</v>
      </c>
      <c r="F63" s="9">
        <v>3</v>
      </c>
      <c r="G63" s="9">
        <v>2</v>
      </c>
      <c r="H63" s="9">
        <v>7</v>
      </c>
      <c r="I63" s="9">
        <v>0.8</v>
      </c>
      <c r="J63" s="9">
        <v>0.727272727272727</v>
      </c>
      <c r="K63" s="9">
        <v>0.761904761904762</v>
      </c>
      <c r="L63" s="9">
        <v>0.3</v>
      </c>
      <c r="M63" s="9">
        <v>0.5</v>
      </c>
      <c r="N63" s="9">
        <v>0.75</v>
      </c>
    </row>
    <row r="64" spans="1:14">
      <c r="A64" s="8">
        <v>29</v>
      </c>
      <c r="B64" s="9">
        <v>29</v>
      </c>
      <c r="C64" s="9">
        <v>0.712644577026367</v>
      </c>
      <c r="D64" s="9">
        <v>0.111910700798035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416</v>
      </c>
      <c r="B65" s="9">
        <v>416</v>
      </c>
      <c r="C65" s="9">
        <v>0.713237643241882</v>
      </c>
      <c r="D65" s="9">
        <v>0.146124362945557</v>
      </c>
      <c r="E65" s="9">
        <v>10</v>
      </c>
      <c r="F65" s="9">
        <v>3</v>
      </c>
      <c r="G65" s="9">
        <v>0</v>
      </c>
      <c r="H65" s="9">
        <v>7</v>
      </c>
      <c r="I65" s="9">
        <v>1</v>
      </c>
      <c r="J65" s="9">
        <v>0.769230769230769</v>
      </c>
      <c r="K65" s="9">
        <v>0.869565217391304</v>
      </c>
      <c r="L65" s="9">
        <v>0.3</v>
      </c>
      <c r="M65" s="9">
        <v>0.7</v>
      </c>
      <c r="N65" s="9">
        <v>0.85</v>
      </c>
    </row>
    <row r="66" spans="1:14">
      <c r="A66" s="8">
        <v>230</v>
      </c>
      <c r="B66" s="9">
        <v>230</v>
      </c>
      <c r="C66" s="9">
        <v>0.720847606658936</v>
      </c>
      <c r="D66" s="9">
        <v>0.0570018291473389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463</v>
      </c>
      <c r="B67" s="9">
        <v>463</v>
      </c>
      <c r="C67" s="9">
        <v>0.722189426422119</v>
      </c>
      <c r="D67" s="9">
        <v>0.00653374195098877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212</v>
      </c>
      <c r="B68" s="9">
        <v>212</v>
      </c>
      <c r="C68" s="9">
        <v>0.722451210021973</v>
      </c>
      <c r="D68" s="9">
        <v>0.0722798109054565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340</v>
      </c>
      <c r="B69" s="9">
        <v>340</v>
      </c>
      <c r="C69" s="9">
        <v>0.726742148399353</v>
      </c>
      <c r="D69" s="9">
        <v>0.163003444671631</v>
      </c>
      <c r="E69" s="9">
        <v>9</v>
      </c>
      <c r="F69" s="9">
        <v>5</v>
      </c>
      <c r="G69" s="9">
        <v>1</v>
      </c>
      <c r="H69" s="9">
        <v>5</v>
      </c>
      <c r="I69" s="9">
        <v>0.9</v>
      </c>
      <c r="J69" s="9">
        <v>0.642857142857143</v>
      </c>
      <c r="K69" s="9">
        <v>0.75</v>
      </c>
      <c r="L69" s="9">
        <v>0.5</v>
      </c>
      <c r="M69" s="9">
        <v>0.4</v>
      </c>
      <c r="N69" s="9">
        <v>0.7</v>
      </c>
    </row>
    <row r="70" s="7" customFormat="1" spans="3:14">
      <c r="C70" s="7">
        <f>AVERAGE(C2:C69)</f>
        <v>0.633633142008501</v>
      </c>
      <c r="D70" s="7">
        <f>AVERAGE(D2:D69)</f>
        <v>0.0730508600964266</v>
      </c>
      <c r="I70" s="7">
        <f t="shared" ref="I70:N70" si="0">AVERAGE(I2:I69)</f>
        <v>0.885294117647058</v>
      </c>
      <c r="J70" s="7">
        <f t="shared" si="0"/>
        <v>0.562617715127504</v>
      </c>
      <c r="K70" s="7">
        <f t="shared" si="0"/>
        <v>0.686068217947793</v>
      </c>
      <c r="L70" s="7">
        <f t="shared" si="0"/>
        <v>0.7</v>
      </c>
      <c r="M70" s="7">
        <f t="shared" si="0"/>
        <v>0.185294117647059</v>
      </c>
      <c r="N70" s="7">
        <f t="shared" si="0"/>
        <v>0.592647058823529</v>
      </c>
    </row>
    <row r="72" spans="3:7">
      <c r="C72" s="18" t="s">
        <v>13</v>
      </c>
      <c r="D72" s="7" t="s">
        <v>14</v>
      </c>
      <c r="F72" s="7" t="s">
        <v>39</v>
      </c>
      <c r="G72" s="7"/>
    </row>
    <row r="73" spans="3:10">
      <c r="C73" s="7" t="s">
        <v>15</v>
      </c>
      <c r="D73" s="7">
        <f>COUNTIF(C2:C69,"&lt;0.343")-COUNTIF(C2:C69,"&lt;0.311")</f>
        <v>0</v>
      </c>
      <c r="F73" s="19">
        <v>0.02</v>
      </c>
      <c r="G73" s="23">
        <v>31.2</v>
      </c>
      <c r="H73" s="23">
        <v>-40</v>
      </c>
      <c r="I73" s="24">
        <v>0.0256</v>
      </c>
      <c r="J73">
        <v>76</v>
      </c>
    </row>
    <row r="74" spans="3:10">
      <c r="C74" s="7" t="s">
        <v>16</v>
      </c>
      <c r="D74" s="7">
        <f>COUNTIF(C2:C69,"&lt;0.375")-COUNTIF(C2:C69,"&lt;0.343")</f>
        <v>0</v>
      </c>
      <c r="F74" s="19">
        <v>0.04</v>
      </c>
      <c r="G74" s="23">
        <v>62.4</v>
      </c>
      <c r="H74" s="23">
        <v>-60</v>
      </c>
      <c r="I74" s="24">
        <v>0.0385</v>
      </c>
      <c r="J74">
        <v>75</v>
      </c>
    </row>
    <row r="75" spans="3:10">
      <c r="C75" s="7" t="s">
        <v>17</v>
      </c>
      <c r="D75" s="7">
        <f>COUNTIF(C2:C69,"&lt;0.407")-COUNTIF(C2:C69,"&lt;0.375")</f>
        <v>0</v>
      </c>
      <c r="F75" s="19">
        <v>0.1</v>
      </c>
      <c r="G75" s="23">
        <v>156</v>
      </c>
      <c r="H75" s="23">
        <v>-160</v>
      </c>
      <c r="I75" s="24">
        <v>0.1026</v>
      </c>
      <c r="J75">
        <v>70</v>
      </c>
    </row>
    <row r="76" spans="3:10">
      <c r="C76" s="7" t="s">
        <v>18</v>
      </c>
      <c r="D76" s="7">
        <f>COUNTIF(C2:C69,"&lt;0.439")-COUNTIF(C2:C69,"&lt;0.407")</f>
        <v>0</v>
      </c>
      <c r="F76" s="19">
        <v>0.12</v>
      </c>
      <c r="G76" s="23">
        <v>187.2</v>
      </c>
      <c r="H76" s="23">
        <v>-180</v>
      </c>
      <c r="I76" s="24">
        <v>0.1154</v>
      </c>
      <c r="J76">
        <v>69</v>
      </c>
    </row>
    <row r="77" s="3" customFormat="1" spans="3:10">
      <c r="C77" s="20" t="s">
        <v>19</v>
      </c>
      <c r="D77" s="20">
        <f>COUNTIF(C2:C69,"&lt;0.471")-COUNTIF(C2:C69,"&lt;0.439")</f>
        <v>0</v>
      </c>
      <c r="F77" s="20"/>
      <c r="G77" s="20"/>
      <c r="H77" s="3">
        <v>-200</v>
      </c>
      <c r="I77" s="25">
        <v>0.1282</v>
      </c>
      <c r="J77" s="3">
        <v>68</v>
      </c>
    </row>
    <row r="78" s="3" customFormat="1" spans="3:4">
      <c r="C78" s="20" t="s">
        <v>20</v>
      </c>
      <c r="D78" s="20">
        <f>COUNTIF(C2:C69,"&lt;0.503")-COUNTIF(C2:C69,"&lt;0.471")</f>
        <v>0</v>
      </c>
    </row>
    <row r="79" s="3" customFormat="1" spans="3:4">
      <c r="C79" s="20" t="s">
        <v>21</v>
      </c>
      <c r="D79" s="20">
        <f>COUNTIF(C2:C69,"&lt;0.535")-COUNTIF(C2:C69,"&lt;0.503")</f>
        <v>0</v>
      </c>
    </row>
    <row r="80" s="29" customFormat="1" spans="3:5">
      <c r="C80" s="32" t="s">
        <v>53</v>
      </c>
      <c r="D80" s="32">
        <f>COUNTIF(C2:C69,"&lt;0.583")-COUNTIF(C2:C69,"&lt;0.535")</f>
        <v>17</v>
      </c>
      <c r="E80" s="29">
        <v>19</v>
      </c>
    </row>
    <row r="81" s="3" customFormat="1" spans="3:5">
      <c r="C81" s="20" t="s">
        <v>54</v>
      </c>
      <c r="D81" s="20">
        <f>COUNTIF(C2:C69,"&lt;0.631")-COUNTIF(C2:C69,"&lt;0.583")</f>
        <v>17</v>
      </c>
      <c r="E81" s="3">
        <v>19</v>
      </c>
    </row>
    <row r="82" spans="3:5">
      <c r="C82" s="7" t="s">
        <v>55</v>
      </c>
      <c r="D82" s="7">
        <f>COUNTIF(C2:C69,"&lt;0.679")-COUNTIF(C2:C69,"&lt;0.631")</f>
        <v>17</v>
      </c>
      <c r="E82">
        <v>19</v>
      </c>
    </row>
    <row r="83" s="29" customFormat="1" spans="3:5">
      <c r="C83" s="32" t="s">
        <v>56</v>
      </c>
      <c r="D83" s="32">
        <f>COUNTIF(C2:C69,"&lt;0.727")-COUNTIF(C2:C69,"&lt;0.679")</f>
        <v>17</v>
      </c>
      <c r="E83" s="29">
        <v>19</v>
      </c>
    </row>
    <row r="84" spans="3:4">
      <c r="C84" s="7" t="s">
        <v>26</v>
      </c>
      <c r="D84" s="7">
        <f>COUNTIF(C2:C69,"&lt;0.695")-COUNTIF(C2:C69,"&lt;0.663")</f>
        <v>15</v>
      </c>
    </row>
    <row r="85" spans="3:4">
      <c r="C85" s="7" t="s">
        <v>27</v>
      </c>
      <c r="D85" s="7">
        <f>COUNTIF(C2:C69,"&lt;0.727")-COUNTIF(C2:C69,"&lt;0.695")</f>
        <v>14</v>
      </c>
    </row>
    <row r="86" spans="3:4">
      <c r="C86" s="7" t="s">
        <v>28</v>
      </c>
      <c r="D86" s="7">
        <f>COUNTIF(C2:C69,"&lt;0.759")-COUNTIF(C2:C69,"&lt;0.727")</f>
        <v>0</v>
      </c>
    </row>
    <row r="87" spans="3:4">
      <c r="C87" s="7" t="s">
        <v>29</v>
      </c>
      <c r="D87" s="7">
        <f>COUNTIF(C2:C69,"&lt;0.791")-COUNTIF(C2:C69,"&lt;0.759")</f>
        <v>0</v>
      </c>
    </row>
    <row r="88" spans="3:4">
      <c r="C88" s="7" t="s">
        <v>30</v>
      </c>
      <c r="D88" s="7">
        <f>COUNTIF(C2:C69,"&lt;0.823")-COUNTIF(C2:C69,"&lt;0.791")</f>
        <v>0</v>
      </c>
    </row>
    <row r="89" spans="3:7">
      <c r="C89" s="7" t="s">
        <v>31</v>
      </c>
      <c r="D89" s="7">
        <f>COUNTIF(C2:C69,"&lt;0.855")-COUNTIF(C2:C69,"&lt;0.823")</f>
        <v>0</v>
      </c>
      <c r="F89">
        <v>0.53</v>
      </c>
      <c r="G89">
        <v>0.038</v>
      </c>
    </row>
    <row r="90" spans="3:7">
      <c r="C90" s="7" t="s">
        <v>32</v>
      </c>
      <c r="D90" s="7">
        <f>COUNTIF(C2:C69,"&lt;0.887")-COUNTIF(C2:C69,"&lt;0.855")</f>
        <v>0</v>
      </c>
      <c r="F90">
        <v>0.648</v>
      </c>
      <c r="G90">
        <v>0.073</v>
      </c>
    </row>
    <row r="91" spans="3:7">
      <c r="C91" s="7" t="s">
        <v>33</v>
      </c>
      <c r="D91" s="7">
        <f>COUNTIF(C2:C69,"&lt;0.919")-COUNTIF(C2:C69,"&lt;0.887")</f>
        <v>0</v>
      </c>
      <c r="F91">
        <v>0.734</v>
      </c>
      <c r="G91">
        <v>0.107</v>
      </c>
    </row>
    <row r="92" spans="3:4">
      <c r="C92" s="7" t="s">
        <v>34</v>
      </c>
      <c r="D92" s="7">
        <f>COUNTIF(C2:C69,"&lt;0.951")-COUNTIF(C2:C69,"&lt;0.919")</f>
        <v>0</v>
      </c>
    </row>
    <row r="93" spans="3:4">
      <c r="C93" s="7" t="s">
        <v>35</v>
      </c>
      <c r="D93" s="7">
        <f>COUNTIF(C2:C69,"&lt;0.983")-COUNTIF(C2:C69,"&lt;0.951")</f>
        <v>0</v>
      </c>
    </row>
    <row r="94" spans="3:4">
      <c r="C94" s="7" t="s">
        <v>36</v>
      </c>
      <c r="D94" s="7">
        <f>COUNTIF(C2:C69,"&lt;1.015")-COUNTIF(C2:C69,"&lt;0.983")</f>
        <v>0</v>
      </c>
    </row>
    <row r="95" spans="3:6">
      <c r="C95" s="7" t="s">
        <v>37</v>
      </c>
      <c r="D95" s="7">
        <f>COUNTIF(C2:C69,"&lt;1.047")-COUNTIF(C2:C69,"&lt;1.015")</f>
        <v>0</v>
      </c>
      <c r="F95">
        <v>0.048</v>
      </c>
    </row>
    <row r="96" spans="3:4">
      <c r="C96" s="7" t="s">
        <v>38</v>
      </c>
      <c r="D96" s="7">
        <f>COUNTIF(C2:C69,"&lt;1.079")-COUNTIF(C2:C69,"&lt;1.047")</f>
        <v>0</v>
      </c>
    </row>
  </sheetData>
  <pageMargins left="0.75" right="0.75" top="1" bottom="1" header="0.5" footer="0.5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61" workbookViewId="0">
      <selection activeCell="A46" sqref="$A46:$XFD46"/>
    </sheetView>
  </sheetViews>
  <sheetFormatPr defaultColWidth="9" defaultRowHeight="13.5"/>
  <cols>
    <col min="3" max="4" width="18.1333333333333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443</v>
      </c>
      <c r="B2" s="9">
        <v>443</v>
      </c>
      <c r="C2" s="9">
        <v>0.537277579307556</v>
      </c>
      <c r="D2" s="9">
        <v>0.00821709632873535</v>
      </c>
      <c r="E2" s="9">
        <v>10</v>
      </c>
      <c r="F2" s="9">
        <v>6</v>
      </c>
      <c r="G2" s="9">
        <v>0</v>
      </c>
      <c r="H2" s="9">
        <v>4</v>
      </c>
      <c r="I2" s="9">
        <v>1</v>
      </c>
      <c r="J2" s="9">
        <v>0.625</v>
      </c>
      <c r="K2" s="9">
        <v>0.769230769230769</v>
      </c>
      <c r="L2" s="9">
        <v>0.6</v>
      </c>
      <c r="M2" s="9">
        <v>0.4</v>
      </c>
      <c r="N2" s="9">
        <v>0.7</v>
      </c>
    </row>
    <row r="3" spans="1:14">
      <c r="A3" s="8">
        <v>491</v>
      </c>
      <c r="B3" s="9">
        <v>491</v>
      </c>
      <c r="C3" s="9">
        <v>0.537451267242432</v>
      </c>
      <c r="D3" s="9">
        <v>0.00570511817932129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pans="1:14">
      <c r="A4" s="8">
        <v>272</v>
      </c>
      <c r="B4" s="9">
        <v>272</v>
      </c>
      <c r="C4" s="9">
        <v>0.538297295570374</v>
      </c>
      <c r="D4" s="9">
        <v>0.0419726371765137</v>
      </c>
      <c r="E4" s="9">
        <v>9</v>
      </c>
      <c r="F4" s="9">
        <v>3</v>
      </c>
      <c r="G4" s="9">
        <v>1</v>
      </c>
      <c r="H4" s="9">
        <v>7</v>
      </c>
      <c r="I4" s="9">
        <v>0.9</v>
      </c>
      <c r="J4" s="9">
        <v>0.75</v>
      </c>
      <c r="K4" s="9">
        <v>0.818181818181818</v>
      </c>
      <c r="L4" s="9">
        <v>0.3</v>
      </c>
      <c r="M4" s="9">
        <v>0.6</v>
      </c>
      <c r="N4" s="9">
        <v>0.8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69</v>
      </c>
      <c r="B6" s="9">
        <v>69</v>
      </c>
      <c r="C6" s="9">
        <v>0.542114853858948</v>
      </c>
      <c r="D6" s="9">
        <v>0.0620517730712891</v>
      </c>
      <c r="E6" s="9">
        <v>10</v>
      </c>
      <c r="F6" s="9">
        <v>9</v>
      </c>
      <c r="G6" s="9">
        <v>0</v>
      </c>
      <c r="H6" s="9">
        <v>1</v>
      </c>
      <c r="I6" s="9">
        <v>1</v>
      </c>
      <c r="J6" s="9">
        <v>0.526315789473684</v>
      </c>
      <c r="K6" s="9">
        <v>0.689655172413793</v>
      </c>
      <c r="L6" s="9">
        <v>0.9</v>
      </c>
      <c r="M6" s="9">
        <v>0.1</v>
      </c>
      <c r="N6" s="9">
        <v>0.55</v>
      </c>
    </row>
    <row r="7" spans="1:14">
      <c r="A7" s="8">
        <v>371</v>
      </c>
      <c r="B7" s="9">
        <v>371</v>
      </c>
      <c r="C7" s="9">
        <v>0.544382095336914</v>
      </c>
      <c r="D7" s="9">
        <v>0.0191260576248169</v>
      </c>
      <c r="E7" s="9">
        <v>9</v>
      </c>
      <c r="F7" s="9">
        <v>6</v>
      </c>
      <c r="G7" s="9">
        <v>1</v>
      </c>
      <c r="H7" s="9">
        <v>4</v>
      </c>
      <c r="I7" s="9">
        <v>0.9</v>
      </c>
      <c r="J7" s="9">
        <v>0.6</v>
      </c>
      <c r="K7" s="9">
        <v>0.72</v>
      </c>
      <c r="L7" s="9">
        <v>0.6</v>
      </c>
      <c r="M7" s="9">
        <v>0.3</v>
      </c>
      <c r="N7" s="9">
        <v>0.65</v>
      </c>
    </row>
    <row r="8" spans="1:14">
      <c r="A8" s="8">
        <v>44</v>
      </c>
      <c r="B8" s="9">
        <v>44</v>
      </c>
      <c r="C8" s="9">
        <v>0.544759035110474</v>
      </c>
      <c r="D8" s="9">
        <v>0.0347504615783691</v>
      </c>
      <c r="E8" s="9">
        <v>9</v>
      </c>
      <c r="F8" s="9">
        <v>8</v>
      </c>
      <c r="G8" s="9">
        <v>1</v>
      </c>
      <c r="H8" s="9">
        <v>2</v>
      </c>
      <c r="I8" s="9">
        <v>0.9</v>
      </c>
      <c r="J8" s="9">
        <v>0.529411764705882</v>
      </c>
      <c r="K8" s="9">
        <v>0.666666666666667</v>
      </c>
      <c r="L8" s="9">
        <v>0.8</v>
      </c>
      <c r="M8" s="9">
        <v>0.1</v>
      </c>
      <c r="N8" s="9">
        <v>0.55</v>
      </c>
    </row>
    <row r="9" spans="1:14">
      <c r="A9" s="8">
        <v>367</v>
      </c>
      <c r="B9" s="9">
        <v>367</v>
      </c>
      <c r="C9" s="9">
        <v>0.545997023582458</v>
      </c>
      <c r="D9" s="9">
        <v>0.0157420635223389</v>
      </c>
      <c r="E9" s="9">
        <v>9</v>
      </c>
      <c r="F9" s="9">
        <v>6</v>
      </c>
      <c r="G9" s="9">
        <v>1</v>
      </c>
      <c r="H9" s="9">
        <v>4</v>
      </c>
      <c r="I9" s="9">
        <v>0.9</v>
      </c>
      <c r="J9" s="9">
        <v>0.6</v>
      </c>
      <c r="K9" s="9">
        <v>0.72</v>
      </c>
      <c r="L9" s="9">
        <v>0.6</v>
      </c>
      <c r="M9" s="9">
        <v>0.3</v>
      </c>
      <c r="N9" s="9">
        <v>0.65</v>
      </c>
    </row>
    <row r="10" spans="1:14">
      <c r="A10" s="8">
        <v>21</v>
      </c>
      <c r="B10" s="9">
        <v>21</v>
      </c>
      <c r="C10" s="9">
        <v>0.547029495239258</v>
      </c>
      <c r="D10" s="9">
        <v>0.0139931440353394</v>
      </c>
      <c r="E10" s="9">
        <v>7</v>
      </c>
      <c r="F10" s="9">
        <v>7</v>
      </c>
      <c r="G10" s="9">
        <v>3</v>
      </c>
      <c r="H10" s="9">
        <v>3</v>
      </c>
      <c r="I10" s="9">
        <v>0.7</v>
      </c>
      <c r="J10" s="9">
        <v>0.5</v>
      </c>
      <c r="K10" s="9">
        <v>0.583333333333333</v>
      </c>
      <c r="L10" s="9">
        <v>0.7</v>
      </c>
      <c r="M10" s="9">
        <v>0</v>
      </c>
      <c r="N10" s="9">
        <v>0.5</v>
      </c>
    </row>
    <row r="11" spans="1:14">
      <c r="A11" s="8">
        <v>438</v>
      </c>
      <c r="B11" s="9">
        <v>438</v>
      </c>
      <c r="C11" s="9">
        <v>0.547446489334106</v>
      </c>
      <c r="D11" s="9">
        <v>0.0625665187835693</v>
      </c>
      <c r="E11" s="9">
        <v>8</v>
      </c>
      <c r="F11" s="9">
        <v>7</v>
      </c>
      <c r="G11" s="9">
        <v>2</v>
      </c>
      <c r="H11" s="9">
        <v>3</v>
      </c>
      <c r="I11" s="9">
        <v>0.8</v>
      </c>
      <c r="J11" s="9">
        <v>0.533333333333333</v>
      </c>
      <c r="K11" s="9">
        <v>0.64</v>
      </c>
      <c r="L11" s="9">
        <v>0.7</v>
      </c>
      <c r="M11" s="9">
        <v>0.1</v>
      </c>
      <c r="N11" s="9">
        <v>0.55</v>
      </c>
    </row>
    <row r="12" spans="1:14">
      <c r="A12" s="8">
        <v>210</v>
      </c>
      <c r="B12" s="9">
        <v>210</v>
      </c>
      <c r="C12" s="9">
        <v>0.54816722869873</v>
      </c>
      <c r="D12" s="9">
        <v>0.0458312034606934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102</v>
      </c>
      <c r="B13" s="7">
        <v>102</v>
      </c>
      <c r="C13" s="7">
        <v>0.550467371940613</v>
      </c>
      <c r="D13" s="7">
        <v>0.0293501615524292</v>
      </c>
      <c r="E13" s="7">
        <v>9</v>
      </c>
      <c r="F13" s="7">
        <v>8</v>
      </c>
      <c r="G13" s="7">
        <v>1</v>
      </c>
      <c r="H13" s="7">
        <v>2</v>
      </c>
      <c r="I13" s="7">
        <v>0.9</v>
      </c>
      <c r="J13" s="7">
        <v>0.529411764705882</v>
      </c>
      <c r="K13" s="7">
        <v>0.666666666666667</v>
      </c>
      <c r="L13" s="7">
        <v>0.8</v>
      </c>
      <c r="M13" s="7">
        <v>0.1</v>
      </c>
      <c r="N13" s="7">
        <v>0.55</v>
      </c>
    </row>
    <row r="14" spans="1:14">
      <c r="A14" s="8">
        <v>145</v>
      </c>
      <c r="B14" s="9">
        <v>145</v>
      </c>
      <c r="C14" s="9">
        <v>0.550877332687378</v>
      </c>
      <c r="D14" s="9">
        <v>0.00531589984893799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97</v>
      </c>
      <c r="B15" s="9">
        <v>97</v>
      </c>
      <c r="C15" s="9">
        <v>0.551364421844482</v>
      </c>
      <c r="D15" s="9">
        <v>0.0240031480789185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205</v>
      </c>
      <c r="B16" s="9">
        <v>205</v>
      </c>
      <c r="C16" s="9">
        <v>0.551659464836121</v>
      </c>
      <c r="D16" s="9">
        <v>0.0101286172866821</v>
      </c>
      <c r="E16" s="9">
        <v>9</v>
      </c>
      <c r="F16" s="9">
        <v>5</v>
      </c>
      <c r="G16" s="9">
        <v>1</v>
      </c>
      <c r="H16" s="9">
        <v>5</v>
      </c>
      <c r="I16" s="9">
        <v>0.9</v>
      </c>
      <c r="J16" s="9">
        <v>0.642857142857143</v>
      </c>
      <c r="K16" s="9">
        <v>0.75</v>
      </c>
      <c r="L16" s="9">
        <v>0.5</v>
      </c>
      <c r="M16" s="9">
        <v>0.4</v>
      </c>
      <c r="N16" s="9">
        <v>0.7</v>
      </c>
    </row>
    <row r="17" spans="1:14">
      <c r="A17" s="8">
        <v>186</v>
      </c>
      <c r="B17" s="9">
        <v>186</v>
      </c>
      <c r="C17" s="9">
        <v>0.552615880966187</v>
      </c>
      <c r="D17" s="9">
        <v>0.034991979598999</v>
      </c>
      <c r="E17" s="9">
        <v>9</v>
      </c>
      <c r="F17" s="9">
        <v>6</v>
      </c>
      <c r="G17" s="9">
        <v>1</v>
      </c>
      <c r="H17" s="9">
        <v>4</v>
      </c>
      <c r="I17" s="9">
        <v>0.9</v>
      </c>
      <c r="J17" s="9">
        <v>0.6</v>
      </c>
      <c r="K17" s="9">
        <v>0.72</v>
      </c>
      <c r="L17" s="9">
        <v>0.6</v>
      </c>
      <c r="M17" s="9">
        <v>0.3</v>
      </c>
      <c r="N17" s="9">
        <v>0.65</v>
      </c>
    </row>
    <row r="18" spans="1:14">
      <c r="A18" s="8">
        <v>445</v>
      </c>
      <c r="B18" s="9">
        <v>445</v>
      </c>
      <c r="C18" s="9">
        <v>0.566210746765137</v>
      </c>
      <c r="D18" s="9">
        <v>0.00131916999816895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pans="1:14">
      <c r="A19" s="8">
        <v>337</v>
      </c>
      <c r="B19" s="9">
        <v>337</v>
      </c>
      <c r="C19" s="9">
        <v>0.560252547264099</v>
      </c>
      <c r="D19" s="9">
        <v>0.00192916393280029</v>
      </c>
      <c r="E19" s="9">
        <v>9</v>
      </c>
      <c r="F19" s="9">
        <v>7</v>
      </c>
      <c r="G19" s="9">
        <v>1</v>
      </c>
      <c r="H19" s="9">
        <v>3</v>
      </c>
      <c r="I19" s="9">
        <v>0.9</v>
      </c>
      <c r="J19" s="9">
        <v>0.5625</v>
      </c>
      <c r="K19" s="9">
        <v>0.692307692307692</v>
      </c>
      <c r="L19" s="9">
        <v>0.7</v>
      </c>
      <c r="M19" s="9">
        <v>0.2</v>
      </c>
      <c r="N19" s="9">
        <v>0.6</v>
      </c>
    </row>
    <row r="20" s="29" customFormat="1" spans="1:14">
      <c r="A20" s="34">
        <v>103</v>
      </c>
      <c r="B20" s="35">
        <v>103</v>
      </c>
      <c r="C20" s="35">
        <v>0.579185843467712</v>
      </c>
      <c r="D20" s="35">
        <v>0.0855180025100708</v>
      </c>
      <c r="E20" s="35">
        <v>10</v>
      </c>
      <c r="F20" s="35">
        <v>7</v>
      </c>
      <c r="G20" s="35">
        <v>0</v>
      </c>
      <c r="H20" s="35">
        <v>3</v>
      </c>
      <c r="I20" s="35">
        <v>1</v>
      </c>
      <c r="J20" s="35">
        <v>0.588235294117647</v>
      </c>
      <c r="K20" s="35">
        <v>0.740740740740741</v>
      </c>
      <c r="L20" s="35">
        <v>0.7</v>
      </c>
      <c r="M20" s="35">
        <v>0.3</v>
      </c>
      <c r="N20" s="35">
        <v>0.65</v>
      </c>
    </row>
    <row r="21" spans="1:14">
      <c r="A21" s="8">
        <v>259</v>
      </c>
      <c r="B21" s="9">
        <v>259</v>
      </c>
      <c r="C21" s="9">
        <v>0.583817005157471</v>
      </c>
      <c r="D21" s="9">
        <v>0.00514543056488037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4</v>
      </c>
      <c r="B22" s="9">
        <v>4</v>
      </c>
      <c r="C22" s="9">
        <v>0.627549648284912</v>
      </c>
      <c r="D22" s="9">
        <v>0.0245206356048584</v>
      </c>
      <c r="E22" s="9">
        <v>9</v>
      </c>
      <c r="F22" s="9">
        <v>9</v>
      </c>
      <c r="G22" s="9">
        <v>1</v>
      </c>
      <c r="H22" s="9">
        <v>1</v>
      </c>
      <c r="I22" s="9">
        <v>0.9</v>
      </c>
      <c r="J22" s="9">
        <v>0.5</v>
      </c>
      <c r="K22" s="9">
        <v>0.642857142857143</v>
      </c>
      <c r="L22" s="9">
        <v>0.9</v>
      </c>
      <c r="M22" s="9">
        <v>0</v>
      </c>
      <c r="N22" s="9">
        <v>0.5</v>
      </c>
    </row>
    <row r="23" spans="1:14">
      <c r="A23" s="8">
        <v>136</v>
      </c>
      <c r="B23" s="9">
        <v>136</v>
      </c>
      <c r="C23" s="9">
        <v>0.627938747406006</v>
      </c>
      <c r="D23" s="9">
        <v>0.0113358497619629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71</v>
      </c>
      <c r="B24" s="9">
        <v>71</v>
      </c>
      <c r="C24" s="9">
        <v>0.593673706054687</v>
      </c>
      <c r="D24" s="9">
        <v>0.0213378667831421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54</v>
      </c>
      <c r="B25" s="9">
        <v>54</v>
      </c>
      <c r="C25" s="9">
        <v>0.629478931427002</v>
      </c>
      <c r="D25" s="9">
        <v>0.0051422119140625</v>
      </c>
      <c r="E25" s="9">
        <v>10</v>
      </c>
      <c r="F25" s="9">
        <v>9</v>
      </c>
      <c r="G25" s="9">
        <v>0</v>
      </c>
      <c r="H25" s="9">
        <v>1</v>
      </c>
      <c r="I25" s="9">
        <v>1</v>
      </c>
      <c r="J25" s="9">
        <v>0.526315789473684</v>
      </c>
      <c r="K25" s="9">
        <v>0.689655172413793</v>
      </c>
      <c r="L25" s="9">
        <v>0.9</v>
      </c>
      <c r="M25" s="9">
        <v>0.1</v>
      </c>
      <c r="N25" s="9">
        <v>0.55</v>
      </c>
    </row>
    <row r="26" spans="1:14">
      <c r="A26" s="8">
        <v>5</v>
      </c>
      <c r="B26" s="9">
        <v>5</v>
      </c>
      <c r="C26" s="9">
        <v>0.629554629325867</v>
      </c>
      <c r="D26" s="9">
        <v>0.0277773141860962</v>
      </c>
      <c r="E26" s="9">
        <v>8</v>
      </c>
      <c r="F26" s="9">
        <v>5</v>
      </c>
      <c r="G26" s="9">
        <v>2</v>
      </c>
      <c r="H26" s="9">
        <v>5</v>
      </c>
      <c r="I26" s="9">
        <v>0.8</v>
      </c>
      <c r="J26" s="9">
        <v>0.615384615384615</v>
      </c>
      <c r="K26" s="9">
        <v>0.695652173913043</v>
      </c>
      <c r="L26" s="9">
        <v>0.5</v>
      </c>
      <c r="M26" s="9">
        <v>0.3</v>
      </c>
      <c r="N26" s="9">
        <v>0.65</v>
      </c>
    </row>
    <row r="27" spans="1:14">
      <c r="A27" s="8">
        <v>351</v>
      </c>
      <c r="B27" s="9">
        <v>351</v>
      </c>
      <c r="C27" s="9">
        <v>0.629663467407227</v>
      </c>
      <c r="D27" s="9">
        <v>0.0462595224380493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116</v>
      </c>
      <c r="B28" s="9">
        <v>116</v>
      </c>
      <c r="C28" s="9">
        <v>0.630280375480652</v>
      </c>
      <c r="D28" s="9">
        <v>0.000827312469482422</v>
      </c>
      <c r="E28" s="9">
        <v>8</v>
      </c>
      <c r="F28" s="9">
        <v>6</v>
      </c>
      <c r="G28" s="9">
        <v>2</v>
      </c>
      <c r="H28" s="9">
        <v>4</v>
      </c>
      <c r="I28" s="9">
        <v>0.8</v>
      </c>
      <c r="J28" s="9">
        <v>0.571428571428572</v>
      </c>
      <c r="K28" s="9">
        <v>0.666666666666667</v>
      </c>
      <c r="L28" s="9">
        <v>0.6</v>
      </c>
      <c r="M28" s="9">
        <v>0.2</v>
      </c>
      <c r="N28" s="9">
        <v>0.6</v>
      </c>
    </row>
    <row r="29" spans="1:14">
      <c r="A29" s="8">
        <v>221</v>
      </c>
      <c r="B29" s="9">
        <v>221</v>
      </c>
      <c r="C29" s="9">
        <v>0.630487561225891</v>
      </c>
      <c r="D29" s="9">
        <v>0.0630178451538086</v>
      </c>
      <c r="E29" s="9">
        <v>9</v>
      </c>
      <c r="F29" s="9">
        <v>8</v>
      </c>
      <c r="G29" s="9">
        <v>1</v>
      </c>
      <c r="H29" s="9">
        <v>2</v>
      </c>
      <c r="I29" s="9">
        <v>0.9</v>
      </c>
      <c r="J29" s="9">
        <v>0.529411764705882</v>
      </c>
      <c r="K29" s="9">
        <v>0.666666666666667</v>
      </c>
      <c r="L29" s="9">
        <v>0.8</v>
      </c>
      <c r="M29" s="9">
        <v>0.1</v>
      </c>
      <c r="N29" s="9">
        <v>0.55</v>
      </c>
    </row>
    <row r="30" spans="1:14">
      <c r="A30" s="8">
        <v>394</v>
      </c>
      <c r="B30" s="9">
        <v>394</v>
      </c>
      <c r="C30" s="9">
        <v>0.598041772842407</v>
      </c>
      <c r="D30" s="9">
        <v>0.0163865089416504</v>
      </c>
      <c r="E30" s="9">
        <v>9</v>
      </c>
      <c r="F30" s="9">
        <v>9</v>
      </c>
      <c r="G30" s="9">
        <v>1</v>
      </c>
      <c r="H30" s="9">
        <v>1</v>
      </c>
      <c r="I30" s="9">
        <v>0.9</v>
      </c>
      <c r="J30" s="9">
        <v>0.5</v>
      </c>
      <c r="K30" s="9">
        <v>0.642857142857143</v>
      </c>
      <c r="L30" s="9">
        <v>0.9</v>
      </c>
      <c r="M30" s="9">
        <v>0</v>
      </c>
      <c r="N30" s="9">
        <v>0.5</v>
      </c>
    </row>
    <row r="31" spans="1:14">
      <c r="A31" s="8">
        <v>314</v>
      </c>
      <c r="B31" s="9">
        <v>314</v>
      </c>
      <c r="C31" s="9">
        <v>0.599250078201294</v>
      </c>
      <c r="D31" s="9">
        <v>0.0104513168334961</v>
      </c>
      <c r="E31" s="9">
        <v>10</v>
      </c>
      <c r="F31" s="9">
        <v>8</v>
      </c>
      <c r="G31" s="9">
        <v>0</v>
      </c>
      <c r="H31" s="9">
        <v>2</v>
      </c>
      <c r="I31" s="9">
        <v>1</v>
      </c>
      <c r="J31" s="9">
        <v>0.555555555555556</v>
      </c>
      <c r="K31" s="9">
        <v>0.714285714285714</v>
      </c>
      <c r="L31" s="9">
        <v>0.8</v>
      </c>
      <c r="M31" s="9">
        <v>0.2</v>
      </c>
      <c r="N31" s="9">
        <v>0.6</v>
      </c>
    </row>
    <row r="32" spans="1:14">
      <c r="A32" s="8">
        <v>2</v>
      </c>
      <c r="B32" s="9">
        <v>2</v>
      </c>
      <c r="C32" s="9">
        <v>0.621734499931335</v>
      </c>
      <c r="D32" s="9">
        <v>0.000980615615844727</v>
      </c>
      <c r="E32" s="9">
        <v>9</v>
      </c>
      <c r="F32" s="9">
        <v>4</v>
      </c>
      <c r="G32" s="9">
        <v>1</v>
      </c>
      <c r="H32" s="9">
        <v>6</v>
      </c>
      <c r="I32" s="9">
        <v>0.9</v>
      </c>
      <c r="J32" s="9">
        <v>0.692307692307692</v>
      </c>
      <c r="K32" s="9">
        <v>0.782608695652174</v>
      </c>
      <c r="L32" s="9">
        <v>0.4</v>
      </c>
      <c r="M32" s="9">
        <v>0.5</v>
      </c>
      <c r="N32" s="9">
        <v>0.75</v>
      </c>
    </row>
    <row r="33" spans="1:14">
      <c r="A33" s="8">
        <v>289</v>
      </c>
      <c r="B33" s="9">
        <v>289</v>
      </c>
      <c r="C33" s="9">
        <v>0.622252225875854</v>
      </c>
      <c r="D33" s="9">
        <v>0.0173782110214233</v>
      </c>
      <c r="E33" s="9">
        <v>8</v>
      </c>
      <c r="F33" s="9">
        <v>6</v>
      </c>
      <c r="G33" s="9">
        <v>2</v>
      </c>
      <c r="H33" s="9">
        <v>4</v>
      </c>
      <c r="I33" s="9">
        <v>0.8</v>
      </c>
      <c r="J33" s="9">
        <v>0.571428571428572</v>
      </c>
      <c r="K33" s="9">
        <v>0.666666666666667</v>
      </c>
      <c r="L33" s="9">
        <v>0.6</v>
      </c>
      <c r="M33" s="9">
        <v>0.2</v>
      </c>
      <c r="N33" s="9">
        <v>0.6</v>
      </c>
    </row>
    <row r="34" spans="1:14">
      <c r="A34" s="8">
        <v>283</v>
      </c>
      <c r="B34" s="9">
        <v>283</v>
      </c>
      <c r="C34" s="9">
        <v>0.622261166572571</v>
      </c>
      <c r="D34" s="9">
        <v>0.0483412742614746</v>
      </c>
      <c r="E34" s="9">
        <v>9</v>
      </c>
      <c r="F34" s="9">
        <v>6</v>
      </c>
      <c r="G34" s="9">
        <v>1</v>
      </c>
      <c r="H34" s="9">
        <v>4</v>
      </c>
      <c r="I34" s="9">
        <v>0.9</v>
      </c>
      <c r="J34" s="9">
        <v>0.6</v>
      </c>
      <c r="K34" s="9">
        <v>0.72</v>
      </c>
      <c r="L34" s="9">
        <v>0.6</v>
      </c>
      <c r="M34" s="9">
        <v>0.3</v>
      </c>
      <c r="N34" s="9">
        <v>0.65</v>
      </c>
    </row>
    <row r="35" spans="1:14">
      <c r="A35" s="8">
        <v>486</v>
      </c>
      <c r="B35" s="9">
        <v>486</v>
      </c>
      <c r="C35" s="9">
        <v>0.622696757316589</v>
      </c>
      <c r="D35" s="9">
        <v>0.0105104446411133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109</v>
      </c>
      <c r="B36" s="9">
        <v>109</v>
      </c>
      <c r="C36" s="9">
        <v>0.623142123222351</v>
      </c>
      <c r="D36" s="9">
        <v>0.060535192489624</v>
      </c>
      <c r="E36" s="9">
        <v>10</v>
      </c>
      <c r="F36" s="9">
        <v>8</v>
      </c>
      <c r="G36" s="9">
        <v>0</v>
      </c>
      <c r="H36" s="9">
        <v>2</v>
      </c>
      <c r="I36" s="9">
        <v>1</v>
      </c>
      <c r="J36" s="9">
        <v>0.555555555555556</v>
      </c>
      <c r="K36" s="9">
        <v>0.714285714285714</v>
      </c>
      <c r="L36" s="9">
        <v>0.8</v>
      </c>
      <c r="M36" s="9">
        <v>0.2</v>
      </c>
      <c r="N36" s="9">
        <v>0.6</v>
      </c>
    </row>
    <row r="37" spans="1:14">
      <c r="A37" s="8">
        <v>27</v>
      </c>
      <c r="B37" s="9">
        <v>27</v>
      </c>
      <c r="C37" s="9">
        <v>0.62513256072998</v>
      </c>
      <c r="D37" s="9">
        <v>0.0202144384384155</v>
      </c>
      <c r="E37" s="9">
        <v>9</v>
      </c>
      <c r="F37" s="9">
        <v>9</v>
      </c>
      <c r="G37" s="9">
        <v>1</v>
      </c>
      <c r="H37" s="9">
        <v>1</v>
      </c>
      <c r="I37" s="9">
        <v>0.9</v>
      </c>
      <c r="J37" s="9">
        <v>0.5</v>
      </c>
      <c r="K37" s="9">
        <v>0.642857142857143</v>
      </c>
      <c r="L37" s="9">
        <v>0.9</v>
      </c>
      <c r="M37" s="9">
        <v>0</v>
      </c>
      <c r="N37" s="9">
        <v>0.5</v>
      </c>
    </row>
    <row r="38" spans="1:14">
      <c r="A38" s="8">
        <v>286</v>
      </c>
      <c r="B38" s="9">
        <v>286</v>
      </c>
      <c r="C38" s="9">
        <v>0.625374913215637</v>
      </c>
      <c r="D38" s="9">
        <v>0.0424176454544067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="29" customFormat="1" spans="1:14">
      <c r="A39" s="34">
        <v>120</v>
      </c>
      <c r="B39" s="35">
        <v>120</v>
      </c>
      <c r="C39" s="35">
        <v>0.625615119934082</v>
      </c>
      <c r="D39" s="35">
        <v>0.0199213027954102</v>
      </c>
      <c r="E39" s="35">
        <v>10</v>
      </c>
      <c r="F39" s="35">
        <v>7</v>
      </c>
      <c r="G39" s="35">
        <v>0</v>
      </c>
      <c r="H39" s="35">
        <v>3</v>
      </c>
      <c r="I39" s="35">
        <v>1</v>
      </c>
      <c r="J39" s="35">
        <v>0.588235294117647</v>
      </c>
      <c r="K39" s="35">
        <v>0.740740740740741</v>
      </c>
      <c r="L39" s="35">
        <v>0.7</v>
      </c>
      <c r="M39" s="35">
        <v>0.3</v>
      </c>
      <c r="N39" s="35">
        <v>0.65</v>
      </c>
    </row>
    <row r="40" spans="1:14">
      <c r="A40" s="8">
        <v>278</v>
      </c>
      <c r="B40" s="9">
        <v>278</v>
      </c>
      <c r="C40" s="9">
        <v>0.633606433868408</v>
      </c>
      <c r="D40" s="9">
        <v>0.0177440643310547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219</v>
      </c>
      <c r="B41" s="9">
        <v>219</v>
      </c>
      <c r="C41" s="9">
        <v>0.634008884429932</v>
      </c>
      <c r="D41" s="9">
        <v>0.0899170637130737</v>
      </c>
      <c r="E41" s="9">
        <v>8</v>
      </c>
      <c r="F41" s="9">
        <v>6</v>
      </c>
      <c r="G41" s="9">
        <v>2</v>
      </c>
      <c r="H41" s="9">
        <v>4</v>
      </c>
      <c r="I41" s="9">
        <v>0.8</v>
      </c>
      <c r="J41" s="9">
        <v>0.571428571428572</v>
      </c>
      <c r="K41" s="9">
        <v>0.666666666666667</v>
      </c>
      <c r="L41" s="9">
        <v>0.6</v>
      </c>
      <c r="M41" s="9">
        <v>0.2</v>
      </c>
      <c r="N41" s="9">
        <v>0.6</v>
      </c>
    </row>
    <row r="42" spans="1:14">
      <c r="A42" s="8">
        <v>455</v>
      </c>
      <c r="B42" s="9">
        <v>455</v>
      </c>
      <c r="C42" s="9">
        <v>0.634031414985657</v>
      </c>
      <c r="D42" s="9">
        <v>0.0529571771621704</v>
      </c>
      <c r="E42" s="9">
        <v>8</v>
      </c>
      <c r="F42" s="9">
        <v>7</v>
      </c>
      <c r="G42" s="9">
        <v>2</v>
      </c>
      <c r="H42" s="9">
        <v>3</v>
      </c>
      <c r="I42" s="9">
        <v>0.8</v>
      </c>
      <c r="J42" s="9">
        <v>0.533333333333333</v>
      </c>
      <c r="K42" s="9">
        <v>0.64</v>
      </c>
      <c r="L42" s="9">
        <v>0.7</v>
      </c>
      <c r="M42" s="9">
        <v>0.1</v>
      </c>
      <c r="N42" s="9">
        <v>0.55</v>
      </c>
    </row>
    <row r="43" spans="1:14">
      <c r="A43" s="8">
        <v>98</v>
      </c>
      <c r="B43" s="9">
        <v>98</v>
      </c>
      <c r="C43" s="9">
        <v>0.634501576423645</v>
      </c>
      <c r="D43" s="9">
        <v>0.0768029689788818</v>
      </c>
      <c r="E43" s="9">
        <v>8</v>
      </c>
      <c r="F43" s="9">
        <v>8</v>
      </c>
      <c r="G43" s="9">
        <v>2</v>
      </c>
      <c r="H43" s="9">
        <v>2</v>
      </c>
      <c r="I43" s="9">
        <v>0.8</v>
      </c>
      <c r="J43" s="9">
        <v>0.5</v>
      </c>
      <c r="K43" s="9">
        <v>0.615384615384615</v>
      </c>
      <c r="L43" s="9">
        <v>0.8</v>
      </c>
      <c r="M43" s="9">
        <v>0</v>
      </c>
      <c r="N43" s="9">
        <v>0.5</v>
      </c>
    </row>
    <row r="44" spans="1:14">
      <c r="A44" s="8">
        <v>279</v>
      </c>
      <c r="B44" s="9">
        <v>279</v>
      </c>
      <c r="C44" s="9">
        <v>0.673051953315735</v>
      </c>
      <c r="D44" s="9">
        <v>0.0608499050140381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442</v>
      </c>
      <c r="B45" s="9">
        <v>442</v>
      </c>
      <c r="C45" s="9">
        <v>0.667679786682129</v>
      </c>
      <c r="D45" s="9">
        <v>0.0160030126571655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pans="1:14">
      <c r="A46" s="8">
        <v>207</v>
      </c>
      <c r="B46" s="9">
        <v>207</v>
      </c>
      <c r="C46" s="9">
        <v>0.668673396110535</v>
      </c>
      <c r="D46" s="9">
        <v>0.00628530979156494</v>
      </c>
      <c r="E46" s="9">
        <v>9</v>
      </c>
      <c r="F46" s="9">
        <v>8</v>
      </c>
      <c r="G46" s="9">
        <v>1</v>
      </c>
      <c r="H46" s="9">
        <v>2</v>
      </c>
      <c r="I46" s="9">
        <v>0.9</v>
      </c>
      <c r="J46" s="9">
        <v>0.529411764705882</v>
      </c>
      <c r="K46" s="9">
        <v>0.666666666666667</v>
      </c>
      <c r="L46" s="9">
        <v>0.8</v>
      </c>
      <c r="M46" s="9">
        <v>0.1</v>
      </c>
      <c r="N46" s="9">
        <v>0.55</v>
      </c>
    </row>
    <row r="47" spans="1:14">
      <c r="A47" s="8">
        <v>477</v>
      </c>
      <c r="B47" s="9">
        <v>477</v>
      </c>
      <c r="C47" s="9">
        <v>0.672124028205872</v>
      </c>
      <c r="D47" s="9">
        <v>0.0804933309555054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127</v>
      </c>
      <c r="B48" s="9">
        <v>127</v>
      </c>
      <c r="C48" s="9">
        <v>0.661110758781433</v>
      </c>
      <c r="D48" s="9">
        <v>0.0166646242141724</v>
      </c>
      <c r="E48" s="9">
        <v>9</v>
      </c>
      <c r="F48" s="9">
        <v>6</v>
      </c>
      <c r="G48" s="9">
        <v>1</v>
      </c>
      <c r="H48" s="9">
        <v>4</v>
      </c>
      <c r="I48" s="9">
        <v>0.9</v>
      </c>
      <c r="J48" s="9">
        <v>0.6</v>
      </c>
      <c r="K48" s="9">
        <v>0.72</v>
      </c>
      <c r="L48" s="9">
        <v>0.6</v>
      </c>
      <c r="M48" s="9">
        <v>0.3</v>
      </c>
      <c r="N48" s="9">
        <v>0.65</v>
      </c>
    </row>
    <row r="49" spans="1:14">
      <c r="A49" s="8">
        <v>89</v>
      </c>
      <c r="B49" s="9">
        <v>89</v>
      </c>
      <c r="C49" s="9">
        <v>0.659916758537292</v>
      </c>
      <c r="D49" s="9">
        <v>0.0139707326889038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295</v>
      </c>
      <c r="B50" s="9">
        <v>295</v>
      </c>
      <c r="C50" s="9">
        <v>0.641138553619385</v>
      </c>
      <c r="D50" s="9">
        <v>0.0182781219482422</v>
      </c>
      <c r="E50" s="9">
        <v>8</v>
      </c>
      <c r="F50" s="9">
        <v>6</v>
      </c>
      <c r="G50" s="9">
        <v>2</v>
      </c>
      <c r="H50" s="9">
        <v>4</v>
      </c>
      <c r="I50" s="9">
        <v>0.8</v>
      </c>
      <c r="J50" s="9">
        <v>0.571428571428572</v>
      </c>
      <c r="K50" s="9">
        <v>0.666666666666667</v>
      </c>
      <c r="L50" s="9">
        <v>0.6</v>
      </c>
      <c r="M50" s="9">
        <v>0.2</v>
      </c>
      <c r="N50" s="9">
        <v>0.6</v>
      </c>
    </row>
    <row r="51" spans="1:14">
      <c r="A51" s="8">
        <v>128</v>
      </c>
      <c r="B51" s="9">
        <v>128</v>
      </c>
      <c r="C51" s="9">
        <v>0.67039167881012</v>
      </c>
      <c r="D51" s="9">
        <v>0.0843555927276611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242</v>
      </c>
      <c r="B52" s="9">
        <v>242</v>
      </c>
      <c r="C52" s="9">
        <v>0.654550433158875</v>
      </c>
      <c r="D52" s="9">
        <v>0.00651741027832031</v>
      </c>
      <c r="E52" s="9">
        <v>10</v>
      </c>
      <c r="F52" s="9">
        <v>7</v>
      </c>
      <c r="G52" s="9">
        <v>0</v>
      </c>
      <c r="H52" s="9">
        <v>3</v>
      </c>
      <c r="I52" s="9">
        <v>1</v>
      </c>
      <c r="J52" s="9">
        <v>0.588235294117647</v>
      </c>
      <c r="K52" s="9">
        <v>0.740740740740741</v>
      </c>
      <c r="L52" s="9">
        <v>0.7</v>
      </c>
      <c r="M52" s="9">
        <v>0.3</v>
      </c>
      <c r="N52" s="9">
        <v>0.65</v>
      </c>
    </row>
    <row r="53" spans="1:14">
      <c r="A53" s="8">
        <v>294</v>
      </c>
      <c r="B53" s="9">
        <v>294</v>
      </c>
      <c r="C53" s="9">
        <v>0.642839908599854</v>
      </c>
      <c r="D53" s="9">
        <v>0.0108000040054321</v>
      </c>
      <c r="E53" s="9">
        <v>10</v>
      </c>
      <c r="F53" s="9">
        <v>7</v>
      </c>
      <c r="G53" s="9">
        <v>0</v>
      </c>
      <c r="H53" s="9">
        <v>3</v>
      </c>
      <c r="I53" s="9">
        <v>1</v>
      </c>
      <c r="J53" s="9">
        <v>0.588235294117647</v>
      </c>
      <c r="K53" s="9">
        <v>0.740740740740741</v>
      </c>
      <c r="L53" s="9">
        <v>0.7</v>
      </c>
      <c r="M53" s="9">
        <v>0.3</v>
      </c>
      <c r="N53" s="9">
        <v>0.65</v>
      </c>
    </row>
    <row r="54" spans="1:14">
      <c r="A54" s="8">
        <v>254</v>
      </c>
      <c r="B54" s="9">
        <v>254</v>
      </c>
      <c r="C54" s="9">
        <v>0.673060894012451</v>
      </c>
      <c r="D54" s="9">
        <v>0.033013105392456</v>
      </c>
      <c r="E54" s="9">
        <v>8</v>
      </c>
      <c r="F54" s="9">
        <v>6</v>
      </c>
      <c r="G54" s="9">
        <v>2</v>
      </c>
      <c r="H54" s="9">
        <v>4</v>
      </c>
      <c r="I54" s="9">
        <v>0.8</v>
      </c>
      <c r="J54" s="9">
        <v>0.571428571428572</v>
      </c>
      <c r="K54" s="9">
        <v>0.666666666666667</v>
      </c>
      <c r="L54" s="9">
        <v>0.6</v>
      </c>
      <c r="M54" s="9">
        <v>0.2</v>
      </c>
      <c r="N54" s="9">
        <v>0.6</v>
      </c>
    </row>
    <row r="55" spans="1:14">
      <c r="A55" s="8">
        <v>488</v>
      </c>
      <c r="B55" s="9">
        <v>488</v>
      </c>
      <c r="C55" s="9">
        <v>0.643400549888611</v>
      </c>
      <c r="D55" s="9">
        <v>0.0169519186019897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441</v>
      </c>
      <c r="B56" s="9">
        <v>441</v>
      </c>
      <c r="C56" s="9">
        <v>0.672183871269226</v>
      </c>
      <c r="D56" s="9">
        <v>0.11604917049408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494</v>
      </c>
      <c r="B57" s="9">
        <v>494</v>
      </c>
      <c r="C57" s="9">
        <v>0.676161050796509</v>
      </c>
      <c r="D57" s="9">
        <v>0.0370254516601563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="29" customFormat="1" spans="1:14">
      <c r="A58" s="34">
        <v>362</v>
      </c>
      <c r="B58" s="35">
        <v>362</v>
      </c>
      <c r="C58" s="35">
        <v>0.653409957885742</v>
      </c>
      <c r="D58" s="35">
        <v>0.00941205024719238</v>
      </c>
      <c r="E58" s="35">
        <v>7</v>
      </c>
      <c r="F58" s="35">
        <v>5</v>
      </c>
      <c r="G58" s="35">
        <v>3</v>
      </c>
      <c r="H58" s="35">
        <v>5</v>
      </c>
      <c r="I58" s="35">
        <v>0.7</v>
      </c>
      <c r="J58" s="35">
        <v>0.583333333333333</v>
      </c>
      <c r="K58" s="35">
        <v>0.636363636363636</v>
      </c>
      <c r="L58" s="35">
        <v>0.5</v>
      </c>
      <c r="M58" s="35">
        <v>0.2</v>
      </c>
      <c r="N58" s="35">
        <v>0.6</v>
      </c>
    </row>
    <row r="59" spans="1:14">
      <c r="A59" s="8">
        <v>1</v>
      </c>
      <c r="B59" s="9">
        <v>1</v>
      </c>
      <c r="C59" s="9">
        <v>0.724003314971924</v>
      </c>
      <c r="D59" s="9">
        <v>0.0609499216079712</v>
      </c>
      <c r="E59" s="9">
        <v>7</v>
      </c>
      <c r="F59" s="9">
        <v>8</v>
      </c>
      <c r="G59" s="9">
        <v>3</v>
      </c>
      <c r="H59" s="9">
        <v>2</v>
      </c>
      <c r="I59" s="9">
        <v>0.7</v>
      </c>
      <c r="J59" s="9">
        <v>0.466666666666667</v>
      </c>
      <c r="K59" s="9">
        <v>0.56</v>
      </c>
      <c r="L59" s="9">
        <v>0.8</v>
      </c>
      <c r="M59" s="9">
        <v>-0.1</v>
      </c>
      <c r="N59" s="9">
        <v>0.45</v>
      </c>
    </row>
    <row r="60" spans="1:14">
      <c r="A60" s="8">
        <v>485</v>
      </c>
      <c r="B60" s="9">
        <v>485</v>
      </c>
      <c r="C60" s="9">
        <v>0.723328471183777</v>
      </c>
      <c r="D60" s="9">
        <v>0.0456907749176025</v>
      </c>
      <c r="E60" s="9">
        <v>7</v>
      </c>
      <c r="F60" s="9">
        <v>8</v>
      </c>
      <c r="G60" s="9">
        <v>3</v>
      </c>
      <c r="H60" s="9">
        <v>2</v>
      </c>
      <c r="I60" s="9">
        <v>0.7</v>
      </c>
      <c r="J60" s="9">
        <v>0.466666666666667</v>
      </c>
      <c r="K60" s="9">
        <v>0.56</v>
      </c>
      <c r="L60" s="9">
        <v>0.8</v>
      </c>
      <c r="M60" s="9">
        <v>-0.1</v>
      </c>
      <c r="N60" s="9">
        <v>0.45</v>
      </c>
    </row>
    <row r="61" spans="1:14">
      <c r="A61" s="8">
        <v>430</v>
      </c>
      <c r="B61" s="9">
        <v>430</v>
      </c>
      <c r="C61" s="9">
        <v>0.688467860221863</v>
      </c>
      <c r="D61" s="9">
        <v>0.114662289619446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427</v>
      </c>
      <c r="B62" s="9">
        <v>427</v>
      </c>
      <c r="C62" s="9">
        <v>0.684904217720032</v>
      </c>
      <c r="D62" s="9">
        <v>0.0170198678970337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319</v>
      </c>
      <c r="B63" s="9">
        <v>319</v>
      </c>
      <c r="C63" s="9">
        <v>0.685276627540588</v>
      </c>
      <c r="D63" s="9">
        <v>0.0426899194717407</v>
      </c>
      <c r="E63" s="9">
        <v>8</v>
      </c>
      <c r="F63" s="9">
        <v>5</v>
      </c>
      <c r="G63" s="9">
        <v>2</v>
      </c>
      <c r="H63" s="9">
        <v>5</v>
      </c>
      <c r="I63" s="9">
        <v>0.8</v>
      </c>
      <c r="J63" s="9">
        <v>0.615384615384615</v>
      </c>
      <c r="K63" s="9">
        <v>0.695652173913043</v>
      </c>
      <c r="L63" s="9">
        <v>0.5</v>
      </c>
      <c r="M63" s="9">
        <v>0.3</v>
      </c>
      <c r="N63" s="9">
        <v>0.65</v>
      </c>
    </row>
    <row r="64" spans="1:14">
      <c r="A64" s="8">
        <v>350</v>
      </c>
      <c r="B64" s="9">
        <v>350</v>
      </c>
      <c r="C64" s="9">
        <v>0.689123868942261</v>
      </c>
      <c r="D64" s="9">
        <v>0.0156382322311401</v>
      </c>
      <c r="E64" s="9">
        <v>10</v>
      </c>
      <c r="F64" s="9">
        <v>8</v>
      </c>
      <c r="G64" s="9">
        <v>0</v>
      </c>
      <c r="H64" s="9">
        <v>2</v>
      </c>
      <c r="I64" s="9">
        <v>1</v>
      </c>
      <c r="J64" s="9">
        <v>0.555555555555556</v>
      </c>
      <c r="K64" s="9">
        <v>0.714285714285714</v>
      </c>
      <c r="L64" s="9">
        <v>0.8</v>
      </c>
      <c r="M64" s="9">
        <v>0.2</v>
      </c>
      <c r="N64" s="9">
        <v>0.6</v>
      </c>
    </row>
    <row r="65" spans="1:14">
      <c r="A65" s="8">
        <v>139</v>
      </c>
      <c r="B65" s="9">
        <v>139</v>
      </c>
      <c r="C65" s="9">
        <v>0.688897848129272</v>
      </c>
      <c r="D65" s="9">
        <v>0.0485998392105102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106</v>
      </c>
      <c r="B66" s="9">
        <v>106</v>
      </c>
      <c r="C66" s="9">
        <v>0.690101981163025</v>
      </c>
      <c r="D66" s="9">
        <v>0.0384869575500488</v>
      </c>
      <c r="E66" s="9">
        <v>9</v>
      </c>
      <c r="F66" s="9">
        <v>5</v>
      </c>
      <c r="G66" s="9">
        <v>1</v>
      </c>
      <c r="H66" s="9">
        <v>5</v>
      </c>
      <c r="I66" s="9">
        <v>0.9</v>
      </c>
      <c r="J66" s="9">
        <v>0.642857142857143</v>
      </c>
      <c r="K66" s="9">
        <v>0.75</v>
      </c>
      <c r="L66" s="9">
        <v>0.5</v>
      </c>
      <c r="M66" s="9">
        <v>0.4</v>
      </c>
      <c r="N66" s="9">
        <v>0.7</v>
      </c>
    </row>
    <row r="67" spans="1:14">
      <c r="A67" s="8">
        <v>95</v>
      </c>
      <c r="B67" s="9">
        <v>95</v>
      </c>
      <c r="C67" s="9">
        <v>0.718604207038879</v>
      </c>
      <c r="D67" s="9">
        <v>0.000424385070800781</v>
      </c>
      <c r="E67" s="9">
        <v>8</v>
      </c>
      <c r="F67" s="9">
        <v>7</v>
      </c>
      <c r="G67" s="9">
        <v>2</v>
      </c>
      <c r="H67" s="9">
        <v>3</v>
      </c>
      <c r="I67" s="9">
        <v>0.8</v>
      </c>
      <c r="J67" s="9">
        <v>0.533333333333333</v>
      </c>
      <c r="K67" s="9">
        <v>0.64</v>
      </c>
      <c r="L67" s="9">
        <v>0.7</v>
      </c>
      <c r="M67" s="9">
        <v>0.1</v>
      </c>
      <c r="N67" s="9">
        <v>0.55</v>
      </c>
    </row>
    <row r="68" spans="1:14">
      <c r="A68" s="8">
        <v>240</v>
      </c>
      <c r="B68" s="9">
        <v>240</v>
      </c>
      <c r="C68" s="9">
        <v>0.720616340637207</v>
      </c>
      <c r="D68" s="9">
        <v>0.0177127122879028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376</v>
      </c>
      <c r="B69" s="9">
        <v>376</v>
      </c>
      <c r="C69" s="9">
        <v>0.690605521202087</v>
      </c>
      <c r="D69" s="9">
        <v>0.0205518007278442</v>
      </c>
      <c r="E69" s="9">
        <v>9</v>
      </c>
      <c r="F69" s="9">
        <v>5</v>
      </c>
      <c r="G69" s="9">
        <v>1</v>
      </c>
      <c r="H69" s="9">
        <v>5</v>
      </c>
      <c r="I69" s="9">
        <v>0.9</v>
      </c>
      <c r="J69" s="9">
        <v>0.642857142857143</v>
      </c>
      <c r="K69" s="9">
        <v>0.75</v>
      </c>
      <c r="L69" s="9">
        <v>0.5</v>
      </c>
      <c r="M69" s="9">
        <v>0.4</v>
      </c>
      <c r="N69" s="9">
        <v>0.7</v>
      </c>
    </row>
    <row r="70" spans="1:14">
      <c r="A70" s="8">
        <v>260</v>
      </c>
      <c r="B70" s="9">
        <v>260</v>
      </c>
      <c r="C70" s="9">
        <v>0.69218921661377</v>
      </c>
      <c r="D70" s="9">
        <v>0.0328303575515747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pans="1:14">
      <c r="A71" s="8">
        <v>398</v>
      </c>
      <c r="B71" s="9">
        <v>398</v>
      </c>
      <c r="C71" s="9">
        <v>0.710042953491211</v>
      </c>
      <c r="D71" s="9">
        <v>0.132445573806763</v>
      </c>
      <c r="E71" s="9">
        <v>8</v>
      </c>
      <c r="F71" s="9">
        <v>3</v>
      </c>
      <c r="G71" s="9">
        <v>2</v>
      </c>
      <c r="H71" s="9">
        <v>7</v>
      </c>
      <c r="I71" s="9">
        <v>0.8</v>
      </c>
      <c r="J71" s="9">
        <v>0.727272727272727</v>
      </c>
      <c r="K71" s="9">
        <v>0.761904761904762</v>
      </c>
      <c r="L71" s="9">
        <v>0.3</v>
      </c>
      <c r="M71" s="9">
        <v>0.5</v>
      </c>
      <c r="N71" s="9">
        <v>0.75</v>
      </c>
    </row>
    <row r="72" spans="1:14">
      <c r="A72" s="8">
        <v>29</v>
      </c>
      <c r="B72" s="9">
        <v>29</v>
      </c>
      <c r="C72" s="9">
        <v>0.712644577026367</v>
      </c>
      <c r="D72" s="9">
        <v>0.111910700798035</v>
      </c>
      <c r="E72" s="9">
        <v>9</v>
      </c>
      <c r="F72" s="9">
        <v>8</v>
      </c>
      <c r="G72" s="9">
        <v>1</v>
      </c>
      <c r="H72" s="9">
        <v>2</v>
      </c>
      <c r="I72" s="9">
        <v>0.9</v>
      </c>
      <c r="J72" s="9">
        <v>0.529411764705882</v>
      </c>
      <c r="K72" s="9">
        <v>0.666666666666667</v>
      </c>
      <c r="L72" s="9">
        <v>0.8</v>
      </c>
      <c r="M72" s="9">
        <v>0.1</v>
      </c>
      <c r="N72" s="9">
        <v>0.55</v>
      </c>
    </row>
    <row r="73" spans="1:14">
      <c r="A73" s="8">
        <v>416</v>
      </c>
      <c r="B73" s="9">
        <v>416</v>
      </c>
      <c r="C73" s="9">
        <v>0.713237643241882</v>
      </c>
      <c r="D73" s="9">
        <v>0.146124362945557</v>
      </c>
      <c r="E73" s="9">
        <v>10</v>
      </c>
      <c r="F73" s="9">
        <v>3</v>
      </c>
      <c r="G73" s="9">
        <v>0</v>
      </c>
      <c r="H73" s="9">
        <v>7</v>
      </c>
      <c r="I73" s="9">
        <v>1</v>
      </c>
      <c r="J73" s="9">
        <v>0.769230769230769</v>
      </c>
      <c r="K73" s="9">
        <v>0.869565217391304</v>
      </c>
      <c r="L73" s="9">
        <v>0.3</v>
      </c>
      <c r="M73" s="9">
        <v>0.7</v>
      </c>
      <c r="N73" s="9">
        <v>0.85</v>
      </c>
    </row>
    <row r="74" spans="1:14">
      <c r="A74" s="8">
        <v>230</v>
      </c>
      <c r="B74" s="9">
        <v>230</v>
      </c>
      <c r="C74" s="9">
        <v>0.720847606658936</v>
      </c>
      <c r="D74" s="9">
        <v>0.0570018291473389</v>
      </c>
      <c r="E74" s="9">
        <v>9</v>
      </c>
      <c r="F74" s="9">
        <v>8</v>
      </c>
      <c r="G74" s="9">
        <v>1</v>
      </c>
      <c r="H74" s="9">
        <v>2</v>
      </c>
      <c r="I74" s="9">
        <v>0.9</v>
      </c>
      <c r="J74" s="9">
        <v>0.529411764705882</v>
      </c>
      <c r="K74" s="9">
        <v>0.666666666666667</v>
      </c>
      <c r="L74" s="9">
        <v>0.8</v>
      </c>
      <c r="M74" s="9">
        <v>0.1</v>
      </c>
      <c r="N74" s="9">
        <v>0.55</v>
      </c>
    </row>
    <row r="75" spans="1:14">
      <c r="A75" s="8">
        <v>463</v>
      </c>
      <c r="B75" s="9">
        <v>463</v>
      </c>
      <c r="C75" s="9">
        <v>0.722189426422119</v>
      </c>
      <c r="D75" s="9">
        <v>0.00653374195098877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pans="1:14">
      <c r="A76" s="8">
        <v>212</v>
      </c>
      <c r="B76" s="9">
        <v>212</v>
      </c>
      <c r="C76" s="9">
        <v>0.722451210021973</v>
      </c>
      <c r="D76" s="9">
        <v>0.0722798109054565</v>
      </c>
      <c r="E76" s="9">
        <v>9</v>
      </c>
      <c r="F76" s="9">
        <v>6</v>
      </c>
      <c r="G76" s="9">
        <v>1</v>
      </c>
      <c r="H76" s="9">
        <v>4</v>
      </c>
      <c r="I76" s="9">
        <v>0.9</v>
      </c>
      <c r="J76" s="9">
        <v>0.6</v>
      </c>
      <c r="K76" s="9">
        <v>0.72</v>
      </c>
      <c r="L76" s="9">
        <v>0.6</v>
      </c>
      <c r="M76" s="9">
        <v>0.3</v>
      </c>
      <c r="N76" s="9">
        <v>0.65</v>
      </c>
    </row>
    <row r="77" spans="1:14">
      <c r="A77" s="8">
        <v>340</v>
      </c>
      <c r="B77" s="9">
        <v>340</v>
      </c>
      <c r="C77" s="9">
        <v>0.726742148399353</v>
      </c>
      <c r="D77" s="9">
        <v>0.163003444671631</v>
      </c>
      <c r="E77" s="9">
        <v>9</v>
      </c>
      <c r="F77" s="9">
        <v>5</v>
      </c>
      <c r="G77" s="9">
        <v>1</v>
      </c>
      <c r="H77" s="9">
        <v>5</v>
      </c>
      <c r="I77" s="9">
        <v>0.9</v>
      </c>
      <c r="J77" s="9">
        <v>0.642857142857143</v>
      </c>
      <c r="K77" s="9">
        <v>0.75</v>
      </c>
      <c r="L77" s="9">
        <v>0.5</v>
      </c>
      <c r="M77" s="9">
        <v>0.4</v>
      </c>
      <c r="N77" s="9">
        <v>0.7</v>
      </c>
    </row>
    <row r="78" s="7" customFormat="1" spans="3:14">
      <c r="C78" s="7">
        <f>AVERAGE(C2:C77)</f>
        <v>0.632822626515439</v>
      </c>
      <c r="D78" s="7">
        <f>AVERAGE(D2:D77)</f>
        <v>0.0384614546048014</v>
      </c>
      <c r="I78" s="7">
        <f t="shared" ref="I78:N78" si="0">AVERAGE(I2:I77)</f>
        <v>0.896052631578947</v>
      </c>
      <c r="J78" s="7">
        <f t="shared" si="0"/>
        <v>0.572709661271866</v>
      </c>
      <c r="K78" s="7">
        <f t="shared" si="0"/>
        <v>0.696519661071661</v>
      </c>
      <c r="L78" s="7">
        <f t="shared" si="0"/>
        <v>0.680263157894737</v>
      </c>
      <c r="M78" s="7">
        <f t="shared" si="0"/>
        <v>0.215789473684211</v>
      </c>
      <c r="N78" s="7">
        <f t="shared" si="0"/>
        <v>0.607894736842105</v>
      </c>
    </row>
    <row r="80" spans="3:7">
      <c r="C80" s="18" t="s">
        <v>13</v>
      </c>
      <c r="D80" s="7" t="s">
        <v>14</v>
      </c>
      <c r="F80" s="7" t="s">
        <v>39</v>
      </c>
      <c r="G80" s="7"/>
    </row>
    <row r="81" spans="3:10">
      <c r="C81" s="7" t="s">
        <v>15</v>
      </c>
      <c r="D81" s="7">
        <f>COUNTIF(C2:C77,"&lt;0.343")-COUNTIF(C2:C77,"&lt;0.311")</f>
        <v>0</v>
      </c>
      <c r="F81" s="19">
        <v>0.02</v>
      </c>
      <c r="G81" s="23">
        <v>31.2</v>
      </c>
      <c r="H81" s="23">
        <v>-40</v>
      </c>
      <c r="I81" s="24">
        <v>0.0256</v>
      </c>
      <c r="J81">
        <v>76</v>
      </c>
    </row>
    <row r="82" spans="3:10">
      <c r="C82" s="7" t="s">
        <v>16</v>
      </c>
      <c r="D82" s="7">
        <f>COUNTIF(C2:C77,"&lt;0.375")-COUNTIF(C2:C77,"&lt;0.343")</f>
        <v>0</v>
      </c>
      <c r="F82" s="19">
        <v>0.04</v>
      </c>
      <c r="G82" s="23">
        <v>62.4</v>
      </c>
      <c r="H82" s="23">
        <v>-60</v>
      </c>
      <c r="I82" s="24">
        <v>0.0385</v>
      </c>
      <c r="J82">
        <v>75</v>
      </c>
    </row>
    <row r="83" spans="3:10">
      <c r="C83" s="7" t="s">
        <v>17</v>
      </c>
      <c r="D83" s="7">
        <f>COUNTIF(C2:C77,"&lt;0.407")-COUNTIF(C2:C77,"&lt;0.375")</f>
        <v>0</v>
      </c>
      <c r="F83" s="19">
        <v>0.1</v>
      </c>
      <c r="G83" s="23">
        <v>156</v>
      </c>
      <c r="H83" s="23">
        <v>-160</v>
      </c>
      <c r="I83" s="24">
        <v>0.1026</v>
      </c>
      <c r="J83">
        <v>70</v>
      </c>
    </row>
    <row r="84" spans="3:10">
      <c r="C84" s="7" t="s">
        <v>18</v>
      </c>
      <c r="D84" s="7">
        <f>COUNTIF(C2:C77,"&lt;0.439")-COUNTIF(C2:C77,"&lt;0.407")</f>
        <v>0</v>
      </c>
      <c r="F84" s="19">
        <v>0.12</v>
      </c>
      <c r="G84" s="23">
        <v>187.2</v>
      </c>
      <c r="H84" s="23">
        <v>-180</v>
      </c>
      <c r="I84" s="24">
        <v>0.1154</v>
      </c>
      <c r="J84">
        <v>69</v>
      </c>
    </row>
    <row r="85" s="3" customFormat="1" spans="3:10">
      <c r="C85" s="20" t="s">
        <v>19</v>
      </c>
      <c r="D85" s="20">
        <f>COUNTIF(C2:C77,"&lt;0.471")-COUNTIF(C2:C77,"&lt;0.439")</f>
        <v>0</v>
      </c>
      <c r="F85" s="20"/>
      <c r="G85" s="20"/>
      <c r="H85" s="3">
        <v>-200</v>
      </c>
      <c r="I85" s="25">
        <v>0.1282</v>
      </c>
      <c r="J85" s="3">
        <v>68</v>
      </c>
    </row>
    <row r="86" s="3" customFormat="1" spans="3:4">
      <c r="C86" s="20" t="s">
        <v>20</v>
      </c>
      <c r="D86" s="20">
        <f>COUNTIF(C2:C77,"&lt;0.503")-COUNTIF(C2:C77,"&lt;0.471")</f>
        <v>0</v>
      </c>
    </row>
    <row r="87" s="3" customFormat="1" spans="3:4">
      <c r="C87" s="20" t="s">
        <v>21</v>
      </c>
      <c r="D87" s="20">
        <f>COUNTIF(C2:C77,"&lt;0.535")-COUNTIF(C2:C77,"&lt;0.503")</f>
        <v>0</v>
      </c>
    </row>
    <row r="88" s="29" customFormat="1" spans="3:5">
      <c r="C88" s="32" t="s">
        <v>53</v>
      </c>
      <c r="D88" s="32">
        <f>COUNTIF(C2:C77,"&lt;0.583")-COUNTIF(C2:C77,"&lt;0.535")</f>
        <v>19</v>
      </c>
      <c r="E88" s="29">
        <v>19</v>
      </c>
    </row>
    <row r="89" s="3" customFormat="1" spans="3:5">
      <c r="C89" s="20" t="s">
        <v>54</v>
      </c>
      <c r="D89" s="20">
        <f>COUNTIF(C2:C77,"&lt;0.631")-COUNTIF(C2:C77,"&lt;0.583")</f>
        <v>19</v>
      </c>
      <c r="E89" s="3">
        <v>19</v>
      </c>
    </row>
    <row r="90" spans="3:5">
      <c r="C90" s="7" t="s">
        <v>55</v>
      </c>
      <c r="D90" s="7">
        <f>COUNTIF(C2:C77,"&lt;0.679")-COUNTIF(C2:C77,"&lt;0.631")</f>
        <v>19</v>
      </c>
      <c r="E90">
        <v>19</v>
      </c>
    </row>
    <row r="91" s="29" customFormat="1" spans="3:5">
      <c r="C91" s="32" t="s">
        <v>56</v>
      </c>
      <c r="D91" s="32">
        <f>COUNTIF(C2:C77,"&lt;0.727")-COUNTIF(C2:C77,"&lt;0.679")</f>
        <v>19</v>
      </c>
      <c r="E91" s="29">
        <v>19</v>
      </c>
    </row>
    <row r="92" spans="3:4">
      <c r="C92" s="7" t="s">
        <v>26</v>
      </c>
      <c r="D92" s="7">
        <v>0</v>
      </c>
    </row>
    <row r="93" spans="3:4">
      <c r="C93" s="7" t="s">
        <v>27</v>
      </c>
      <c r="D93" s="7">
        <v>0</v>
      </c>
    </row>
    <row r="94" spans="3:4">
      <c r="C94" s="7" t="s">
        <v>28</v>
      </c>
      <c r="D94" s="7">
        <f>COUNTIF(C2:C77,"&lt;0.759")-COUNTIF(C2:C77,"&lt;0.727")</f>
        <v>0</v>
      </c>
    </row>
    <row r="95" spans="3:4">
      <c r="C95" s="7" t="s">
        <v>29</v>
      </c>
      <c r="D95" s="7">
        <f>COUNTIF(C2:C77,"&lt;0.791")-COUNTIF(C2:C77,"&lt;0.759")</f>
        <v>0</v>
      </c>
    </row>
    <row r="96" spans="3:4">
      <c r="C96" s="7" t="s">
        <v>30</v>
      </c>
      <c r="D96" s="7">
        <f>COUNTIF(C2:C77,"&lt;0.823")-COUNTIF(C2:C77,"&lt;0.791")</f>
        <v>0</v>
      </c>
    </row>
    <row r="97" spans="3:7">
      <c r="C97" s="7" t="s">
        <v>31</v>
      </c>
      <c r="D97" s="7">
        <f>COUNTIF(C2:C77,"&lt;0.855")-COUNTIF(C2:C77,"&lt;0.823")</f>
        <v>0</v>
      </c>
      <c r="F97">
        <v>0.53</v>
      </c>
      <c r="G97">
        <v>0.038</v>
      </c>
    </row>
    <row r="98" spans="3:7">
      <c r="C98" s="7" t="s">
        <v>32</v>
      </c>
      <c r="D98" s="7">
        <f>COUNTIF(C2:C77,"&lt;0.887")-COUNTIF(C2:C77,"&lt;0.855")</f>
        <v>0</v>
      </c>
      <c r="F98">
        <v>0.648</v>
      </c>
      <c r="G98">
        <v>0.073</v>
      </c>
    </row>
    <row r="99" spans="3:7">
      <c r="C99" s="7" t="s">
        <v>33</v>
      </c>
      <c r="D99" s="7">
        <f>COUNTIF(C2:C77,"&lt;0.919")-COUNTIF(C2:C77,"&lt;0.887")</f>
        <v>0</v>
      </c>
      <c r="F99">
        <v>0.734</v>
      </c>
      <c r="G99">
        <v>0.107</v>
      </c>
    </row>
    <row r="100" spans="3:4">
      <c r="C100" s="7" t="s">
        <v>34</v>
      </c>
      <c r="D100" s="7">
        <f>COUNTIF(C2:C77,"&lt;0.951")-COUNTIF(C2:C77,"&lt;0.919")</f>
        <v>0</v>
      </c>
    </row>
    <row r="101" spans="3:4">
      <c r="C101" s="7" t="s">
        <v>35</v>
      </c>
      <c r="D101" s="7">
        <f>COUNTIF(C2:C77,"&lt;0.983")-COUNTIF(C2:C77,"&lt;0.951")</f>
        <v>0</v>
      </c>
    </row>
    <row r="102" spans="3:4">
      <c r="C102" s="7" t="s">
        <v>36</v>
      </c>
      <c r="D102" s="7">
        <f>COUNTIF(C2:C77,"&lt;1.015")-COUNTIF(C2:C77,"&lt;0.983")</f>
        <v>0</v>
      </c>
    </row>
    <row r="103" spans="3:6">
      <c r="C103" s="7" t="s">
        <v>37</v>
      </c>
      <c r="D103" s="7">
        <f>COUNTIF(C2:C77,"&lt;1.047")-COUNTIF(C2:C77,"&lt;1.015")</f>
        <v>0</v>
      </c>
      <c r="F103">
        <v>0.048</v>
      </c>
    </row>
    <row r="104" spans="3:4">
      <c r="C104" s="7" t="s">
        <v>38</v>
      </c>
      <c r="D104" s="7">
        <f>COUNTIF(C2:C77,"&lt;1.079")-COUNTIF(C2:C77,"&lt;1.047")</f>
        <v>0</v>
      </c>
    </row>
  </sheetData>
  <pageMargins left="0.75" right="0.75" top="1" bottom="1" header="0.5" footer="0.5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26" workbookViewId="0">
      <selection activeCell="A67" sqref="$A67:$XFD67"/>
    </sheetView>
  </sheetViews>
  <sheetFormatPr defaultColWidth="9" defaultRowHeight="13.5"/>
  <cols>
    <col min="3" max="4" width="18.3833333333333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393</v>
      </c>
      <c r="B2" s="9">
        <v>393</v>
      </c>
      <c r="C2" s="9">
        <v>0.562142014503479</v>
      </c>
      <c r="D2" s="9">
        <v>0.0169335603713989</v>
      </c>
      <c r="E2" s="9">
        <v>8</v>
      </c>
      <c r="F2" s="9">
        <v>8</v>
      </c>
      <c r="G2" s="9">
        <v>2</v>
      </c>
      <c r="H2" s="9">
        <v>2</v>
      </c>
      <c r="I2" s="9">
        <v>0.8</v>
      </c>
      <c r="J2" s="9">
        <v>0.5</v>
      </c>
      <c r="K2" s="9">
        <v>0.615384615384615</v>
      </c>
      <c r="L2" s="9">
        <v>0.8</v>
      </c>
      <c r="M2" s="9">
        <v>0</v>
      </c>
      <c r="N2" s="9">
        <v>0.5</v>
      </c>
    </row>
    <row r="3" spans="1:14">
      <c r="A3" s="8">
        <v>498</v>
      </c>
      <c r="B3" s="9">
        <v>498</v>
      </c>
      <c r="C3" s="9">
        <v>0.562498211860657</v>
      </c>
      <c r="D3" s="9">
        <v>0.018094539642334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445</v>
      </c>
      <c r="B4" s="9">
        <v>445</v>
      </c>
      <c r="C4" s="9">
        <v>0.566210746765137</v>
      </c>
      <c r="D4" s="9">
        <v>0.00131916999816895</v>
      </c>
      <c r="E4" s="9">
        <v>9</v>
      </c>
      <c r="F4" s="9">
        <v>9</v>
      </c>
      <c r="G4" s="9">
        <v>1</v>
      </c>
      <c r="H4" s="9">
        <v>1</v>
      </c>
      <c r="I4" s="9">
        <v>0.9</v>
      </c>
      <c r="J4" s="9">
        <v>0.5</v>
      </c>
      <c r="K4" s="9">
        <v>0.642857142857143</v>
      </c>
      <c r="L4" s="9">
        <v>0.9</v>
      </c>
      <c r="M4" s="9">
        <v>0</v>
      </c>
      <c r="N4" s="9">
        <v>0.5</v>
      </c>
    </row>
    <row r="5" spans="1:14">
      <c r="A5" s="8">
        <v>7</v>
      </c>
      <c r="B5" s="9">
        <v>7</v>
      </c>
      <c r="C5" s="9">
        <v>0.567395210266113</v>
      </c>
      <c r="D5" s="9">
        <v>0.0389201641082764</v>
      </c>
      <c r="E5" s="9">
        <v>10</v>
      </c>
      <c r="F5" s="9">
        <v>8</v>
      </c>
      <c r="G5" s="9">
        <v>0</v>
      </c>
      <c r="H5" s="9">
        <v>2</v>
      </c>
      <c r="I5" s="9">
        <v>1</v>
      </c>
      <c r="J5" s="9">
        <v>0.555555555555556</v>
      </c>
      <c r="K5" s="9">
        <v>0.714285714285714</v>
      </c>
      <c r="L5" s="9">
        <v>0.8</v>
      </c>
      <c r="M5" s="9">
        <v>0.2</v>
      </c>
      <c r="N5" s="9">
        <v>0.6</v>
      </c>
    </row>
    <row r="6" spans="1:14">
      <c r="A6" s="8">
        <v>61</v>
      </c>
      <c r="B6" s="9">
        <v>61</v>
      </c>
      <c r="C6" s="9">
        <v>0.567415475845337</v>
      </c>
      <c r="D6" s="9">
        <v>0.0208377838134766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443</v>
      </c>
      <c r="B7" s="9">
        <v>443</v>
      </c>
      <c r="C7" s="9">
        <v>0.537277579307556</v>
      </c>
      <c r="D7" s="9">
        <v>0.00821709632873535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469</v>
      </c>
      <c r="B8" s="9">
        <v>469</v>
      </c>
      <c r="C8" s="9">
        <v>0.569208860397339</v>
      </c>
      <c r="D8" s="9">
        <v>0.0651026964187622</v>
      </c>
      <c r="E8" s="9">
        <v>7</v>
      </c>
      <c r="F8" s="9">
        <v>9</v>
      </c>
      <c r="G8" s="9">
        <v>3</v>
      </c>
      <c r="H8" s="9">
        <v>1</v>
      </c>
      <c r="I8" s="9">
        <v>0.7</v>
      </c>
      <c r="J8" s="9">
        <v>0.4375</v>
      </c>
      <c r="K8" s="9">
        <v>0.538461538461538</v>
      </c>
      <c r="L8" s="9">
        <v>0.9</v>
      </c>
      <c r="M8" s="9">
        <v>-0.2</v>
      </c>
      <c r="N8" s="9">
        <v>0.4</v>
      </c>
    </row>
    <row r="9" spans="1:14">
      <c r="A9" s="8">
        <v>320</v>
      </c>
      <c r="B9" s="9">
        <v>320</v>
      </c>
      <c r="C9" s="9">
        <v>0.569774150848389</v>
      </c>
      <c r="D9" s="9">
        <v>0.0429487228393555</v>
      </c>
      <c r="E9" s="9">
        <v>7</v>
      </c>
      <c r="F9" s="9">
        <v>7</v>
      </c>
      <c r="G9" s="9">
        <v>3</v>
      </c>
      <c r="H9" s="9">
        <v>3</v>
      </c>
      <c r="I9" s="9">
        <v>0.7</v>
      </c>
      <c r="J9" s="9">
        <v>0.5</v>
      </c>
      <c r="K9" s="9">
        <v>0.583333333333333</v>
      </c>
      <c r="L9" s="9">
        <v>0.7</v>
      </c>
      <c r="M9" s="9">
        <v>0</v>
      </c>
      <c r="N9" s="9">
        <v>0.5</v>
      </c>
    </row>
    <row r="10" spans="1:14">
      <c r="A10" s="8">
        <v>208</v>
      </c>
      <c r="B10" s="9">
        <v>208</v>
      </c>
      <c r="C10" s="9">
        <v>0.570047974586487</v>
      </c>
      <c r="D10" s="9">
        <v>0.037690281867981</v>
      </c>
      <c r="E10" s="9">
        <v>9</v>
      </c>
      <c r="F10" s="9">
        <v>7</v>
      </c>
      <c r="G10" s="9">
        <v>1</v>
      </c>
      <c r="H10" s="9">
        <v>3</v>
      </c>
      <c r="I10" s="9">
        <v>0.9</v>
      </c>
      <c r="J10" s="9">
        <v>0.5625</v>
      </c>
      <c r="K10" s="9">
        <v>0.692307692307692</v>
      </c>
      <c r="L10" s="9">
        <v>0.7</v>
      </c>
      <c r="M10" s="9">
        <v>0.2</v>
      </c>
      <c r="N10" s="9">
        <v>0.6</v>
      </c>
    </row>
    <row r="11" spans="1:14">
      <c r="A11" s="8">
        <v>290</v>
      </c>
      <c r="B11" s="9">
        <v>290</v>
      </c>
      <c r="C11" s="9">
        <v>0.57060170173645</v>
      </c>
      <c r="D11" s="9">
        <v>0.000138640403747559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307</v>
      </c>
      <c r="B12" s="9">
        <v>307</v>
      </c>
      <c r="C12" s="9">
        <v>0.571081042289734</v>
      </c>
      <c r="D12" s="9">
        <v>0.0402399301528931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93</v>
      </c>
      <c r="B14" s="9">
        <v>93</v>
      </c>
      <c r="C14" s="9">
        <v>0.571714162826538</v>
      </c>
      <c r="D14" s="9">
        <v>0.0245965719223022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491</v>
      </c>
      <c r="B15" s="9">
        <v>491</v>
      </c>
      <c r="C15" s="9">
        <v>0.537451267242432</v>
      </c>
      <c r="D15" s="9">
        <v>0.00570511817932129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="29" customFormat="1" spans="1:14">
      <c r="A16" s="34">
        <v>467</v>
      </c>
      <c r="B16" s="35">
        <v>467</v>
      </c>
      <c r="C16" s="35">
        <v>0.572872996330261</v>
      </c>
      <c r="D16" s="35">
        <v>0.00699377059936523</v>
      </c>
      <c r="E16" s="35">
        <v>10</v>
      </c>
      <c r="F16" s="35">
        <v>6</v>
      </c>
      <c r="G16" s="35">
        <v>0</v>
      </c>
      <c r="H16" s="35">
        <v>4</v>
      </c>
      <c r="I16" s="35">
        <v>1</v>
      </c>
      <c r="J16" s="35">
        <v>0.625</v>
      </c>
      <c r="K16" s="35">
        <v>0.769230769230769</v>
      </c>
      <c r="L16" s="35">
        <v>0.6</v>
      </c>
      <c r="M16" s="35">
        <v>0.4</v>
      </c>
      <c r="N16" s="35">
        <v>0.7</v>
      </c>
    </row>
    <row r="17" spans="1:14">
      <c r="A17" s="8">
        <v>397</v>
      </c>
      <c r="B17" s="9">
        <v>397</v>
      </c>
      <c r="C17" s="9">
        <v>0.573348999023437</v>
      </c>
      <c r="D17" s="9">
        <v>0.0288004875183106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pans="1:14">
      <c r="A18" s="8">
        <v>437</v>
      </c>
      <c r="B18" s="9">
        <v>437</v>
      </c>
      <c r="C18" s="9">
        <v>0.575315237045288</v>
      </c>
      <c r="D18" s="9">
        <v>0.0327671766281128</v>
      </c>
      <c r="E18" s="9">
        <v>7</v>
      </c>
      <c r="F18" s="9">
        <v>7</v>
      </c>
      <c r="G18" s="9">
        <v>3</v>
      </c>
      <c r="H18" s="9">
        <v>3</v>
      </c>
      <c r="I18" s="9">
        <v>0.7</v>
      </c>
      <c r="J18" s="9">
        <v>0.5</v>
      </c>
      <c r="K18" s="9">
        <v>0.583333333333333</v>
      </c>
      <c r="L18" s="9">
        <v>0.7</v>
      </c>
      <c r="M18" s="9">
        <v>0</v>
      </c>
      <c r="N18" s="9">
        <v>0.5</v>
      </c>
    </row>
    <row r="19" spans="1:14">
      <c r="A19" s="8">
        <v>386</v>
      </c>
      <c r="B19" s="9">
        <v>386</v>
      </c>
      <c r="C19" s="9">
        <v>0.578142523765564</v>
      </c>
      <c r="D19" s="9">
        <v>0.0254735946655273</v>
      </c>
      <c r="E19" s="9">
        <v>10</v>
      </c>
      <c r="F19" s="9">
        <v>7</v>
      </c>
      <c r="G19" s="9">
        <v>0</v>
      </c>
      <c r="H19" s="9">
        <v>3</v>
      </c>
      <c r="I19" s="9">
        <v>1</v>
      </c>
      <c r="J19" s="9">
        <v>0.588235294117647</v>
      </c>
      <c r="K19" s="9">
        <v>0.740740740740741</v>
      </c>
      <c r="L19" s="9">
        <v>0.7</v>
      </c>
      <c r="M19" s="9">
        <v>0.3</v>
      </c>
      <c r="N19" s="9">
        <v>0.65</v>
      </c>
    </row>
    <row r="20" spans="1:14">
      <c r="A20" s="8">
        <v>394</v>
      </c>
      <c r="B20" s="9">
        <v>394</v>
      </c>
      <c r="C20" s="9">
        <v>0.598041772842407</v>
      </c>
      <c r="D20" s="9">
        <v>0.0163865089416504</v>
      </c>
      <c r="E20" s="9">
        <v>9</v>
      </c>
      <c r="F20" s="9">
        <v>9</v>
      </c>
      <c r="G20" s="9">
        <v>1</v>
      </c>
      <c r="H20" s="9">
        <v>1</v>
      </c>
      <c r="I20" s="9">
        <v>0.9</v>
      </c>
      <c r="J20" s="9">
        <v>0.5</v>
      </c>
      <c r="K20" s="9">
        <v>0.642857142857143</v>
      </c>
      <c r="L20" s="9">
        <v>0.9</v>
      </c>
      <c r="M20" s="9">
        <v>0</v>
      </c>
      <c r="N20" s="9">
        <v>0.5</v>
      </c>
    </row>
    <row r="21" spans="1:14">
      <c r="A21" s="8">
        <v>314</v>
      </c>
      <c r="B21" s="9">
        <v>314</v>
      </c>
      <c r="C21" s="9">
        <v>0.599250078201294</v>
      </c>
      <c r="D21" s="9">
        <v>0.0104513168334961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284</v>
      </c>
      <c r="B22" s="9">
        <v>284</v>
      </c>
      <c r="C22" s="9">
        <v>0.57831335067749</v>
      </c>
      <c r="D22" s="9">
        <v>0.00532937049865723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259</v>
      </c>
      <c r="B23" s="9">
        <v>259</v>
      </c>
      <c r="C23" s="9">
        <v>0.583817005157471</v>
      </c>
      <c r="D23" s="9">
        <v>0.00514543056488037</v>
      </c>
      <c r="E23" s="9">
        <v>8</v>
      </c>
      <c r="F23" s="9">
        <v>8</v>
      </c>
      <c r="G23" s="9">
        <v>2</v>
      </c>
      <c r="H23" s="9">
        <v>2</v>
      </c>
      <c r="I23" s="9">
        <v>0.8</v>
      </c>
      <c r="J23" s="9">
        <v>0.5</v>
      </c>
      <c r="K23" s="9">
        <v>0.615384615384615</v>
      </c>
      <c r="L23" s="9">
        <v>0.8</v>
      </c>
      <c r="M23" s="9">
        <v>0</v>
      </c>
      <c r="N23" s="9">
        <v>0.5</v>
      </c>
    </row>
    <row r="24" spans="1:14">
      <c r="A24" s="8">
        <v>209</v>
      </c>
      <c r="B24" s="9">
        <v>209</v>
      </c>
      <c r="C24" s="9">
        <v>0.57835853099823</v>
      </c>
      <c r="D24" s="9">
        <v>0.0256589651107788</v>
      </c>
      <c r="E24" s="9">
        <v>8</v>
      </c>
      <c r="F24" s="9">
        <v>6</v>
      </c>
      <c r="G24" s="9">
        <v>2</v>
      </c>
      <c r="H24" s="9">
        <v>4</v>
      </c>
      <c r="I24" s="9">
        <v>0.8</v>
      </c>
      <c r="J24" s="9">
        <v>0.571428571428572</v>
      </c>
      <c r="K24" s="9">
        <v>0.666666666666667</v>
      </c>
      <c r="L24" s="9">
        <v>0.6</v>
      </c>
      <c r="M24" s="9">
        <v>0.2</v>
      </c>
      <c r="N24" s="9">
        <v>0.6</v>
      </c>
    </row>
    <row r="25" spans="1:14">
      <c r="A25" s="8">
        <v>177</v>
      </c>
      <c r="B25" s="9">
        <v>177</v>
      </c>
      <c r="C25" s="9">
        <v>0.582026481628418</v>
      </c>
      <c r="D25" s="9">
        <v>0.0592260360717773</v>
      </c>
      <c r="E25" s="9">
        <v>9</v>
      </c>
      <c r="F25" s="9">
        <v>4</v>
      </c>
      <c r="G25" s="9">
        <v>1</v>
      </c>
      <c r="H25" s="9">
        <v>6</v>
      </c>
      <c r="I25" s="9">
        <v>0.9</v>
      </c>
      <c r="J25" s="9">
        <v>0.692307692307692</v>
      </c>
      <c r="K25" s="9">
        <v>0.782608695652174</v>
      </c>
      <c r="L25" s="9">
        <v>0.4</v>
      </c>
      <c r="M25" s="9">
        <v>0.5</v>
      </c>
      <c r="N25" s="9">
        <v>0.75</v>
      </c>
    </row>
    <row r="26" spans="1:14">
      <c r="A26" s="8">
        <v>259</v>
      </c>
      <c r="B26" s="9">
        <v>259</v>
      </c>
      <c r="C26" s="9">
        <v>0.583817005157471</v>
      </c>
      <c r="D26" s="9">
        <v>0.00514543056488037</v>
      </c>
      <c r="E26" s="9">
        <v>8</v>
      </c>
      <c r="F26" s="9">
        <v>8</v>
      </c>
      <c r="G26" s="9">
        <v>2</v>
      </c>
      <c r="H26" s="9">
        <v>2</v>
      </c>
      <c r="I26" s="9">
        <v>0.8</v>
      </c>
      <c r="J26" s="9">
        <v>0.5</v>
      </c>
      <c r="K26" s="9">
        <v>0.615384615384615</v>
      </c>
      <c r="L26" s="9">
        <v>0.8</v>
      </c>
      <c r="M26" s="9">
        <v>0</v>
      </c>
      <c r="N26" s="9">
        <v>0.5</v>
      </c>
    </row>
    <row r="27" spans="1:14">
      <c r="A27" s="8">
        <v>354</v>
      </c>
      <c r="B27" s="9">
        <v>354</v>
      </c>
      <c r="C27" s="9">
        <v>0.584381818771362</v>
      </c>
      <c r="D27" s="9">
        <v>0.0174782276153564</v>
      </c>
      <c r="E27" s="9">
        <v>9</v>
      </c>
      <c r="F27" s="9">
        <v>7</v>
      </c>
      <c r="G27" s="9">
        <v>1</v>
      </c>
      <c r="H27" s="9">
        <v>3</v>
      </c>
      <c r="I27" s="9">
        <v>0.9</v>
      </c>
      <c r="J27" s="9">
        <v>0.5625</v>
      </c>
      <c r="K27" s="9">
        <v>0.692307692307692</v>
      </c>
      <c r="L27" s="9">
        <v>0.7</v>
      </c>
      <c r="M27" s="9">
        <v>0.2</v>
      </c>
      <c r="N27" s="9">
        <v>0.6</v>
      </c>
    </row>
    <row r="28" spans="1:14">
      <c r="A28" s="8">
        <v>142</v>
      </c>
      <c r="B28" s="9">
        <v>142</v>
      </c>
      <c r="C28" s="9">
        <v>0.584742069244385</v>
      </c>
      <c r="D28" s="9">
        <v>0.0103622674942017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121</v>
      </c>
      <c r="B29" s="9">
        <v>121</v>
      </c>
      <c r="C29" s="9">
        <v>0.577864170074463</v>
      </c>
      <c r="D29" s="9">
        <v>0.00414109230041504</v>
      </c>
      <c r="E29" s="9">
        <v>8</v>
      </c>
      <c r="F29" s="9">
        <v>7</v>
      </c>
      <c r="G29" s="9">
        <v>2</v>
      </c>
      <c r="H29" s="9">
        <v>3</v>
      </c>
      <c r="I29" s="9">
        <v>0.8</v>
      </c>
      <c r="J29" s="9">
        <v>0.533333333333333</v>
      </c>
      <c r="K29" s="9">
        <v>0.64</v>
      </c>
      <c r="L29" s="9">
        <v>0.7</v>
      </c>
      <c r="M29" s="9">
        <v>0.1</v>
      </c>
      <c r="N29" s="9">
        <v>0.55</v>
      </c>
    </row>
    <row r="30" spans="1:14">
      <c r="A30" s="8">
        <v>119</v>
      </c>
      <c r="B30" s="9">
        <v>119</v>
      </c>
      <c r="C30" s="9">
        <v>0.585662484169006</v>
      </c>
      <c r="D30" s="9">
        <v>0.0275150537490845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="29" customFormat="1" spans="1:14">
      <c r="A31" s="34">
        <v>474</v>
      </c>
      <c r="B31" s="35">
        <v>474</v>
      </c>
      <c r="C31" s="35">
        <v>0.58588969707489</v>
      </c>
      <c r="D31" s="35">
        <v>0.0183937549591064</v>
      </c>
      <c r="E31" s="35">
        <v>8</v>
      </c>
      <c r="F31" s="35">
        <v>8</v>
      </c>
      <c r="G31" s="35">
        <v>2</v>
      </c>
      <c r="H31" s="35">
        <v>2</v>
      </c>
      <c r="I31" s="35">
        <v>0.8</v>
      </c>
      <c r="J31" s="35">
        <v>0.5</v>
      </c>
      <c r="K31" s="35">
        <v>0.615384615384615</v>
      </c>
      <c r="L31" s="35">
        <v>0.8</v>
      </c>
      <c r="M31" s="35">
        <v>0</v>
      </c>
      <c r="N31" s="35">
        <v>0.5</v>
      </c>
    </row>
    <row r="32" spans="1:14">
      <c r="A32" s="8">
        <v>229</v>
      </c>
      <c r="B32" s="9">
        <v>229</v>
      </c>
      <c r="C32" s="9">
        <v>0.615076422691345</v>
      </c>
      <c r="D32" s="9">
        <v>0.00972950458526611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2</v>
      </c>
      <c r="B33" s="9">
        <v>2</v>
      </c>
      <c r="C33" s="9">
        <v>0.621734499931335</v>
      </c>
      <c r="D33" s="9">
        <v>0.000980615615844727</v>
      </c>
      <c r="E33" s="9">
        <v>9</v>
      </c>
      <c r="F33" s="9">
        <v>4</v>
      </c>
      <c r="G33" s="9">
        <v>1</v>
      </c>
      <c r="H33" s="9">
        <v>6</v>
      </c>
      <c r="I33" s="9">
        <v>0.9</v>
      </c>
      <c r="J33" s="9">
        <v>0.692307692307692</v>
      </c>
      <c r="K33" s="9">
        <v>0.782608695652174</v>
      </c>
      <c r="L33" s="9">
        <v>0.4</v>
      </c>
      <c r="M33" s="9">
        <v>0.5</v>
      </c>
      <c r="N33" s="9">
        <v>0.75</v>
      </c>
    </row>
    <row r="34" spans="1:14">
      <c r="A34" s="8">
        <v>4</v>
      </c>
      <c r="B34" s="9">
        <v>4</v>
      </c>
      <c r="C34" s="9">
        <v>0.627549648284912</v>
      </c>
      <c r="D34" s="9">
        <v>0.0245206356048584</v>
      </c>
      <c r="E34" s="9">
        <v>9</v>
      </c>
      <c r="F34" s="9">
        <v>9</v>
      </c>
      <c r="G34" s="9">
        <v>1</v>
      </c>
      <c r="H34" s="9">
        <v>1</v>
      </c>
      <c r="I34" s="9">
        <v>0.9</v>
      </c>
      <c r="J34" s="9">
        <v>0.5</v>
      </c>
      <c r="K34" s="9">
        <v>0.642857142857143</v>
      </c>
      <c r="L34" s="9">
        <v>0.9</v>
      </c>
      <c r="M34" s="9">
        <v>0</v>
      </c>
      <c r="N34" s="9">
        <v>0.5</v>
      </c>
    </row>
    <row r="35" spans="1:14">
      <c r="A35" s="8">
        <v>136</v>
      </c>
      <c r="B35" s="9">
        <v>136</v>
      </c>
      <c r="C35" s="9">
        <v>0.627938747406006</v>
      </c>
      <c r="D35" s="9">
        <v>0.0113358497619629</v>
      </c>
      <c r="E35" s="9">
        <v>9</v>
      </c>
      <c r="F35" s="9">
        <v>4</v>
      </c>
      <c r="G35" s="9">
        <v>1</v>
      </c>
      <c r="H35" s="9">
        <v>6</v>
      </c>
      <c r="I35" s="9">
        <v>0.9</v>
      </c>
      <c r="J35" s="9">
        <v>0.692307692307692</v>
      </c>
      <c r="K35" s="9">
        <v>0.782608695652174</v>
      </c>
      <c r="L35" s="9">
        <v>0.4</v>
      </c>
      <c r="M35" s="9">
        <v>0.5</v>
      </c>
      <c r="N35" s="9">
        <v>0.75</v>
      </c>
    </row>
    <row r="36" spans="1:14">
      <c r="A36" s="8">
        <v>99</v>
      </c>
      <c r="B36" s="9">
        <v>99</v>
      </c>
      <c r="C36" s="9">
        <v>0.629253506660461</v>
      </c>
      <c r="D36" s="9">
        <v>0.0805251598358154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54</v>
      </c>
      <c r="B37" s="9">
        <v>54</v>
      </c>
      <c r="C37" s="9">
        <v>0.629478931427002</v>
      </c>
      <c r="D37" s="9">
        <v>0.0051422119140625</v>
      </c>
      <c r="E37" s="9">
        <v>10</v>
      </c>
      <c r="F37" s="9">
        <v>9</v>
      </c>
      <c r="G37" s="9">
        <v>0</v>
      </c>
      <c r="H37" s="9">
        <v>1</v>
      </c>
      <c r="I37" s="9">
        <v>1</v>
      </c>
      <c r="J37" s="9">
        <v>0.526315789473684</v>
      </c>
      <c r="K37" s="9">
        <v>0.689655172413793</v>
      </c>
      <c r="L37" s="9">
        <v>0.9</v>
      </c>
      <c r="M37" s="9">
        <v>0.1</v>
      </c>
      <c r="N37" s="9">
        <v>0.55</v>
      </c>
    </row>
    <row r="38" spans="1:14">
      <c r="A38" s="8">
        <v>5</v>
      </c>
      <c r="B38" s="9">
        <v>5</v>
      </c>
      <c r="C38" s="9">
        <v>0.629554629325867</v>
      </c>
      <c r="D38" s="9">
        <v>0.0277773141860962</v>
      </c>
      <c r="E38" s="9">
        <v>8</v>
      </c>
      <c r="F38" s="9">
        <v>5</v>
      </c>
      <c r="G38" s="9">
        <v>2</v>
      </c>
      <c r="H38" s="9">
        <v>5</v>
      </c>
      <c r="I38" s="9">
        <v>0.8</v>
      </c>
      <c r="J38" s="9">
        <v>0.615384615384615</v>
      </c>
      <c r="K38" s="9">
        <v>0.695652173913043</v>
      </c>
      <c r="L38" s="9">
        <v>0.5</v>
      </c>
      <c r="M38" s="9">
        <v>0.3</v>
      </c>
      <c r="N38" s="9">
        <v>0.65</v>
      </c>
    </row>
    <row r="39" spans="1:14">
      <c r="A39" s="8">
        <v>351</v>
      </c>
      <c r="B39" s="9">
        <v>351</v>
      </c>
      <c r="C39" s="9">
        <v>0.629663467407227</v>
      </c>
      <c r="D39" s="9">
        <v>0.0462595224380493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27</v>
      </c>
      <c r="B40" s="9">
        <v>27</v>
      </c>
      <c r="C40" s="9">
        <v>0.62513256072998</v>
      </c>
      <c r="D40" s="9">
        <v>0.0202144384384155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286</v>
      </c>
      <c r="B41" s="9">
        <v>286</v>
      </c>
      <c r="C41" s="9">
        <v>0.625374913215637</v>
      </c>
      <c r="D41" s="9">
        <v>0.0424176454544067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120</v>
      </c>
      <c r="B42" s="9">
        <v>120</v>
      </c>
      <c r="C42" s="9">
        <v>0.625615119934082</v>
      </c>
      <c r="D42" s="9">
        <v>0.0199213027954102</v>
      </c>
      <c r="E42" s="9">
        <v>10</v>
      </c>
      <c r="F42" s="9">
        <v>7</v>
      </c>
      <c r="G42" s="9">
        <v>0</v>
      </c>
      <c r="H42" s="9">
        <v>3</v>
      </c>
      <c r="I42" s="9">
        <v>1</v>
      </c>
      <c r="J42" s="9">
        <v>0.588235294117647</v>
      </c>
      <c r="K42" s="9">
        <v>0.740740740740741</v>
      </c>
      <c r="L42" s="9">
        <v>0.7</v>
      </c>
      <c r="M42" s="9">
        <v>0.3</v>
      </c>
      <c r="N42" s="9">
        <v>0.65</v>
      </c>
    </row>
    <row r="43" spans="1:14">
      <c r="A43" s="8">
        <v>116</v>
      </c>
      <c r="B43" s="9">
        <v>116</v>
      </c>
      <c r="C43" s="9">
        <v>0.630280375480652</v>
      </c>
      <c r="D43" s="9">
        <v>0.000827312469482422</v>
      </c>
      <c r="E43" s="9">
        <v>8</v>
      </c>
      <c r="F43" s="9">
        <v>6</v>
      </c>
      <c r="G43" s="9">
        <v>2</v>
      </c>
      <c r="H43" s="9">
        <v>4</v>
      </c>
      <c r="I43" s="9">
        <v>0.8</v>
      </c>
      <c r="J43" s="9">
        <v>0.571428571428572</v>
      </c>
      <c r="K43" s="9">
        <v>0.666666666666667</v>
      </c>
      <c r="L43" s="9">
        <v>0.6</v>
      </c>
      <c r="M43" s="9">
        <v>0.2</v>
      </c>
      <c r="N43" s="9">
        <v>0.6</v>
      </c>
    </row>
    <row r="44" spans="1:14">
      <c r="A44" s="8">
        <v>458</v>
      </c>
      <c r="B44" s="9">
        <v>458</v>
      </c>
      <c r="C44" s="9">
        <v>0.642229557037354</v>
      </c>
      <c r="D44" s="9">
        <v>0.109878778457642</v>
      </c>
      <c r="E44" s="9">
        <v>10</v>
      </c>
      <c r="F44" s="9">
        <v>3</v>
      </c>
      <c r="G44" s="9">
        <v>0</v>
      </c>
      <c r="H44" s="9">
        <v>7</v>
      </c>
      <c r="I44" s="9">
        <v>1</v>
      </c>
      <c r="J44" s="9">
        <v>0.769230769230769</v>
      </c>
      <c r="K44" s="9">
        <v>0.869565217391304</v>
      </c>
      <c r="L44" s="9">
        <v>0.3</v>
      </c>
      <c r="M44" s="9">
        <v>0.7</v>
      </c>
      <c r="N44" s="9">
        <v>0.85</v>
      </c>
    </row>
    <row r="45" spans="1:14">
      <c r="A45" s="8">
        <v>486</v>
      </c>
      <c r="B45" s="9">
        <v>486</v>
      </c>
      <c r="C45" s="9">
        <v>0.622696757316589</v>
      </c>
      <c r="D45" s="9">
        <v>0.0105104446411133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="29" customFormat="1" spans="1:14">
      <c r="A46" s="34">
        <v>294</v>
      </c>
      <c r="B46" s="35">
        <v>294</v>
      </c>
      <c r="C46" s="35">
        <v>0.642839908599854</v>
      </c>
      <c r="D46" s="35">
        <v>0.0108000040054321</v>
      </c>
      <c r="E46" s="35">
        <v>10</v>
      </c>
      <c r="F46" s="35">
        <v>7</v>
      </c>
      <c r="G46" s="35">
        <v>0</v>
      </c>
      <c r="H46" s="35">
        <v>3</v>
      </c>
      <c r="I46" s="35">
        <v>1</v>
      </c>
      <c r="J46" s="35">
        <v>0.588235294117647</v>
      </c>
      <c r="K46" s="35">
        <v>0.740740740740741</v>
      </c>
      <c r="L46" s="35">
        <v>0.7</v>
      </c>
      <c r="M46" s="35">
        <v>0.3</v>
      </c>
      <c r="N46" s="35">
        <v>0.65</v>
      </c>
    </row>
    <row r="47" spans="1:14">
      <c r="A47" s="8">
        <v>383</v>
      </c>
      <c r="B47" s="9">
        <v>383</v>
      </c>
      <c r="C47" s="9">
        <v>0.682110667228699</v>
      </c>
      <c r="D47" s="9">
        <v>0.0855762958526611</v>
      </c>
      <c r="E47" s="9">
        <v>9</v>
      </c>
      <c r="F47" s="9">
        <v>9</v>
      </c>
      <c r="G47" s="9">
        <v>1</v>
      </c>
      <c r="H47" s="9">
        <v>1</v>
      </c>
      <c r="I47" s="9">
        <v>0.9</v>
      </c>
      <c r="J47" s="9">
        <v>0.5</v>
      </c>
      <c r="K47" s="9">
        <v>0.642857142857143</v>
      </c>
      <c r="L47" s="9">
        <v>0.9</v>
      </c>
      <c r="M47" s="9">
        <v>0</v>
      </c>
      <c r="N47" s="9">
        <v>0.5</v>
      </c>
    </row>
    <row r="48" spans="1:14">
      <c r="A48" s="8">
        <v>492</v>
      </c>
      <c r="B48" s="9">
        <v>492</v>
      </c>
      <c r="C48" s="9">
        <v>0.683972120285034</v>
      </c>
      <c r="D48" s="9">
        <v>0.0601800680160523</v>
      </c>
      <c r="E48" s="9">
        <v>8</v>
      </c>
      <c r="F48" s="9">
        <v>5</v>
      </c>
      <c r="G48" s="9">
        <v>2</v>
      </c>
      <c r="H48" s="9">
        <v>5</v>
      </c>
      <c r="I48" s="9">
        <v>0.8</v>
      </c>
      <c r="J48" s="9">
        <v>0.615384615384615</v>
      </c>
      <c r="K48" s="9">
        <v>0.695652173913043</v>
      </c>
      <c r="L48" s="9">
        <v>0.5</v>
      </c>
      <c r="M48" s="9">
        <v>0.3</v>
      </c>
      <c r="N48" s="9">
        <v>0.65</v>
      </c>
    </row>
    <row r="49" spans="1:14">
      <c r="A49" s="8">
        <v>427</v>
      </c>
      <c r="B49" s="9">
        <v>427</v>
      </c>
      <c r="C49" s="9">
        <v>0.684904217720032</v>
      </c>
      <c r="D49" s="9">
        <v>0.0170198678970337</v>
      </c>
      <c r="E49" s="9">
        <v>10</v>
      </c>
      <c r="F49" s="9">
        <v>7</v>
      </c>
      <c r="G49" s="9">
        <v>0</v>
      </c>
      <c r="H49" s="9">
        <v>3</v>
      </c>
      <c r="I49" s="9">
        <v>1</v>
      </c>
      <c r="J49" s="9">
        <v>0.588235294117647</v>
      </c>
      <c r="K49" s="9">
        <v>0.740740740740741</v>
      </c>
      <c r="L49" s="9">
        <v>0.7</v>
      </c>
      <c r="M49" s="9">
        <v>0.3</v>
      </c>
      <c r="N49" s="9">
        <v>0.65</v>
      </c>
    </row>
    <row r="50" spans="1:14">
      <c r="A50" s="8">
        <v>319</v>
      </c>
      <c r="B50" s="9">
        <v>319</v>
      </c>
      <c r="C50" s="9">
        <v>0.685276627540588</v>
      </c>
      <c r="D50" s="9">
        <v>0.0426899194717407</v>
      </c>
      <c r="E50" s="9">
        <v>8</v>
      </c>
      <c r="F50" s="9">
        <v>5</v>
      </c>
      <c r="G50" s="9">
        <v>2</v>
      </c>
      <c r="H50" s="9">
        <v>5</v>
      </c>
      <c r="I50" s="9">
        <v>0.8</v>
      </c>
      <c r="J50" s="9">
        <v>0.615384615384615</v>
      </c>
      <c r="K50" s="9">
        <v>0.695652173913043</v>
      </c>
      <c r="L50" s="9">
        <v>0.5</v>
      </c>
      <c r="M50" s="9">
        <v>0.3</v>
      </c>
      <c r="N50" s="9">
        <v>0.65</v>
      </c>
    </row>
    <row r="51" spans="1:14">
      <c r="A51" s="8">
        <v>301</v>
      </c>
      <c r="B51" s="9">
        <v>301</v>
      </c>
      <c r="C51" s="9">
        <v>0.662102222442627</v>
      </c>
      <c r="D51" s="9">
        <v>0.124578595161438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362</v>
      </c>
      <c r="B52" s="9">
        <v>362</v>
      </c>
      <c r="C52" s="9">
        <v>0.653409957885742</v>
      </c>
      <c r="D52" s="9">
        <v>0.00941205024719238</v>
      </c>
      <c r="E52" s="9">
        <v>7</v>
      </c>
      <c r="F52" s="9">
        <v>5</v>
      </c>
      <c r="G52" s="9">
        <v>3</v>
      </c>
      <c r="H52" s="9">
        <v>5</v>
      </c>
      <c r="I52" s="9">
        <v>0.7</v>
      </c>
      <c r="J52" s="9">
        <v>0.583333333333333</v>
      </c>
      <c r="K52" s="9">
        <v>0.636363636363636</v>
      </c>
      <c r="L52" s="9">
        <v>0.5</v>
      </c>
      <c r="M52" s="9">
        <v>0.2</v>
      </c>
      <c r="N52" s="9">
        <v>0.6</v>
      </c>
    </row>
    <row r="53" spans="1:14">
      <c r="A53" s="8">
        <v>356</v>
      </c>
      <c r="B53" s="9">
        <v>356</v>
      </c>
      <c r="C53" s="9">
        <v>0.677717924118042</v>
      </c>
      <c r="D53" s="9">
        <v>0.0300798416137695</v>
      </c>
      <c r="E53" s="9">
        <v>10</v>
      </c>
      <c r="F53" s="9">
        <v>5</v>
      </c>
      <c r="G53" s="9">
        <v>0</v>
      </c>
      <c r="H53" s="9">
        <v>5</v>
      </c>
      <c r="I53" s="9">
        <v>1</v>
      </c>
      <c r="J53" s="9">
        <v>0.666666666666667</v>
      </c>
      <c r="K53" s="9">
        <v>0.8</v>
      </c>
      <c r="L53" s="9">
        <v>0.5</v>
      </c>
      <c r="M53" s="9">
        <v>0.5</v>
      </c>
      <c r="N53" s="9">
        <v>0.75</v>
      </c>
    </row>
    <row r="54" spans="1:14">
      <c r="A54" s="8">
        <v>251</v>
      </c>
      <c r="B54" s="9">
        <v>251</v>
      </c>
      <c r="C54" s="9">
        <v>0.668897747993469</v>
      </c>
      <c r="D54" s="9">
        <v>0.0253410339355469</v>
      </c>
      <c r="E54" s="9">
        <v>8</v>
      </c>
      <c r="F54" s="9">
        <v>8</v>
      </c>
      <c r="G54" s="9">
        <v>2</v>
      </c>
      <c r="H54" s="9">
        <v>2</v>
      </c>
      <c r="I54" s="9">
        <v>0.8</v>
      </c>
      <c r="J54" s="9">
        <v>0.5</v>
      </c>
      <c r="K54" s="9">
        <v>0.615384615384615</v>
      </c>
      <c r="L54" s="9">
        <v>0.8</v>
      </c>
      <c r="M54" s="9">
        <v>0</v>
      </c>
      <c r="N54" s="9">
        <v>0.5</v>
      </c>
    </row>
    <row r="55" spans="1:14">
      <c r="A55" s="8">
        <v>242</v>
      </c>
      <c r="B55" s="9">
        <v>242</v>
      </c>
      <c r="C55" s="9">
        <v>0.654550433158875</v>
      </c>
      <c r="D55" s="9">
        <v>0.00651741027832031</v>
      </c>
      <c r="E55" s="9">
        <v>10</v>
      </c>
      <c r="F55" s="9">
        <v>7</v>
      </c>
      <c r="G55" s="9">
        <v>0</v>
      </c>
      <c r="H55" s="9">
        <v>3</v>
      </c>
      <c r="I55" s="9">
        <v>1</v>
      </c>
      <c r="J55" s="9">
        <v>0.588235294117647</v>
      </c>
      <c r="K55" s="9">
        <v>0.740740740740741</v>
      </c>
      <c r="L55" s="9">
        <v>0.7</v>
      </c>
      <c r="M55" s="9">
        <v>0.3</v>
      </c>
      <c r="N55" s="9">
        <v>0.65</v>
      </c>
    </row>
    <row r="56" spans="1:14">
      <c r="A56" s="8">
        <v>9</v>
      </c>
      <c r="B56" s="9">
        <v>9</v>
      </c>
      <c r="C56" s="9">
        <v>0.677007555961609</v>
      </c>
      <c r="D56" s="9">
        <v>0.0383379459381104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454</v>
      </c>
      <c r="B57" s="9">
        <v>454</v>
      </c>
      <c r="C57" s="9">
        <v>0.671793937683105</v>
      </c>
      <c r="D57" s="9">
        <v>0.125243306159973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pans="1:14">
      <c r="A58" s="8">
        <v>406</v>
      </c>
      <c r="B58" s="9">
        <v>406</v>
      </c>
      <c r="C58" s="9">
        <v>0.659239649772644</v>
      </c>
      <c r="D58" s="9">
        <v>0.000570774078369141</v>
      </c>
      <c r="E58" s="9">
        <v>10</v>
      </c>
      <c r="F58" s="9">
        <v>3</v>
      </c>
      <c r="G58" s="9">
        <v>0</v>
      </c>
      <c r="H58" s="9">
        <v>7</v>
      </c>
      <c r="I58" s="9">
        <v>1</v>
      </c>
      <c r="J58" s="9">
        <v>0.769230769230769</v>
      </c>
      <c r="K58" s="9">
        <v>0.869565217391304</v>
      </c>
      <c r="L58" s="9">
        <v>0.3</v>
      </c>
      <c r="M58" s="9">
        <v>0.7</v>
      </c>
      <c r="N58" s="9">
        <v>0.85</v>
      </c>
    </row>
    <row r="59" spans="1:14">
      <c r="A59" s="8">
        <v>442</v>
      </c>
      <c r="B59" s="9">
        <v>442</v>
      </c>
      <c r="C59" s="9">
        <v>0.667679786682129</v>
      </c>
      <c r="D59" s="9">
        <v>0.0160030126571655</v>
      </c>
      <c r="E59" s="9">
        <v>9</v>
      </c>
      <c r="F59" s="9">
        <v>6</v>
      </c>
      <c r="G59" s="9">
        <v>1</v>
      </c>
      <c r="H59" s="9">
        <v>4</v>
      </c>
      <c r="I59" s="9">
        <v>0.9</v>
      </c>
      <c r="J59" s="9">
        <v>0.6</v>
      </c>
      <c r="K59" s="9">
        <v>0.72</v>
      </c>
      <c r="L59" s="9">
        <v>0.6</v>
      </c>
      <c r="M59" s="9">
        <v>0.3</v>
      </c>
      <c r="N59" s="9">
        <v>0.65</v>
      </c>
    </row>
    <row r="60" spans="1:14">
      <c r="A60" s="8">
        <v>173</v>
      </c>
      <c r="B60" s="9">
        <v>173</v>
      </c>
      <c r="C60" s="9">
        <v>0.680266976356506</v>
      </c>
      <c r="D60" s="9">
        <v>0.11992335319519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="29" customFormat="1" spans="1:14">
      <c r="A61" s="34">
        <v>207</v>
      </c>
      <c r="B61" s="35">
        <v>207</v>
      </c>
      <c r="C61" s="35">
        <v>0.668673396110535</v>
      </c>
      <c r="D61" s="35">
        <v>0.00628530979156494</v>
      </c>
      <c r="E61" s="35">
        <v>9</v>
      </c>
      <c r="F61" s="35">
        <v>8</v>
      </c>
      <c r="G61" s="35">
        <v>1</v>
      </c>
      <c r="H61" s="35">
        <v>2</v>
      </c>
      <c r="I61" s="35">
        <v>0.9</v>
      </c>
      <c r="J61" s="35">
        <v>0.529411764705882</v>
      </c>
      <c r="K61" s="35">
        <v>0.666666666666667</v>
      </c>
      <c r="L61" s="35">
        <v>0.8</v>
      </c>
      <c r="M61" s="35">
        <v>0.1</v>
      </c>
      <c r="N61" s="35">
        <v>0.55</v>
      </c>
    </row>
    <row r="62" spans="1:14">
      <c r="A62" s="8">
        <v>476</v>
      </c>
      <c r="B62" s="9">
        <v>476</v>
      </c>
      <c r="C62" s="9">
        <v>0.708812236785889</v>
      </c>
      <c r="D62" s="9">
        <v>0.00474917888641357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148</v>
      </c>
      <c r="B63" s="9">
        <v>148</v>
      </c>
      <c r="C63" s="9">
        <v>0.709036827087402</v>
      </c>
      <c r="D63" s="9">
        <v>0.0437332391738892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377</v>
      </c>
      <c r="B64" s="9">
        <v>377</v>
      </c>
      <c r="C64" s="9">
        <v>0.693771600723267</v>
      </c>
      <c r="D64" s="9">
        <v>0.126768827438354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118</v>
      </c>
      <c r="B65" s="9">
        <v>118</v>
      </c>
      <c r="C65" s="9">
        <v>0.695274114608765</v>
      </c>
      <c r="D65" s="9">
        <v>0.156257748603821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451</v>
      </c>
      <c r="B66" s="9">
        <v>451</v>
      </c>
      <c r="C66" s="9">
        <v>0.697910308837891</v>
      </c>
      <c r="D66" s="9">
        <v>0.165763139724731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38</v>
      </c>
      <c r="B67" s="9">
        <v>38</v>
      </c>
      <c r="C67" s="9">
        <v>0.714796662330627</v>
      </c>
      <c r="D67" s="9">
        <v>0.0990233421325684</v>
      </c>
      <c r="E67" s="9">
        <v>9</v>
      </c>
      <c r="F67" s="9">
        <v>6</v>
      </c>
      <c r="G67" s="9">
        <v>1</v>
      </c>
      <c r="H67" s="9">
        <v>4</v>
      </c>
      <c r="I67" s="9">
        <v>0.9</v>
      </c>
      <c r="J67" s="9">
        <v>0.6</v>
      </c>
      <c r="K67" s="9">
        <v>0.72</v>
      </c>
      <c r="L67" s="9">
        <v>0.6</v>
      </c>
      <c r="M67" s="9">
        <v>0.3</v>
      </c>
      <c r="N67" s="9">
        <v>0.65</v>
      </c>
    </row>
    <row r="68" spans="1:14">
      <c r="A68" s="8">
        <v>370</v>
      </c>
      <c r="B68" s="9">
        <v>370</v>
      </c>
      <c r="C68" s="9">
        <v>0.701611161231995</v>
      </c>
      <c r="D68" s="9">
        <v>0.154161810874939</v>
      </c>
      <c r="E68" s="9">
        <v>9</v>
      </c>
      <c r="F68" s="9">
        <v>7</v>
      </c>
      <c r="G68" s="9">
        <v>1</v>
      </c>
      <c r="H68" s="9">
        <v>3</v>
      </c>
      <c r="I68" s="9">
        <v>0.9</v>
      </c>
      <c r="J68" s="9">
        <v>0.5625</v>
      </c>
      <c r="K68" s="9">
        <v>0.692307692307692</v>
      </c>
      <c r="L68" s="9">
        <v>0.7</v>
      </c>
      <c r="M68" s="9">
        <v>0.2</v>
      </c>
      <c r="N68" s="9">
        <v>0.6</v>
      </c>
    </row>
    <row r="69" spans="1:14">
      <c r="A69" s="8">
        <v>76</v>
      </c>
      <c r="B69" s="9">
        <v>76</v>
      </c>
      <c r="C69" s="9">
        <v>0.70630407333374</v>
      </c>
      <c r="D69" s="9">
        <v>0.148064017295837</v>
      </c>
      <c r="E69" s="9">
        <v>8</v>
      </c>
      <c r="F69" s="9">
        <v>9</v>
      </c>
      <c r="G69" s="9">
        <v>2</v>
      </c>
      <c r="H69" s="9">
        <v>1</v>
      </c>
      <c r="I69" s="9">
        <v>0.8</v>
      </c>
      <c r="J69" s="9">
        <v>0.470588235294118</v>
      </c>
      <c r="K69" s="9">
        <v>0.592592592592593</v>
      </c>
      <c r="L69" s="9">
        <v>0.9</v>
      </c>
      <c r="M69" s="9">
        <v>-0.1</v>
      </c>
      <c r="N69" s="9">
        <v>0.45</v>
      </c>
    </row>
    <row r="70" spans="1:14">
      <c r="A70" s="8">
        <v>95</v>
      </c>
      <c r="B70" s="9">
        <v>95</v>
      </c>
      <c r="C70" s="9">
        <v>0.718604207038879</v>
      </c>
      <c r="D70" s="9">
        <v>0.000424385070800781</v>
      </c>
      <c r="E70" s="9">
        <v>8</v>
      </c>
      <c r="F70" s="9">
        <v>7</v>
      </c>
      <c r="G70" s="9">
        <v>2</v>
      </c>
      <c r="H70" s="9">
        <v>3</v>
      </c>
      <c r="I70" s="9">
        <v>0.8</v>
      </c>
      <c r="J70" s="9">
        <v>0.533333333333333</v>
      </c>
      <c r="K70" s="9">
        <v>0.64</v>
      </c>
      <c r="L70" s="9">
        <v>0.7</v>
      </c>
      <c r="M70" s="9">
        <v>0.1</v>
      </c>
      <c r="N70" s="9">
        <v>0.55</v>
      </c>
    </row>
    <row r="71" spans="1:14">
      <c r="A71" s="8">
        <v>230</v>
      </c>
      <c r="B71" s="9">
        <v>230</v>
      </c>
      <c r="C71" s="9">
        <v>0.720847606658936</v>
      </c>
      <c r="D71" s="9">
        <v>0.0570018291473389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pans="1:14">
      <c r="A72" s="8">
        <v>463</v>
      </c>
      <c r="B72" s="9">
        <v>463</v>
      </c>
      <c r="C72" s="9">
        <v>0.722189426422119</v>
      </c>
      <c r="D72" s="9">
        <v>0.00653374195098877</v>
      </c>
      <c r="E72" s="9">
        <v>9</v>
      </c>
      <c r="F72" s="9">
        <v>9</v>
      </c>
      <c r="G72" s="9">
        <v>1</v>
      </c>
      <c r="H72" s="9">
        <v>1</v>
      </c>
      <c r="I72" s="9">
        <v>0.9</v>
      </c>
      <c r="J72" s="9">
        <v>0.5</v>
      </c>
      <c r="K72" s="9">
        <v>0.642857142857143</v>
      </c>
      <c r="L72" s="9">
        <v>0.9</v>
      </c>
      <c r="M72" s="9">
        <v>0</v>
      </c>
      <c r="N72" s="9">
        <v>0.5</v>
      </c>
    </row>
    <row r="73" spans="1:14">
      <c r="A73" s="8">
        <v>212</v>
      </c>
      <c r="B73" s="9">
        <v>212</v>
      </c>
      <c r="C73" s="9">
        <v>0.722451210021973</v>
      </c>
      <c r="D73" s="9">
        <v>0.0722798109054565</v>
      </c>
      <c r="E73" s="9">
        <v>9</v>
      </c>
      <c r="F73" s="9">
        <v>6</v>
      </c>
      <c r="G73" s="9">
        <v>1</v>
      </c>
      <c r="H73" s="9">
        <v>4</v>
      </c>
      <c r="I73" s="9">
        <v>0.9</v>
      </c>
      <c r="J73" s="9">
        <v>0.6</v>
      </c>
      <c r="K73" s="9">
        <v>0.72</v>
      </c>
      <c r="L73" s="9">
        <v>0.6</v>
      </c>
      <c r="M73" s="9">
        <v>0.3</v>
      </c>
      <c r="N73" s="9">
        <v>0.65</v>
      </c>
    </row>
    <row r="74" spans="1:14">
      <c r="A74" s="8">
        <v>485</v>
      </c>
      <c r="B74" s="9">
        <v>485</v>
      </c>
      <c r="C74" s="9">
        <v>0.723328471183777</v>
      </c>
      <c r="D74" s="9">
        <v>0.0456907749176025</v>
      </c>
      <c r="E74" s="9">
        <v>7</v>
      </c>
      <c r="F74" s="9">
        <v>8</v>
      </c>
      <c r="G74" s="9">
        <v>3</v>
      </c>
      <c r="H74" s="9">
        <v>2</v>
      </c>
      <c r="I74" s="9">
        <v>0.7</v>
      </c>
      <c r="J74" s="9">
        <v>0.466666666666667</v>
      </c>
      <c r="K74" s="9">
        <v>0.56</v>
      </c>
      <c r="L74" s="9">
        <v>0.8</v>
      </c>
      <c r="M74" s="9">
        <v>-0.1</v>
      </c>
      <c r="N74" s="9">
        <v>0.45</v>
      </c>
    </row>
    <row r="75" spans="1:14">
      <c r="A75" s="8">
        <v>1</v>
      </c>
      <c r="B75" s="9">
        <v>1</v>
      </c>
      <c r="C75" s="9">
        <v>0.724003314971924</v>
      </c>
      <c r="D75" s="9">
        <v>0.0609499216079712</v>
      </c>
      <c r="E75" s="9">
        <v>7</v>
      </c>
      <c r="F75" s="9">
        <v>8</v>
      </c>
      <c r="G75" s="9">
        <v>3</v>
      </c>
      <c r="H75" s="9">
        <v>2</v>
      </c>
      <c r="I75" s="9">
        <v>0.7</v>
      </c>
      <c r="J75" s="9">
        <v>0.466666666666667</v>
      </c>
      <c r="K75" s="9">
        <v>0.56</v>
      </c>
      <c r="L75" s="9">
        <v>0.8</v>
      </c>
      <c r="M75" s="9">
        <v>-0.1</v>
      </c>
      <c r="N75" s="9">
        <v>0.45</v>
      </c>
    </row>
    <row r="76" spans="1:14">
      <c r="A76" s="8">
        <v>240</v>
      </c>
      <c r="B76" s="9">
        <v>240</v>
      </c>
      <c r="C76" s="9">
        <v>0.720616340637207</v>
      </c>
      <c r="D76" s="9">
        <v>0.0177127122879028</v>
      </c>
      <c r="E76" s="9">
        <v>10</v>
      </c>
      <c r="F76" s="9">
        <v>7</v>
      </c>
      <c r="G76" s="9">
        <v>0</v>
      </c>
      <c r="H76" s="9">
        <v>3</v>
      </c>
      <c r="I76" s="9">
        <v>1</v>
      </c>
      <c r="J76" s="9">
        <v>0.588235294117647</v>
      </c>
      <c r="K76" s="9">
        <v>0.740740740740741</v>
      </c>
      <c r="L76" s="9">
        <v>0.7</v>
      </c>
      <c r="M76" s="9">
        <v>0.3</v>
      </c>
      <c r="N76" s="9">
        <v>0.65</v>
      </c>
    </row>
    <row r="77" s="7" customFormat="1" spans="3:14">
      <c r="C77" s="7">
        <f>AVERAGE(C2:C76)</f>
        <v>0.631966732343038</v>
      </c>
      <c r="D77" s="7">
        <f>AVERAGE(D2:D76)</f>
        <v>0.0387935018539429</v>
      </c>
      <c r="I77" s="7">
        <f t="shared" ref="I77:N77" si="0">AVERAGE(I2:I76)</f>
        <v>0.9</v>
      </c>
      <c r="J77" s="7">
        <f t="shared" si="0"/>
        <v>0.567778880963092</v>
      </c>
      <c r="K77" s="7">
        <f t="shared" si="0"/>
        <v>0.694462381330147</v>
      </c>
      <c r="L77" s="7">
        <f t="shared" si="0"/>
        <v>0.694666666666667</v>
      </c>
      <c r="M77" s="7">
        <f t="shared" si="0"/>
        <v>0.205333333333333</v>
      </c>
      <c r="N77" s="7">
        <f t="shared" si="0"/>
        <v>0.602666666666667</v>
      </c>
    </row>
    <row r="79" spans="3:6">
      <c r="C79" s="18" t="s">
        <v>13</v>
      </c>
      <c r="D79" s="7" t="s">
        <v>14</v>
      </c>
      <c r="E79" s="7" t="s">
        <v>39</v>
      </c>
      <c r="F79" s="7"/>
    </row>
    <row r="80" spans="3:9">
      <c r="C80" s="7" t="s">
        <v>15</v>
      </c>
      <c r="D80" s="7">
        <f>COUNTIF(C2:C76,"&lt;0.343")-COUNTIF(C2:C76,"&lt;0.311")</f>
        <v>0</v>
      </c>
      <c r="E80" s="19">
        <v>0.02</v>
      </c>
      <c r="F80" s="23">
        <v>31.2</v>
      </c>
      <c r="G80" s="23">
        <v>-40</v>
      </c>
      <c r="H80" s="24">
        <v>0.0256</v>
      </c>
      <c r="I80">
        <v>76</v>
      </c>
    </row>
    <row r="81" spans="3:9">
      <c r="C81" s="7" t="s">
        <v>16</v>
      </c>
      <c r="D81" s="7">
        <f>COUNTIF(C2:C76,"&lt;0.375")-COUNTIF(C2:C76,"&lt;0.343")</f>
        <v>0</v>
      </c>
      <c r="E81" s="19">
        <v>0.04</v>
      </c>
      <c r="F81" s="23">
        <v>62.4</v>
      </c>
      <c r="G81" s="23">
        <v>-60</v>
      </c>
      <c r="H81" s="24">
        <v>0.0385</v>
      </c>
      <c r="I81">
        <v>75</v>
      </c>
    </row>
    <row r="82" spans="3:9">
      <c r="C82" s="7" t="s">
        <v>17</v>
      </c>
      <c r="D82" s="7">
        <f>COUNTIF(C2:C76,"&lt;0.407")-COUNTIF(C2:C76,"&lt;0.375")</f>
        <v>0</v>
      </c>
      <c r="E82" s="19">
        <v>0.1</v>
      </c>
      <c r="F82" s="23">
        <v>156</v>
      </c>
      <c r="G82" s="23">
        <v>-160</v>
      </c>
      <c r="H82" s="24">
        <v>0.1026</v>
      </c>
      <c r="I82">
        <v>70</v>
      </c>
    </row>
    <row r="83" spans="3:9">
      <c r="C83" s="7" t="s">
        <v>18</v>
      </c>
      <c r="D83" s="7">
        <f>COUNTIF(C2:C76,"&lt;0.439")-COUNTIF(C2:C76,"&lt;0.407")</f>
        <v>0</v>
      </c>
      <c r="E83" s="19">
        <v>0.12</v>
      </c>
      <c r="F83" s="23">
        <v>187.2</v>
      </c>
      <c r="G83" s="23">
        <v>-180</v>
      </c>
      <c r="H83" s="24">
        <v>0.1154</v>
      </c>
      <c r="I83">
        <v>69</v>
      </c>
    </row>
    <row r="84" s="3" customFormat="1" spans="3:9">
      <c r="C84" s="20" t="s">
        <v>19</v>
      </c>
      <c r="D84" s="20">
        <f>COUNTIF(C2:C76,"&lt;0.471")-COUNTIF(C2:C76,"&lt;0.439")</f>
        <v>0</v>
      </c>
      <c r="E84" s="20"/>
      <c r="F84" s="20"/>
      <c r="G84" s="3">
        <v>-200</v>
      </c>
      <c r="H84" s="25">
        <v>0.1282</v>
      </c>
      <c r="I84" s="3">
        <v>68</v>
      </c>
    </row>
    <row r="85" s="3" customFormat="1" spans="3:4">
      <c r="C85" s="20" t="s">
        <v>20</v>
      </c>
      <c r="D85" s="20">
        <f>COUNTIF(C2:C76,"&lt;0.503")-COUNTIF(C2:C76,"&lt;0.471")</f>
        <v>0</v>
      </c>
    </row>
    <row r="86" s="3" customFormat="1" spans="3:4">
      <c r="C86" s="20" t="s">
        <v>21</v>
      </c>
      <c r="D86" s="20">
        <f>COUNTIF(C2:C76,"&lt;0.535")-COUNTIF(C2:C76,"&lt;0.503")</f>
        <v>0</v>
      </c>
    </row>
    <row r="87" s="29" customFormat="1" spans="3:5">
      <c r="C87" s="32" t="s">
        <v>57</v>
      </c>
      <c r="D87" s="32">
        <f>COUNTIF(C2:C76,"&lt;0.573")-COUNTIF(C2:C76,"&lt;0.535")</f>
        <v>15</v>
      </c>
      <c r="E87" s="29">
        <v>15</v>
      </c>
    </row>
    <row r="88" s="3" customFormat="1" spans="3:5">
      <c r="C88" s="20" t="s">
        <v>58</v>
      </c>
      <c r="D88" s="20">
        <f>COUNTIF(C2:C76,"&lt;0.611")-COUNTIF(C2:C76,"&lt;0.573")</f>
        <v>15</v>
      </c>
      <c r="E88" s="3">
        <v>15</v>
      </c>
    </row>
    <row r="89" spans="3:5">
      <c r="C89" s="7" t="s">
        <v>59</v>
      </c>
      <c r="D89" s="7">
        <f>COUNTIF(C2:C76,"&lt;0.649")-COUNTIF(C2:C76,"&lt;0.611")</f>
        <v>15</v>
      </c>
      <c r="E89">
        <v>15</v>
      </c>
    </row>
    <row r="90" spans="3:5">
      <c r="C90" s="7" t="s">
        <v>60</v>
      </c>
      <c r="D90" s="7">
        <f>COUNTIF(C2:C76,"&lt;0.687")-COUNTIF(C2:C76,"&lt;0.649")</f>
        <v>15</v>
      </c>
      <c r="E90">
        <v>15</v>
      </c>
    </row>
    <row r="91" s="29" customFormat="1" spans="3:5">
      <c r="C91" s="32" t="s">
        <v>61</v>
      </c>
      <c r="D91" s="32">
        <f>COUNTIF(C2:C76,"&lt;0.725")-COUNTIF(C2:C76,"&lt;0.687")</f>
        <v>15</v>
      </c>
      <c r="E91" s="29">
        <v>15</v>
      </c>
    </row>
    <row r="92" spans="3:4">
      <c r="C92" s="7" t="s">
        <v>27</v>
      </c>
      <c r="D92" s="7">
        <v>0</v>
      </c>
    </row>
    <row r="93" spans="3:4">
      <c r="C93" s="7" t="s">
        <v>28</v>
      </c>
      <c r="D93" s="7">
        <f>COUNTIF(C2:C76,"&lt;0.759")-COUNTIF(C2:C76,"&lt;0.727")</f>
        <v>0</v>
      </c>
    </row>
    <row r="94" spans="3:4">
      <c r="C94" s="7" t="s">
        <v>29</v>
      </c>
      <c r="D94" s="7">
        <f>COUNTIF(C2:C76,"&lt;0.791")-COUNTIF(C2:C76,"&lt;0.759")</f>
        <v>0</v>
      </c>
    </row>
    <row r="95" spans="3:4">
      <c r="C95" s="7" t="s">
        <v>30</v>
      </c>
      <c r="D95" s="7">
        <f>COUNTIF(C2:C76,"&lt;0.823")-COUNTIF(C2:C76,"&lt;0.791")</f>
        <v>0</v>
      </c>
    </row>
    <row r="96" spans="3:6">
      <c r="C96" s="7" t="s">
        <v>31</v>
      </c>
      <c r="D96" s="7">
        <f>COUNTIF(C2:C76,"&lt;0.855")-COUNTIF(C2:C76,"&lt;0.823")</f>
        <v>0</v>
      </c>
      <c r="E96">
        <v>0.53</v>
      </c>
      <c r="F96">
        <v>0.038</v>
      </c>
    </row>
    <row r="97" spans="3:6">
      <c r="C97" s="7" t="s">
        <v>32</v>
      </c>
      <c r="D97" s="7">
        <f>COUNTIF(C2:C76,"&lt;0.887")-COUNTIF(C2:C76,"&lt;0.855")</f>
        <v>0</v>
      </c>
      <c r="E97">
        <v>0.648</v>
      </c>
      <c r="F97">
        <v>0.073</v>
      </c>
    </row>
    <row r="98" spans="3:6">
      <c r="C98" s="7" t="s">
        <v>33</v>
      </c>
      <c r="D98" s="7">
        <f>COUNTIF(C2:C76,"&lt;0.919")-COUNTIF(C2:C76,"&lt;0.887")</f>
        <v>0</v>
      </c>
      <c r="E98">
        <v>0.734</v>
      </c>
      <c r="F98">
        <v>0.107</v>
      </c>
    </row>
    <row r="99" spans="3:4">
      <c r="C99" s="7" t="s">
        <v>34</v>
      </c>
      <c r="D99" s="7">
        <f>COUNTIF(C2:C76,"&lt;0.951")-COUNTIF(C2:C76,"&lt;0.919")</f>
        <v>0</v>
      </c>
    </row>
    <row r="100" spans="3:4">
      <c r="C100" s="7" t="s">
        <v>35</v>
      </c>
      <c r="D100" s="7">
        <f>COUNTIF(C2:C76,"&lt;0.983")-COUNTIF(C2:C76,"&lt;0.951")</f>
        <v>0</v>
      </c>
    </row>
    <row r="101" spans="3:5">
      <c r="C101" s="7" t="s">
        <v>36</v>
      </c>
      <c r="D101" s="7">
        <f>COUNTIF(C2:C76,"&lt;1.015")-COUNTIF(C2:C76,"&lt;0.983")</f>
        <v>0</v>
      </c>
      <c r="E101">
        <v>0.038</v>
      </c>
    </row>
    <row r="102" spans="3:4">
      <c r="C102" s="7" t="s">
        <v>37</v>
      </c>
      <c r="D102" s="7">
        <f>COUNTIF(C2:C76,"&lt;1.047")-COUNTIF(C2:C76,"&lt;1.015")</f>
        <v>0</v>
      </c>
    </row>
    <row r="103" spans="3:4">
      <c r="C103" s="7" t="s">
        <v>38</v>
      </c>
      <c r="D103" s="7">
        <f>COUNTIF(C2:C76,"&lt;1.079")-COUNTIF(C2:C76,"&lt;1.047")</f>
        <v>0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46" workbookViewId="0">
      <selection activeCell="A44" sqref="$A44:$XFD44"/>
    </sheetView>
  </sheetViews>
  <sheetFormatPr defaultColWidth="9" defaultRowHeight="13.5"/>
  <cols>
    <col min="3" max="4" width="17.75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393</v>
      </c>
      <c r="B2" s="9">
        <v>393</v>
      </c>
      <c r="C2" s="9">
        <v>0.562142014503479</v>
      </c>
      <c r="D2" s="9">
        <v>0.0169335603713989</v>
      </c>
      <c r="E2" s="9">
        <v>8</v>
      </c>
      <c r="F2" s="9">
        <v>8</v>
      </c>
      <c r="G2" s="9">
        <v>2</v>
      </c>
      <c r="H2" s="9">
        <v>2</v>
      </c>
      <c r="I2" s="9">
        <v>0.8</v>
      </c>
      <c r="J2" s="9">
        <v>0.5</v>
      </c>
      <c r="K2" s="9">
        <v>0.615384615384615</v>
      </c>
      <c r="L2" s="9">
        <v>0.8</v>
      </c>
      <c r="M2" s="9">
        <v>0</v>
      </c>
      <c r="N2" s="9">
        <v>0.5</v>
      </c>
    </row>
    <row r="3" spans="1:14">
      <c r="A3" s="8">
        <v>498</v>
      </c>
      <c r="B3" s="9">
        <v>498</v>
      </c>
      <c r="C3" s="9">
        <v>0.562498211860657</v>
      </c>
      <c r="D3" s="9">
        <v>0.018094539642334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445</v>
      </c>
      <c r="B4" s="9">
        <v>445</v>
      </c>
      <c r="C4" s="9">
        <v>0.566210746765137</v>
      </c>
      <c r="D4" s="9">
        <v>0.00131916999816895</v>
      </c>
      <c r="E4" s="9">
        <v>9</v>
      </c>
      <c r="F4" s="9">
        <v>9</v>
      </c>
      <c r="G4" s="9">
        <v>1</v>
      </c>
      <c r="H4" s="9">
        <v>1</v>
      </c>
      <c r="I4" s="9">
        <v>0.9</v>
      </c>
      <c r="J4" s="9">
        <v>0.5</v>
      </c>
      <c r="K4" s="9">
        <v>0.642857142857143</v>
      </c>
      <c r="L4" s="9">
        <v>0.9</v>
      </c>
      <c r="M4" s="9">
        <v>0</v>
      </c>
      <c r="N4" s="9">
        <v>0.5</v>
      </c>
    </row>
    <row r="5" spans="1:14">
      <c r="A5" s="8">
        <v>7</v>
      </c>
      <c r="B5" s="9">
        <v>7</v>
      </c>
      <c r="C5" s="9">
        <v>0.567395210266113</v>
      </c>
      <c r="D5" s="9">
        <v>0.0389201641082764</v>
      </c>
      <c r="E5" s="9">
        <v>10</v>
      </c>
      <c r="F5" s="9">
        <v>8</v>
      </c>
      <c r="G5" s="9">
        <v>0</v>
      </c>
      <c r="H5" s="9">
        <v>2</v>
      </c>
      <c r="I5" s="9">
        <v>1</v>
      </c>
      <c r="J5" s="9">
        <v>0.555555555555556</v>
      </c>
      <c r="K5" s="9">
        <v>0.714285714285714</v>
      </c>
      <c r="L5" s="9">
        <v>0.8</v>
      </c>
      <c r="M5" s="9">
        <v>0.2</v>
      </c>
      <c r="N5" s="9">
        <v>0.6</v>
      </c>
    </row>
    <row r="6" spans="1:14">
      <c r="A6" s="8">
        <v>61</v>
      </c>
      <c r="B6" s="9">
        <v>61</v>
      </c>
      <c r="C6" s="9">
        <v>0.567415475845337</v>
      </c>
      <c r="D6" s="9">
        <v>0.0208377838134766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443</v>
      </c>
      <c r="B7" s="9">
        <v>443</v>
      </c>
      <c r="C7" s="9">
        <v>0.537277579307556</v>
      </c>
      <c r="D7" s="9">
        <v>0.00821709632873535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320</v>
      </c>
      <c r="B8" s="9">
        <v>320</v>
      </c>
      <c r="C8" s="9">
        <v>0.569774150848389</v>
      </c>
      <c r="D8" s="9">
        <v>0.0429487228393555</v>
      </c>
      <c r="E8" s="9">
        <v>7</v>
      </c>
      <c r="F8" s="9">
        <v>7</v>
      </c>
      <c r="G8" s="9">
        <v>3</v>
      </c>
      <c r="H8" s="9">
        <v>3</v>
      </c>
      <c r="I8" s="9">
        <v>0.7</v>
      </c>
      <c r="J8" s="9">
        <v>0.5</v>
      </c>
      <c r="K8" s="9">
        <v>0.583333333333333</v>
      </c>
      <c r="L8" s="9">
        <v>0.7</v>
      </c>
      <c r="M8" s="9">
        <v>0</v>
      </c>
      <c r="N8" s="9">
        <v>0.5</v>
      </c>
    </row>
    <row r="9" spans="1:14">
      <c r="A9" s="8">
        <v>208</v>
      </c>
      <c r="B9" s="9">
        <v>208</v>
      </c>
      <c r="C9" s="9">
        <v>0.570047974586487</v>
      </c>
      <c r="D9" s="9">
        <v>0.037690281867981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pans="1:14">
      <c r="A10" s="8">
        <v>290</v>
      </c>
      <c r="B10" s="9">
        <v>290</v>
      </c>
      <c r="C10" s="9">
        <v>0.57060170173645</v>
      </c>
      <c r="D10" s="9">
        <v>0.000138640403747559</v>
      </c>
      <c r="E10" s="9">
        <v>10</v>
      </c>
      <c r="F10" s="9">
        <v>6</v>
      </c>
      <c r="G10" s="9">
        <v>0</v>
      </c>
      <c r="H10" s="9">
        <v>4</v>
      </c>
      <c r="I10" s="9">
        <v>1</v>
      </c>
      <c r="J10" s="9">
        <v>0.625</v>
      </c>
      <c r="K10" s="9">
        <v>0.769230769230769</v>
      </c>
      <c r="L10" s="9">
        <v>0.6</v>
      </c>
      <c r="M10" s="9">
        <v>0.4</v>
      </c>
      <c r="N10" s="9">
        <v>0.7</v>
      </c>
    </row>
    <row r="11" spans="1:14">
      <c r="A11" s="8">
        <v>307</v>
      </c>
      <c r="B11" s="9">
        <v>307</v>
      </c>
      <c r="C11" s="9">
        <v>0.571081042289734</v>
      </c>
      <c r="D11" s="9">
        <v>0.0402399301528931</v>
      </c>
      <c r="E11" s="9">
        <v>10</v>
      </c>
      <c r="F11" s="9">
        <v>5</v>
      </c>
      <c r="G11" s="9">
        <v>0</v>
      </c>
      <c r="H11" s="9">
        <v>5</v>
      </c>
      <c r="I11" s="9">
        <v>1</v>
      </c>
      <c r="J11" s="9">
        <v>0.666666666666667</v>
      </c>
      <c r="K11" s="9">
        <v>0.8</v>
      </c>
      <c r="L11" s="9">
        <v>0.5</v>
      </c>
      <c r="M11" s="9">
        <v>0.5</v>
      </c>
      <c r="N11" s="9">
        <v>0.75</v>
      </c>
    </row>
    <row r="12" spans="1:14">
      <c r="A12" s="8">
        <v>304</v>
      </c>
      <c r="B12" s="9">
        <v>304</v>
      </c>
      <c r="C12" s="9">
        <v>0.57126247882843</v>
      </c>
      <c r="D12" s="9">
        <v>0.00178587436676025</v>
      </c>
      <c r="E12" s="9">
        <v>10</v>
      </c>
      <c r="F12" s="9">
        <v>9</v>
      </c>
      <c r="G12" s="9">
        <v>0</v>
      </c>
      <c r="H12" s="9">
        <v>1</v>
      </c>
      <c r="I12" s="9">
        <v>1</v>
      </c>
      <c r="J12" s="9">
        <v>0.526315789473684</v>
      </c>
      <c r="K12" s="9">
        <v>0.689655172413793</v>
      </c>
      <c r="L12" s="9">
        <v>0.9</v>
      </c>
      <c r="M12" s="9">
        <v>0.1</v>
      </c>
      <c r="N12" s="9">
        <v>0.55</v>
      </c>
    </row>
    <row r="13" spans="1:14">
      <c r="A13" s="8">
        <v>93</v>
      </c>
      <c r="B13" s="9">
        <v>93</v>
      </c>
      <c r="C13" s="9">
        <v>0.571714162826538</v>
      </c>
      <c r="D13" s="9">
        <v>0.0245965719223022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491</v>
      </c>
      <c r="B14" s="9">
        <v>491</v>
      </c>
      <c r="C14" s="9">
        <v>0.537451267242432</v>
      </c>
      <c r="D14" s="9">
        <v>0.00570511817932129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="29" customFormat="1" spans="1:14">
      <c r="A15" s="34">
        <v>467</v>
      </c>
      <c r="B15" s="35">
        <v>467</v>
      </c>
      <c r="C15" s="35">
        <v>0.572872996330261</v>
      </c>
      <c r="D15" s="35">
        <v>0.00699377059936523</v>
      </c>
      <c r="E15" s="35">
        <v>10</v>
      </c>
      <c r="F15" s="35">
        <v>6</v>
      </c>
      <c r="G15" s="35">
        <v>0</v>
      </c>
      <c r="H15" s="35">
        <v>4</v>
      </c>
      <c r="I15" s="35">
        <v>1</v>
      </c>
      <c r="J15" s="35">
        <v>0.625</v>
      </c>
      <c r="K15" s="35">
        <v>0.769230769230769</v>
      </c>
      <c r="L15" s="35">
        <v>0.6</v>
      </c>
      <c r="M15" s="35">
        <v>0.4</v>
      </c>
      <c r="N15" s="35">
        <v>0.7</v>
      </c>
    </row>
    <row r="16" spans="1:14">
      <c r="A16" s="8">
        <v>470</v>
      </c>
      <c r="B16" s="9">
        <v>470</v>
      </c>
      <c r="C16" s="9">
        <v>0.609823346138</v>
      </c>
      <c r="D16" s="9">
        <v>0.0507510900497437</v>
      </c>
      <c r="E16" s="9">
        <v>9</v>
      </c>
      <c r="F16" s="9">
        <v>6</v>
      </c>
      <c r="G16" s="9">
        <v>1</v>
      </c>
      <c r="H16" s="9">
        <v>4</v>
      </c>
      <c r="I16" s="9">
        <v>0.9</v>
      </c>
      <c r="J16" s="9">
        <v>0.6</v>
      </c>
      <c r="K16" s="9">
        <v>0.72</v>
      </c>
      <c r="L16" s="9">
        <v>0.6</v>
      </c>
      <c r="M16" s="9">
        <v>0.3</v>
      </c>
      <c r="N16" s="9">
        <v>0.65</v>
      </c>
    </row>
    <row r="17" spans="1:14">
      <c r="A17" s="8">
        <v>239</v>
      </c>
      <c r="B17" s="9">
        <v>239</v>
      </c>
      <c r="C17" s="9">
        <v>0.606819152832031</v>
      </c>
      <c r="D17" s="9">
        <v>0.0388393402099609</v>
      </c>
      <c r="E17" s="9">
        <v>9</v>
      </c>
      <c r="F17" s="9">
        <v>3</v>
      </c>
      <c r="G17" s="9">
        <v>1</v>
      </c>
      <c r="H17" s="9">
        <v>7</v>
      </c>
      <c r="I17" s="9">
        <v>0.9</v>
      </c>
      <c r="J17" s="9">
        <v>0.75</v>
      </c>
      <c r="K17" s="9">
        <v>0.818181818181818</v>
      </c>
      <c r="L17" s="9">
        <v>0.3</v>
      </c>
      <c r="M17" s="9">
        <v>0.6</v>
      </c>
      <c r="N17" s="9">
        <v>0.8</v>
      </c>
    </row>
    <row r="18" spans="1:14">
      <c r="A18" s="8">
        <v>100</v>
      </c>
      <c r="B18" s="9">
        <v>100</v>
      </c>
      <c r="C18" s="9">
        <v>0.604646682739258</v>
      </c>
      <c r="D18" s="9">
        <v>0.0354998111724854</v>
      </c>
      <c r="E18" s="9">
        <v>10</v>
      </c>
      <c r="F18" s="9">
        <v>8</v>
      </c>
      <c r="G18" s="9">
        <v>0</v>
      </c>
      <c r="H18" s="9">
        <v>2</v>
      </c>
      <c r="I18" s="9">
        <v>1</v>
      </c>
      <c r="J18" s="9">
        <v>0.555555555555556</v>
      </c>
      <c r="K18" s="9">
        <v>0.714285714285714</v>
      </c>
      <c r="L18" s="9">
        <v>0.8</v>
      </c>
      <c r="M18" s="9">
        <v>0.2</v>
      </c>
      <c r="N18" s="9">
        <v>0.6</v>
      </c>
    </row>
    <row r="19" spans="1:14">
      <c r="A19" s="8">
        <v>57</v>
      </c>
      <c r="B19" s="9">
        <v>57</v>
      </c>
      <c r="C19" s="9">
        <v>0.605223536491394</v>
      </c>
      <c r="D19" s="9">
        <v>0.031017541885376</v>
      </c>
      <c r="E19" s="9">
        <v>8</v>
      </c>
      <c r="F19" s="9">
        <v>8</v>
      </c>
      <c r="G19" s="9">
        <v>2</v>
      </c>
      <c r="H19" s="9">
        <v>2</v>
      </c>
      <c r="I19" s="9">
        <v>0.8</v>
      </c>
      <c r="J19" s="9">
        <v>0.5</v>
      </c>
      <c r="K19" s="9">
        <v>0.615384615384615</v>
      </c>
      <c r="L19" s="9">
        <v>0.8</v>
      </c>
      <c r="M19" s="9">
        <v>0</v>
      </c>
      <c r="N19" s="9">
        <v>0.5</v>
      </c>
    </row>
    <row r="20" spans="1:14">
      <c r="A20" s="8">
        <v>284</v>
      </c>
      <c r="B20" s="9">
        <v>284</v>
      </c>
      <c r="C20" s="9">
        <v>0.57831335067749</v>
      </c>
      <c r="D20" s="9">
        <v>0.00532937049865723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259</v>
      </c>
      <c r="B21" s="9">
        <v>259</v>
      </c>
      <c r="C21" s="9">
        <v>0.583817005157471</v>
      </c>
      <c r="D21" s="9">
        <v>0.00514543056488037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388</v>
      </c>
      <c r="B22" s="9">
        <v>388</v>
      </c>
      <c r="C22" s="9">
        <v>0.602671146392822</v>
      </c>
      <c r="D22" s="9">
        <v>0.0255541801452637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249</v>
      </c>
      <c r="B23" s="9">
        <v>249</v>
      </c>
      <c r="C23" s="9">
        <v>0.602627396583557</v>
      </c>
      <c r="D23" s="9">
        <v>0.0299558639526367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236</v>
      </c>
      <c r="B24" s="9">
        <v>236</v>
      </c>
      <c r="C24" s="9">
        <v>0.60302460193634</v>
      </c>
      <c r="D24" s="9">
        <v>0.0383080244064331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314</v>
      </c>
      <c r="B25" s="9">
        <v>314</v>
      </c>
      <c r="C25" s="9">
        <v>0.599250078201294</v>
      </c>
      <c r="D25" s="9">
        <v>0.0104513168334961</v>
      </c>
      <c r="E25" s="9">
        <v>10</v>
      </c>
      <c r="F25" s="9">
        <v>8</v>
      </c>
      <c r="G25" s="9">
        <v>0</v>
      </c>
      <c r="H25" s="9">
        <v>2</v>
      </c>
      <c r="I25" s="9">
        <v>1</v>
      </c>
      <c r="J25" s="9">
        <v>0.555555555555556</v>
      </c>
      <c r="K25" s="9">
        <v>0.714285714285714</v>
      </c>
      <c r="L25" s="9">
        <v>0.8</v>
      </c>
      <c r="M25" s="9">
        <v>0.2</v>
      </c>
      <c r="N25" s="9">
        <v>0.6</v>
      </c>
    </row>
    <row r="26" spans="1:14">
      <c r="A26" s="8">
        <v>394</v>
      </c>
      <c r="B26" s="9">
        <v>394</v>
      </c>
      <c r="C26" s="9">
        <v>0.598041772842407</v>
      </c>
      <c r="D26" s="9">
        <v>0.0163865089416504</v>
      </c>
      <c r="E26" s="9">
        <v>9</v>
      </c>
      <c r="F26" s="9">
        <v>9</v>
      </c>
      <c r="G26" s="9">
        <v>1</v>
      </c>
      <c r="H26" s="9">
        <v>1</v>
      </c>
      <c r="I26" s="9">
        <v>0.9</v>
      </c>
      <c r="J26" s="9">
        <v>0.5</v>
      </c>
      <c r="K26" s="9">
        <v>0.642857142857143</v>
      </c>
      <c r="L26" s="9">
        <v>0.9</v>
      </c>
      <c r="M26" s="9">
        <v>0</v>
      </c>
      <c r="N26" s="9">
        <v>0.5</v>
      </c>
    </row>
    <row r="27" spans="1:14">
      <c r="A27" s="8">
        <v>121</v>
      </c>
      <c r="B27" s="9">
        <v>121</v>
      </c>
      <c r="C27" s="9">
        <v>0.577864170074463</v>
      </c>
      <c r="D27" s="9">
        <v>0.00414109230041504</v>
      </c>
      <c r="E27" s="9">
        <v>8</v>
      </c>
      <c r="F27" s="9">
        <v>7</v>
      </c>
      <c r="G27" s="9">
        <v>2</v>
      </c>
      <c r="H27" s="9">
        <v>3</v>
      </c>
      <c r="I27" s="9">
        <v>0.8</v>
      </c>
      <c r="J27" s="9">
        <v>0.533333333333333</v>
      </c>
      <c r="K27" s="9">
        <v>0.64</v>
      </c>
      <c r="L27" s="9">
        <v>0.7</v>
      </c>
      <c r="M27" s="9">
        <v>0.1</v>
      </c>
      <c r="N27" s="9">
        <v>0.55</v>
      </c>
    </row>
    <row r="28" spans="1:14">
      <c r="A28" s="8">
        <v>53</v>
      </c>
      <c r="B28" s="9">
        <v>53</v>
      </c>
      <c r="C28" s="9">
        <v>0.600767612457275</v>
      </c>
      <c r="D28" s="9">
        <v>0.0297636985778809</v>
      </c>
      <c r="E28" s="9">
        <v>10</v>
      </c>
      <c r="F28" s="9">
        <v>8</v>
      </c>
      <c r="G28" s="9">
        <v>0</v>
      </c>
      <c r="H28" s="9">
        <v>2</v>
      </c>
      <c r="I28" s="9">
        <v>1</v>
      </c>
      <c r="J28" s="9">
        <v>0.555555555555556</v>
      </c>
      <c r="K28" s="9">
        <v>0.714285714285714</v>
      </c>
      <c r="L28" s="9">
        <v>0.8</v>
      </c>
      <c r="M28" s="9">
        <v>0.2</v>
      </c>
      <c r="N28" s="9">
        <v>0.6</v>
      </c>
    </row>
    <row r="29" s="29" customFormat="1" spans="1:14">
      <c r="A29" s="34">
        <v>414</v>
      </c>
      <c r="B29" s="35">
        <v>414</v>
      </c>
      <c r="C29" s="35">
        <v>0.596198558807373</v>
      </c>
      <c r="D29" s="35">
        <v>0.0355410575866699</v>
      </c>
      <c r="E29" s="35">
        <v>9</v>
      </c>
      <c r="F29" s="35">
        <v>8</v>
      </c>
      <c r="G29" s="35">
        <v>1</v>
      </c>
      <c r="H29" s="35">
        <v>2</v>
      </c>
      <c r="I29" s="35">
        <v>0.9</v>
      </c>
      <c r="J29" s="35">
        <v>0.529411764705882</v>
      </c>
      <c r="K29" s="35">
        <v>0.666666666666667</v>
      </c>
      <c r="L29" s="35">
        <v>0.8</v>
      </c>
      <c r="M29" s="35">
        <v>0.1</v>
      </c>
      <c r="N29" s="35">
        <v>0.55</v>
      </c>
    </row>
    <row r="30" spans="1:14">
      <c r="A30" s="8">
        <v>34</v>
      </c>
      <c r="B30" s="9">
        <v>34</v>
      </c>
      <c r="C30" s="9">
        <v>0.648584723472595</v>
      </c>
      <c r="D30" s="9">
        <v>0.0333425998687744</v>
      </c>
      <c r="E30" s="9">
        <v>10</v>
      </c>
      <c r="F30" s="9">
        <v>5</v>
      </c>
      <c r="G30" s="9">
        <v>0</v>
      </c>
      <c r="H30" s="9">
        <v>5</v>
      </c>
      <c r="I30" s="9">
        <v>1</v>
      </c>
      <c r="J30" s="9">
        <v>0.666666666666667</v>
      </c>
      <c r="K30" s="9">
        <v>0.8</v>
      </c>
      <c r="L30" s="9">
        <v>0.5</v>
      </c>
      <c r="M30" s="9">
        <v>0.5</v>
      </c>
      <c r="N30" s="9">
        <v>0.75</v>
      </c>
    </row>
    <row r="31" spans="1:14">
      <c r="A31" s="8">
        <v>107</v>
      </c>
      <c r="B31" s="9">
        <v>107</v>
      </c>
      <c r="C31" s="9">
        <v>0.644734978675842</v>
      </c>
      <c r="D31" s="9">
        <v>0.0254045724868774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2</v>
      </c>
      <c r="B32" s="9">
        <v>2</v>
      </c>
      <c r="C32" s="9">
        <v>0.621734499931335</v>
      </c>
      <c r="D32" s="9">
        <v>0.000980615615844727</v>
      </c>
      <c r="E32" s="9">
        <v>9</v>
      </c>
      <c r="F32" s="9">
        <v>4</v>
      </c>
      <c r="G32" s="9">
        <v>1</v>
      </c>
      <c r="H32" s="9">
        <v>6</v>
      </c>
      <c r="I32" s="9">
        <v>0.9</v>
      </c>
      <c r="J32" s="9">
        <v>0.692307692307692</v>
      </c>
      <c r="K32" s="9">
        <v>0.782608695652174</v>
      </c>
      <c r="L32" s="9">
        <v>0.4</v>
      </c>
      <c r="M32" s="9">
        <v>0.5</v>
      </c>
      <c r="N32" s="9">
        <v>0.75</v>
      </c>
    </row>
    <row r="33" spans="1:14">
      <c r="A33" s="8">
        <v>289</v>
      </c>
      <c r="B33" s="9">
        <v>289</v>
      </c>
      <c r="C33" s="9">
        <v>0.622252225875854</v>
      </c>
      <c r="D33" s="9">
        <v>0.0173782110214233</v>
      </c>
      <c r="E33" s="9">
        <v>8</v>
      </c>
      <c r="F33" s="9">
        <v>6</v>
      </c>
      <c r="G33" s="9">
        <v>2</v>
      </c>
      <c r="H33" s="9">
        <v>4</v>
      </c>
      <c r="I33" s="9">
        <v>0.8</v>
      </c>
      <c r="J33" s="9">
        <v>0.571428571428572</v>
      </c>
      <c r="K33" s="9">
        <v>0.666666666666667</v>
      </c>
      <c r="L33" s="9">
        <v>0.6</v>
      </c>
      <c r="M33" s="9">
        <v>0.2</v>
      </c>
      <c r="N33" s="9">
        <v>0.6</v>
      </c>
    </row>
    <row r="34" spans="1:14">
      <c r="A34" s="8">
        <v>278</v>
      </c>
      <c r="B34" s="9">
        <v>278</v>
      </c>
      <c r="C34" s="9">
        <v>0.633606433868408</v>
      </c>
      <c r="D34" s="9">
        <v>0.0177440643310547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spans="1:14">
      <c r="A35" s="8">
        <v>486</v>
      </c>
      <c r="B35" s="9">
        <v>486</v>
      </c>
      <c r="C35" s="9">
        <v>0.622696757316589</v>
      </c>
      <c r="D35" s="9">
        <v>0.0105104446411133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488</v>
      </c>
      <c r="B36" s="9">
        <v>488</v>
      </c>
      <c r="C36" s="9">
        <v>0.643400549888611</v>
      </c>
      <c r="D36" s="9">
        <v>0.0169519186019897</v>
      </c>
      <c r="E36" s="9">
        <v>10</v>
      </c>
      <c r="F36" s="9">
        <v>8</v>
      </c>
      <c r="G36" s="9">
        <v>0</v>
      </c>
      <c r="H36" s="9">
        <v>2</v>
      </c>
      <c r="I36" s="9">
        <v>1</v>
      </c>
      <c r="J36" s="9">
        <v>0.555555555555556</v>
      </c>
      <c r="K36" s="9">
        <v>0.714285714285714</v>
      </c>
      <c r="L36" s="9">
        <v>0.8</v>
      </c>
      <c r="M36" s="9">
        <v>0.2</v>
      </c>
      <c r="N36" s="9">
        <v>0.6</v>
      </c>
    </row>
    <row r="37" spans="1:14">
      <c r="A37" s="8">
        <v>27</v>
      </c>
      <c r="B37" s="9">
        <v>27</v>
      </c>
      <c r="C37" s="9">
        <v>0.62513256072998</v>
      </c>
      <c r="D37" s="9">
        <v>0.0202144384384155</v>
      </c>
      <c r="E37" s="9">
        <v>9</v>
      </c>
      <c r="F37" s="9">
        <v>9</v>
      </c>
      <c r="G37" s="9">
        <v>1</v>
      </c>
      <c r="H37" s="9">
        <v>1</v>
      </c>
      <c r="I37" s="9">
        <v>0.9</v>
      </c>
      <c r="J37" s="9">
        <v>0.5</v>
      </c>
      <c r="K37" s="9">
        <v>0.642857142857143</v>
      </c>
      <c r="L37" s="9">
        <v>0.9</v>
      </c>
      <c r="M37" s="9">
        <v>0</v>
      </c>
      <c r="N37" s="9">
        <v>0.5</v>
      </c>
    </row>
    <row r="38" spans="1:14">
      <c r="A38" s="8">
        <v>286</v>
      </c>
      <c r="B38" s="9">
        <v>286</v>
      </c>
      <c r="C38" s="9">
        <v>0.625374913215637</v>
      </c>
      <c r="D38" s="9">
        <v>0.0424176454544067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120</v>
      </c>
      <c r="B39" s="9">
        <v>120</v>
      </c>
      <c r="C39" s="9">
        <v>0.625615119934082</v>
      </c>
      <c r="D39" s="9">
        <v>0.0199213027954102</v>
      </c>
      <c r="E39" s="9">
        <v>10</v>
      </c>
      <c r="F39" s="9">
        <v>7</v>
      </c>
      <c r="G39" s="9">
        <v>0</v>
      </c>
      <c r="H39" s="9">
        <v>3</v>
      </c>
      <c r="I39" s="9">
        <v>1</v>
      </c>
      <c r="J39" s="9">
        <v>0.588235294117647</v>
      </c>
      <c r="K39" s="9">
        <v>0.740740740740741</v>
      </c>
      <c r="L39" s="9">
        <v>0.7</v>
      </c>
      <c r="M39" s="9">
        <v>0.3</v>
      </c>
      <c r="N39" s="9">
        <v>0.65</v>
      </c>
    </row>
    <row r="40" spans="1:14">
      <c r="A40" s="8">
        <v>4</v>
      </c>
      <c r="B40" s="9">
        <v>4</v>
      </c>
      <c r="C40" s="9">
        <v>0.627549648284912</v>
      </c>
      <c r="D40" s="9">
        <v>0.0245206356048584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294</v>
      </c>
      <c r="B41" s="9">
        <v>294</v>
      </c>
      <c r="C41" s="9">
        <v>0.642839908599854</v>
      </c>
      <c r="D41" s="9">
        <v>0.0108000040054321</v>
      </c>
      <c r="E41" s="9">
        <v>10</v>
      </c>
      <c r="F41" s="9">
        <v>7</v>
      </c>
      <c r="G41" s="9">
        <v>0</v>
      </c>
      <c r="H41" s="9">
        <v>3</v>
      </c>
      <c r="I41" s="9">
        <v>1</v>
      </c>
      <c r="J41" s="9">
        <v>0.588235294117647</v>
      </c>
      <c r="K41" s="9">
        <v>0.740740740740741</v>
      </c>
      <c r="L41" s="9">
        <v>0.7</v>
      </c>
      <c r="M41" s="9">
        <v>0.3</v>
      </c>
      <c r="N41" s="9">
        <v>0.65</v>
      </c>
    </row>
    <row r="42" spans="1:14">
      <c r="A42" s="8">
        <v>295</v>
      </c>
      <c r="B42" s="9">
        <v>295</v>
      </c>
      <c r="C42" s="9">
        <v>0.641138553619385</v>
      </c>
      <c r="D42" s="9">
        <v>0.0182781219482422</v>
      </c>
      <c r="E42" s="9">
        <v>8</v>
      </c>
      <c r="F42" s="9">
        <v>6</v>
      </c>
      <c r="G42" s="9">
        <v>2</v>
      </c>
      <c r="H42" s="9">
        <v>4</v>
      </c>
      <c r="I42" s="9">
        <v>0.8</v>
      </c>
      <c r="J42" s="9">
        <v>0.571428571428572</v>
      </c>
      <c r="K42" s="9">
        <v>0.666666666666667</v>
      </c>
      <c r="L42" s="9">
        <v>0.6</v>
      </c>
      <c r="M42" s="9">
        <v>0.2</v>
      </c>
      <c r="N42" s="9">
        <v>0.6</v>
      </c>
    </row>
    <row r="43" s="29" customFormat="1" spans="1:14">
      <c r="A43" s="34">
        <v>359</v>
      </c>
      <c r="B43" s="35">
        <v>359</v>
      </c>
      <c r="C43" s="35">
        <v>0.63953709602356</v>
      </c>
      <c r="D43" s="35">
        <v>0.0327277183532715</v>
      </c>
      <c r="E43" s="35">
        <v>10</v>
      </c>
      <c r="F43" s="35">
        <v>9</v>
      </c>
      <c r="G43" s="35">
        <v>0</v>
      </c>
      <c r="H43" s="35">
        <v>1</v>
      </c>
      <c r="I43" s="35">
        <v>1</v>
      </c>
      <c r="J43" s="35">
        <v>0.526315789473684</v>
      </c>
      <c r="K43" s="35">
        <v>0.689655172413793</v>
      </c>
      <c r="L43" s="35">
        <v>0.9</v>
      </c>
      <c r="M43" s="35">
        <v>0.1</v>
      </c>
      <c r="N43" s="35">
        <v>0.55</v>
      </c>
    </row>
    <row r="44" spans="1:14">
      <c r="A44" s="8">
        <v>279</v>
      </c>
      <c r="B44" s="9">
        <v>279</v>
      </c>
      <c r="C44" s="9">
        <v>0.673051953315735</v>
      </c>
      <c r="D44" s="9">
        <v>0.0608499050140381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202</v>
      </c>
      <c r="B45" s="9">
        <v>202</v>
      </c>
      <c r="C45" s="9">
        <v>0.663043260574341</v>
      </c>
      <c r="D45" s="9">
        <v>0.0454604625701904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pans="1:14">
      <c r="A46" s="8">
        <v>244</v>
      </c>
      <c r="B46" s="9">
        <v>244</v>
      </c>
      <c r="C46" s="9">
        <v>0.666673541069031</v>
      </c>
      <c r="D46" s="9">
        <v>0.0326756238937378</v>
      </c>
      <c r="E46" s="9">
        <v>7</v>
      </c>
      <c r="F46" s="9">
        <v>5</v>
      </c>
      <c r="G46" s="9">
        <v>3</v>
      </c>
      <c r="H46" s="9">
        <v>5</v>
      </c>
      <c r="I46" s="9">
        <v>0.7</v>
      </c>
      <c r="J46" s="9">
        <v>0.583333333333333</v>
      </c>
      <c r="K46" s="9">
        <v>0.636363636363636</v>
      </c>
      <c r="L46" s="9">
        <v>0.5</v>
      </c>
      <c r="M46" s="9">
        <v>0.2</v>
      </c>
      <c r="N46" s="9">
        <v>0.6</v>
      </c>
    </row>
    <row r="47" spans="1:14">
      <c r="A47" s="8">
        <v>442</v>
      </c>
      <c r="B47" s="9">
        <v>442</v>
      </c>
      <c r="C47" s="9">
        <v>0.667679786682129</v>
      </c>
      <c r="D47" s="9">
        <v>0.0160030126571655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207</v>
      </c>
      <c r="B48" s="9">
        <v>207</v>
      </c>
      <c r="C48" s="9">
        <v>0.668673396110535</v>
      </c>
      <c r="D48" s="9">
        <v>0.00628530979156494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251</v>
      </c>
      <c r="B49" s="9">
        <v>251</v>
      </c>
      <c r="C49" s="9">
        <v>0.668897747993469</v>
      </c>
      <c r="D49" s="9">
        <v>0.0253410339355469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254</v>
      </c>
      <c r="B50" s="9">
        <v>254</v>
      </c>
      <c r="C50" s="9">
        <v>0.673060894012451</v>
      </c>
      <c r="D50" s="9">
        <v>0.033013105392456</v>
      </c>
      <c r="E50" s="9">
        <v>8</v>
      </c>
      <c r="F50" s="9">
        <v>6</v>
      </c>
      <c r="G50" s="9">
        <v>2</v>
      </c>
      <c r="H50" s="9">
        <v>4</v>
      </c>
      <c r="I50" s="9">
        <v>0.8</v>
      </c>
      <c r="J50" s="9">
        <v>0.571428571428572</v>
      </c>
      <c r="K50" s="9">
        <v>0.666666666666667</v>
      </c>
      <c r="L50" s="9">
        <v>0.6</v>
      </c>
      <c r="M50" s="9">
        <v>0.2</v>
      </c>
      <c r="N50" s="9">
        <v>0.6</v>
      </c>
    </row>
    <row r="51" spans="1:14">
      <c r="A51" s="8">
        <v>494</v>
      </c>
      <c r="B51" s="9">
        <v>494</v>
      </c>
      <c r="C51" s="9">
        <v>0.676161050796509</v>
      </c>
      <c r="D51" s="9">
        <v>0.0370254516601563</v>
      </c>
      <c r="E51" s="9">
        <v>10</v>
      </c>
      <c r="F51" s="9">
        <v>8</v>
      </c>
      <c r="G51" s="9">
        <v>0</v>
      </c>
      <c r="H51" s="9">
        <v>2</v>
      </c>
      <c r="I51" s="9">
        <v>1</v>
      </c>
      <c r="J51" s="9">
        <v>0.555555555555556</v>
      </c>
      <c r="K51" s="9">
        <v>0.714285714285714</v>
      </c>
      <c r="L51" s="9">
        <v>0.8</v>
      </c>
      <c r="M51" s="9">
        <v>0.2</v>
      </c>
      <c r="N51" s="9">
        <v>0.6</v>
      </c>
    </row>
    <row r="52" spans="1:14">
      <c r="A52" s="8">
        <v>356</v>
      </c>
      <c r="B52" s="9">
        <v>356</v>
      </c>
      <c r="C52" s="9">
        <v>0.677717924118042</v>
      </c>
      <c r="D52" s="9">
        <v>0.0300798416137695</v>
      </c>
      <c r="E52" s="9">
        <v>10</v>
      </c>
      <c r="F52" s="9">
        <v>5</v>
      </c>
      <c r="G52" s="9">
        <v>0</v>
      </c>
      <c r="H52" s="9">
        <v>5</v>
      </c>
      <c r="I52" s="9">
        <v>1</v>
      </c>
      <c r="J52" s="9">
        <v>0.666666666666667</v>
      </c>
      <c r="K52" s="9">
        <v>0.8</v>
      </c>
      <c r="L52" s="9">
        <v>0.5</v>
      </c>
      <c r="M52" s="9">
        <v>0.5</v>
      </c>
      <c r="N52" s="9">
        <v>0.75</v>
      </c>
    </row>
    <row r="53" spans="1:14">
      <c r="A53" s="8">
        <v>383</v>
      </c>
      <c r="B53" s="9">
        <v>383</v>
      </c>
      <c r="C53" s="9">
        <v>0.682110667228699</v>
      </c>
      <c r="D53" s="9">
        <v>0.0855762958526611</v>
      </c>
      <c r="E53" s="9">
        <v>9</v>
      </c>
      <c r="F53" s="9">
        <v>9</v>
      </c>
      <c r="G53" s="9">
        <v>1</v>
      </c>
      <c r="H53" s="9">
        <v>1</v>
      </c>
      <c r="I53" s="9">
        <v>0.9</v>
      </c>
      <c r="J53" s="9">
        <v>0.5</v>
      </c>
      <c r="K53" s="9">
        <v>0.642857142857143</v>
      </c>
      <c r="L53" s="9">
        <v>0.9</v>
      </c>
      <c r="M53" s="9">
        <v>0</v>
      </c>
      <c r="N53" s="9">
        <v>0.5</v>
      </c>
    </row>
    <row r="54" spans="1:14">
      <c r="A54" s="8">
        <v>492</v>
      </c>
      <c r="B54" s="9">
        <v>492</v>
      </c>
      <c r="C54" s="9">
        <v>0.683972120285034</v>
      </c>
      <c r="D54" s="9">
        <v>0.0601800680160523</v>
      </c>
      <c r="E54" s="9">
        <v>8</v>
      </c>
      <c r="F54" s="9">
        <v>5</v>
      </c>
      <c r="G54" s="9">
        <v>2</v>
      </c>
      <c r="H54" s="9">
        <v>5</v>
      </c>
      <c r="I54" s="9">
        <v>0.8</v>
      </c>
      <c r="J54" s="9">
        <v>0.615384615384615</v>
      </c>
      <c r="K54" s="9">
        <v>0.695652173913043</v>
      </c>
      <c r="L54" s="9">
        <v>0.5</v>
      </c>
      <c r="M54" s="9">
        <v>0.3</v>
      </c>
      <c r="N54" s="9">
        <v>0.65</v>
      </c>
    </row>
    <row r="55" spans="1:14">
      <c r="A55" s="8">
        <v>427</v>
      </c>
      <c r="B55" s="9">
        <v>427</v>
      </c>
      <c r="C55" s="9">
        <v>0.684904217720032</v>
      </c>
      <c r="D55" s="9">
        <v>0.0170198678970337</v>
      </c>
      <c r="E55" s="9">
        <v>10</v>
      </c>
      <c r="F55" s="9">
        <v>7</v>
      </c>
      <c r="G55" s="9">
        <v>0</v>
      </c>
      <c r="H55" s="9">
        <v>3</v>
      </c>
      <c r="I55" s="9">
        <v>1</v>
      </c>
      <c r="J55" s="9">
        <v>0.588235294117647</v>
      </c>
      <c r="K55" s="9">
        <v>0.740740740740741</v>
      </c>
      <c r="L55" s="9">
        <v>0.7</v>
      </c>
      <c r="M55" s="9">
        <v>0.3</v>
      </c>
      <c r="N55" s="9">
        <v>0.65</v>
      </c>
    </row>
    <row r="56" spans="1:14">
      <c r="A56" s="8">
        <v>319</v>
      </c>
      <c r="B56" s="9">
        <v>319</v>
      </c>
      <c r="C56" s="9">
        <v>0.685276627540588</v>
      </c>
      <c r="D56" s="9">
        <v>0.0426899194717407</v>
      </c>
      <c r="E56" s="9">
        <v>8</v>
      </c>
      <c r="F56" s="9">
        <v>5</v>
      </c>
      <c r="G56" s="9">
        <v>2</v>
      </c>
      <c r="H56" s="9">
        <v>5</v>
      </c>
      <c r="I56" s="9">
        <v>0.8</v>
      </c>
      <c r="J56" s="9">
        <v>0.615384615384615</v>
      </c>
      <c r="K56" s="9">
        <v>0.695652173913043</v>
      </c>
      <c r="L56" s="9">
        <v>0.5</v>
      </c>
      <c r="M56" s="9">
        <v>0.3</v>
      </c>
      <c r="N56" s="9">
        <v>0.65</v>
      </c>
    </row>
    <row r="57" s="29" customFormat="1" spans="1:14">
      <c r="A57" s="34">
        <v>9</v>
      </c>
      <c r="B57" s="35">
        <v>9</v>
      </c>
      <c r="C57" s="35">
        <v>0.677007555961609</v>
      </c>
      <c r="D57" s="35">
        <v>0.0383379459381104</v>
      </c>
      <c r="E57" s="35">
        <v>9</v>
      </c>
      <c r="F57" s="35">
        <v>9</v>
      </c>
      <c r="G57" s="35">
        <v>1</v>
      </c>
      <c r="H57" s="35">
        <v>1</v>
      </c>
      <c r="I57" s="35">
        <v>0.9</v>
      </c>
      <c r="J57" s="35">
        <v>0.5</v>
      </c>
      <c r="K57" s="35">
        <v>0.642857142857143</v>
      </c>
      <c r="L57" s="35">
        <v>0.9</v>
      </c>
      <c r="M57" s="35">
        <v>0</v>
      </c>
      <c r="N57" s="35">
        <v>0.5</v>
      </c>
    </row>
    <row r="58" spans="1:14">
      <c r="A58" s="8">
        <v>430</v>
      </c>
      <c r="B58" s="9">
        <v>430</v>
      </c>
      <c r="C58" s="9">
        <v>0.688467860221863</v>
      </c>
      <c r="D58" s="9">
        <v>0.114662289619446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140</v>
      </c>
      <c r="B59" s="9">
        <v>140</v>
      </c>
      <c r="C59" s="9">
        <v>0.688493013381958</v>
      </c>
      <c r="D59" s="9">
        <v>0.146819114685059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377</v>
      </c>
      <c r="B60" s="9">
        <v>377</v>
      </c>
      <c r="C60" s="9">
        <v>0.693771600723267</v>
      </c>
      <c r="D60" s="9">
        <v>0.126768827438354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118</v>
      </c>
      <c r="B61" s="9">
        <v>118</v>
      </c>
      <c r="C61" s="9">
        <v>0.695274114608765</v>
      </c>
      <c r="D61" s="9">
        <v>0.156257748603821</v>
      </c>
      <c r="E61" s="9">
        <v>10</v>
      </c>
      <c r="F61" s="9">
        <v>6</v>
      </c>
      <c r="G61" s="9">
        <v>0</v>
      </c>
      <c r="H61" s="9">
        <v>4</v>
      </c>
      <c r="I61" s="9">
        <v>1</v>
      </c>
      <c r="J61" s="9">
        <v>0.625</v>
      </c>
      <c r="K61" s="9">
        <v>0.769230769230769</v>
      </c>
      <c r="L61" s="9">
        <v>0.6</v>
      </c>
      <c r="M61" s="9">
        <v>0.4</v>
      </c>
      <c r="N61" s="9">
        <v>0.7</v>
      </c>
    </row>
    <row r="62" spans="1:14">
      <c r="A62" s="8">
        <v>451</v>
      </c>
      <c r="B62" s="9">
        <v>451</v>
      </c>
      <c r="C62" s="9">
        <v>0.697910308837891</v>
      </c>
      <c r="D62" s="9">
        <v>0.165763139724731</v>
      </c>
      <c r="E62" s="9">
        <v>10</v>
      </c>
      <c r="F62" s="9">
        <v>8</v>
      </c>
      <c r="G62" s="9">
        <v>0</v>
      </c>
      <c r="H62" s="9">
        <v>2</v>
      </c>
      <c r="I62" s="9">
        <v>1</v>
      </c>
      <c r="J62" s="9">
        <v>0.555555555555556</v>
      </c>
      <c r="K62" s="9">
        <v>0.714285714285714</v>
      </c>
      <c r="L62" s="9">
        <v>0.8</v>
      </c>
      <c r="M62" s="9">
        <v>0.2</v>
      </c>
      <c r="N62" s="9">
        <v>0.6</v>
      </c>
    </row>
    <row r="63" spans="1:14">
      <c r="A63" s="8">
        <v>108</v>
      </c>
      <c r="B63" s="9">
        <v>108</v>
      </c>
      <c r="C63" s="9">
        <v>0.699525833129883</v>
      </c>
      <c r="D63" s="9">
        <v>0.117718815803528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370</v>
      </c>
      <c r="B64" s="9">
        <v>370</v>
      </c>
      <c r="C64" s="9">
        <v>0.701611161231995</v>
      </c>
      <c r="D64" s="9">
        <v>0.154161810874939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95</v>
      </c>
      <c r="B65" s="9">
        <v>95</v>
      </c>
      <c r="C65" s="9">
        <v>0.718604207038879</v>
      </c>
      <c r="D65" s="9">
        <v>0.000424385070800781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240</v>
      </c>
      <c r="B66" s="9">
        <v>240</v>
      </c>
      <c r="C66" s="9">
        <v>0.720616340637207</v>
      </c>
      <c r="D66" s="9">
        <v>0.0177127122879028</v>
      </c>
      <c r="E66" s="9">
        <v>10</v>
      </c>
      <c r="F66" s="9">
        <v>7</v>
      </c>
      <c r="G66" s="9">
        <v>0</v>
      </c>
      <c r="H66" s="9">
        <v>3</v>
      </c>
      <c r="I66" s="9">
        <v>1</v>
      </c>
      <c r="J66" s="9">
        <v>0.588235294117647</v>
      </c>
      <c r="K66" s="9">
        <v>0.740740740740741</v>
      </c>
      <c r="L66" s="9">
        <v>0.7</v>
      </c>
      <c r="M66" s="9">
        <v>0.3</v>
      </c>
      <c r="N66" s="9">
        <v>0.65</v>
      </c>
    </row>
    <row r="67" spans="1:14">
      <c r="A67" s="8">
        <v>230</v>
      </c>
      <c r="B67" s="9">
        <v>230</v>
      </c>
      <c r="C67" s="9">
        <v>0.720847606658936</v>
      </c>
      <c r="D67" s="9">
        <v>0.0570018291473389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463</v>
      </c>
      <c r="B68" s="9">
        <v>463</v>
      </c>
      <c r="C68" s="9">
        <v>0.722189426422119</v>
      </c>
      <c r="D68" s="9">
        <v>0.00653374195098877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212</v>
      </c>
      <c r="B69" s="9">
        <v>212</v>
      </c>
      <c r="C69" s="9">
        <v>0.722451210021973</v>
      </c>
      <c r="D69" s="9">
        <v>0.0722798109054565</v>
      </c>
      <c r="E69" s="9">
        <v>9</v>
      </c>
      <c r="F69" s="9">
        <v>6</v>
      </c>
      <c r="G69" s="9">
        <v>1</v>
      </c>
      <c r="H69" s="9">
        <v>4</v>
      </c>
      <c r="I69" s="9">
        <v>0.9</v>
      </c>
      <c r="J69" s="9">
        <v>0.6</v>
      </c>
      <c r="K69" s="9">
        <v>0.72</v>
      </c>
      <c r="L69" s="9">
        <v>0.6</v>
      </c>
      <c r="M69" s="9">
        <v>0.3</v>
      </c>
      <c r="N69" s="9">
        <v>0.65</v>
      </c>
    </row>
    <row r="70" spans="1:14">
      <c r="A70" s="8">
        <v>485</v>
      </c>
      <c r="B70" s="9">
        <v>485</v>
      </c>
      <c r="C70" s="9">
        <v>0.723328471183777</v>
      </c>
      <c r="D70" s="9">
        <v>0.0456907749176025</v>
      </c>
      <c r="E70" s="9">
        <v>7</v>
      </c>
      <c r="F70" s="9">
        <v>8</v>
      </c>
      <c r="G70" s="9">
        <v>3</v>
      </c>
      <c r="H70" s="9">
        <v>2</v>
      </c>
      <c r="I70" s="9">
        <v>0.7</v>
      </c>
      <c r="J70" s="9">
        <v>0.466666666666667</v>
      </c>
      <c r="K70" s="9">
        <v>0.56</v>
      </c>
      <c r="L70" s="9">
        <v>0.8</v>
      </c>
      <c r="M70" s="9">
        <v>-0.1</v>
      </c>
      <c r="N70" s="9">
        <v>0.45</v>
      </c>
    </row>
    <row r="71" spans="1:14">
      <c r="A71" s="8">
        <v>1</v>
      </c>
      <c r="B71" s="9">
        <v>1</v>
      </c>
      <c r="C71" s="9">
        <v>0.724003314971924</v>
      </c>
      <c r="D71" s="9">
        <v>0.0609499216079712</v>
      </c>
      <c r="E71" s="9">
        <v>7</v>
      </c>
      <c r="F71" s="9">
        <v>8</v>
      </c>
      <c r="G71" s="9">
        <v>3</v>
      </c>
      <c r="H71" s="9">
        <v>2</v>
      </c>
      <c r="I71" s="9">
        <v>0.7</v>
      </c>
      <c r="J71" s="9">
        <v>0.466666666666667</v>
      </c>
      <c r="K71" s="9">
        <v>0.56</v>
      </c>
      <c r="L71" s="9">
        <v>0.8</v>
      </c>
      <c r="M71" s="9">
        <v>-0.1</v>
      </c>
      <c r="N71" s="9">
        <v>0.45</v>
      </c>
    </row>
    <row r="72" s="7" customFormat="1" spans="3:14">
      <c r="C72" s="7">
        <f>AVERAGE(C2:C71)</f>
        <v>0.635662237235478</v>
      </c>
      <c r="D72" s="7">
        <f>AVERAGE(D2:D71)</f>
        <v>0.0383654373032706</v>
      </c>
      <c r="I72" s="7">
        <f t="shared" ref="I72:N72" si="0">AVERAGE(I2:I71)</f>
        <v>0.91</v>
      </c>
      <c r="J72" s="7">
        <f t="shared" si="0"/>
        <v>0.565416117189116</v>
      </c>
      <c r="K72" s="7">
        <f t="shared" si="0"/>
        <v>0.695704506348542</v>
      </c>
      <c r="L72" s="7">
        <f t="shared" si="0"/>
        <v>0.707142857142857</v>
      </c>
      <c r="M72" s="7">
        <f t="shared" si="0"/>
        <v>0.202857142857143</v>
      </c>
      <c r="N72" s="7">
        <f t="shared" si="0"/>
        <v>0.601428571428571</v>
      </c>
    </row>
    <row r="74" spans="3:6">
      <c r="C74" s="18" t="s">
        <v>13</v>
      </c>
      <c r="D74" s="7" t="s">
        <v>14</v>
      </c>
      <c r="E74" s="7" t="s">
        <v>39</v>
      </c>
      <c r="F74" s="7"/>
    </row>
    <row r="75" spans="3:9">
      <c r="C75" s="7" t="s">
        <v>15</v>
      </c>
      <c r="D75" s="7">
        <f>COUNTIF(C2:C71,"&lt;0.343")-COUNTIF(C2:C71,"&lt;0.311")</f>
        <v>0</v>
      </c>
      <c r="E75" s="19">
        <v>0.02</v>
      </c>
      <c r="F75" s="23">
        <v>31.2</v>
      </c>
      <c r="G75" s="23">
        <v>-40</v>
      </c>
      <c r="H75" s="24">
        <v>0.0256</v>
      </c>
      <c r="I75">
        <v>76</v>
      </c>
    </row>
    <row r="76" spans="3:9">
      <c r="C76" s="7" t="s">
        <v>16</v>
      </c>
      <c r="D76" s="7">
        <f>COUNTIF(C2:C71,"&lt;0.375")-COUNTIF(C2:C71,"&lt;0.343")</f>
        <v>0</v>
      </c>
      <c r="E76" s="19">
        <v>0.04</v>
      </c>
      <c r="F76" s="23">
        <v>62.4</v>
      </c>
      <c r="G76" s="23">
        <v>-60</v>
      </c>
      <c r="H76" s="24">
        <v>0.0385</v>
      </c>
      <c r="I76">
        <v>75</v>
      </c>
    </row>
    <row r="77" spans="3:9">
      <c r="C77" s="7" t="s">
        <v>17</v>
      </c>
      <c r="D77" s="7">
        <f>COUNTIF(C2:C71,"&lt;0.407")-COUNTIF(C2:C71,"&lt;0.375")</f>
        <v>0</v>
      </c>
      <c r="E77" s="19">
        <v>0.1</v>
      </c>
      <c r="F77" s="23">
        <v>156</v>
      </c>
      <c r="G77" s="23">
        <v>-160</v>
      </c>
      <c r="H77" s="24">
        <v>0.1026</v>
      </c>
      <c r="I77">
        <v>70</v>
      </c>
    </row>
    <row r="78" spans="3:9">
      <c r="C78" s="7" t="s">
        <v>18</v>
      </c>
      <c r="D78" s="7">
        <f>COUNTIF(C2:C71,"&lt;0.439")-COUNTIF(C2:C71,"&lt;0.407")</f>
        <v>0</v>
      </c>
      <c r="E78" s="19">
        <v>0.12</v>
      </c>
      <c r="F78" s="23">
        <v>187.2</v>
      </c>
      <c r="G78" s="23">
        <v>-180</v>
      </c>
      <c r="H78" s="24">
        <v>0.1154</v>
      </c>
      <c r="I78">
        <v>69</v>
      </c>
    </row>
    <row r="79" s="3" customFormat="1" spans="3:9">
      <c r="C79" s="20" t="s">
        <v>19</v>
      </c>
      <c r="D79" s="20">
        <f>COUNTIF(C2:C71,"&lt;0.471")-COUNTIF(C2:C71,"&lt;0.439")</f>
        <v>0</v>
      </c>
      <c r="E79" s="20"/>
      <c r="F79" s="20"/>
      <c r="G79" s="3">
        <v>-200</v>
      </c>
      <c r="H79" s="25">
        <v>0.1282</v>
      </c>
      <c r="I79" s="3">
        <v>68</v>
      </c>
    </row>
    <row r="80" s="3" customFormat="1" spans="3:4">
      <c r="C80" s="20" t="s">
        <v>20</v>
      </c>
      <c r="D80" s="20">
        <f>COUNTIF(C2:C71,"&lt;0.503")-COUNTIF(C2:C71,"&lt;0.471")</f>
        <v>0</v>
      </c>
    </row>
    <row r="81" s="3" customFormat="1" spans="3:4">
      <c r="C81" s="20" t="s">
        <v>21</v>
      </c>
      <c r="D81" s="20">
        <f>COUNTIF(C2:C71,"&lt;0.535")-COUNTIF(C2:C71,"&lt;0.503")</f>
        <v>0</v>
      </c>
    </row>
    <row r="82" s="29" customFormat="1" spans="3:5">
      <c r="C82" s="32" t="s">
        <v>57</v>
      </c>
      <c r="D82" s="32">
        <f>COUNTIF(C2:C71,"&lt;0.573")-COUNTIF(C2:C71,"&lt;0.535")</f>
        <v>14</v>
      </c>
      <c r="E82" s="29">
        <v>15</v>
      </c>
    </row>
    <row r="83" s="3" customFormat="1" spans="3:5">
      <c r="C83" s="20" t="s">
        <v>58</v>
      </c>
      <c r="D83" s="20">
        <f>COUNTIF(C2:C71,"&lt;0.611")-COUNTIF(C2:C71,"&lt;0.573")</f>
        <v>14</v>
      </c>
      <c r="E83" s="3">
        <v>15</v>
      </c>
    </row>
    <row r="84" spans="3:5">
      <c r="C84" s="7" t="s">
        <v>59</v>
      </c>
      <c r="D84" s="7">
        <f>COUNTIF(C2:C71,"&lt;0.649")-COUNTIF(C2:C71,"&lt;0.611")</f>
        <v>14</v>
      </c>
      <c r="E84">
        <v>15</v>
      </c>
    </row>
    <row r="85" spans="3:5">
      <c r="C85" s="7" t="s">
        <v>60</v>
      </c>
      <c r="D85" s="7">
        <f>COUNTIF(C2:C71,"&lt;0.687")-COUNTIF(C2:C71,"&lt;0.649")</f>
        <v>14</v>
      </c>
      <c r="E85">
        <v>15</v>
      </c>
    </row>
    <row r="86" s="29" customFormat="1" spans="3:5">
      <c r="C86" s="32" t="s">
        <v>61</v>
      </c>
      <c r="D86" s="32">
        <f>COUNTIF(C2:C71,"&lt;0.725")-COUNTIF(C2:C71,"&lt;0.687")</f>
        <v>14</v>
      </c>
      <c r="E86" s="29">
        <v>15</v>
      </c>
    </row>
    <row r="87" spans="3:4">
      <c r="C87" s="7" t="s">
        <v>27</v>
      </c>
      <c r="D87" s="7">
        <v>0</v>
      </c>
    </row>
    <row r="88" spans="3:4">
      <c r="C88" s="7" t="s">
        <v>28</v>
      </c>
      <c r="D88" s="7">
        <f>COUNTIF(C2:C71,"&lt;0.759")-COUNTIF(C2:C71,"&lt;0.727")</f>
        <v>0</v>
      </c>
    </row>
    <row r="89" spans="3:4">
      <c r="C89" s="7" t="s">
        <v>29</v>
      </c>
      <c r="D89" s="7">
        <f>COUNTIF(C2:C71,"&lt;0.791")-COUNTIF(C2:C71,"&lt;0.759")</f>
        <v>0</v>
      </c>
    </row>
    <row r="90" spans="3:4">
      <c r="C90" s="7" t="s">
        <v>30</v>
      </c>
      <c r="D90" s="7">
        <f>COUNTIF(C2:C71,"&lt;0.823")-COUNTIF(C2:C71,"&lt;0.791")</f>
        <v>0</v>
      </c>
    </row>
    <row r="91" spans="3:6">
      <c r="C91" s="7" t="s">
        <v>31</v>
      </c>
      <c r="D91" s="7">
        <f>COUNTIF(C2:C71,"&lt;0.855")-COUNTIF(C2:C71,"&lt;0.823")</f>
        <v>0</v>
      </c>
      <c r="E91">
        <v>0.53</v>
      </c>
      <c r="F91">
        <v>0.038</v>
      </c>
    </row>
    <row r="92" spans="3:6">
      <c r="C92" s="7" t="s">
        <v>32</v>
      </c>
      <c r="D92" s="7">
        <f>COUNTIF(C2:C71,"&lt;0.887")-COUNTIF(C2:C71,"&lt;0.855")</f>
        <v>0</v>
      </c>
      <c r="E92">
        <v>0.648</v>
      </c>
      <c r="F92">
        <v>0.073</v>
      </c>
    </row>
    <row r="93" spans="3:6">
      <c r="C93" s="7" t="s">
        <v>33</v>
      </c>
      <c r="D93" s="7">
        <f>COUNTIF(C2:C71,"&lt;0.919")-COUNTIF(C2:C71,"&lt;0.887")</f>
        <v>0</v>
      </c>
      <c r="E93">
        <v>0.734</v>
      </c>
      <c r="F93">
        <v>0.107</v>
      </c>
    </row>
    <row r="94" spans="3:4">
      <c r="C94" s="7" t="s">
        <v>34</v>
      </c>
      <c r="D94" s="7">
        <f>COUNTIF(C2:C71,"&lt;0.951")-COUNTIF(C2:C71,"&lt;0.919")</f>
        <v>0</v>
      </c>
    </row>
    <row r="95" spans="3:4">
      <c r="C95" s="7" t="s">
        <v>35</v>
      </c>
      <c r="D95" s="7">
        <f>COUNTIF(C2:C71,"&lt;0.983")-COUNTIF(C2:C71,"&lt;0.951")</f>
        <v>0</v>
      </c>
    </row>
    <row r="96" spans="3:5">
      <c r="C96" s="7" t="s">
        <v>36</v>
      </c>
      <c r="D96" s="7">
        <f>COUNTIF(C2:C71,"&lt;1.015")-COUNTIF(C2:C71,"&lt;0.983")</f>
        <v>0</v>
      </c>
      <c r="E96">
        <v>0.038</v>
      </c>
    </row>
    <row r="97" spans="3:4">
      <c r="C97" s="7" t="s">
        <v>37</v>
      </c>
      <c r="D97" s="7">
        <f>COUNTIF(C2:C71,"&lt;1.047")-COUNTIF(C2:C71,"&lt;1.015")</f>
        <v>0</v>
      </c>
    </row>
    <row r="98" spans="3:4">
      <c r="C98" s="7" t="s">
        <v>38</v>
      </c>
      <c r="D98" s="7">
        <f>COUNTIF(C2:C71,"&lt;1.079")-COUNTIF(C2:C71,"&lt;1.047")</f>
        <v>0</v>
      </c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0" workbookViewId="0">
      <selection activeCell="A27" sqref="$A27:$XFD27"/>
    </sheetView>
  </sheetViews>
  <sheetFormatPr defaultColWidth="9" defaultRowHeight="13.5"/>
  <cols>
    <col min="3" max="4" width="18.1333333333333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443</v>
      </c>
      <c r="B2" s="9">
        <v>443</v>
      </c>
      <c r="C2" s="9">
        <v>0.537277579307556</v>
      </c>
      <c r="D2" s="9">
        <v>0.00821709632873535</v>
      </c>
      <c r="E2" s="9">
        <v>10</v>
      </c>
      <c r="F2" s="9">
        <v>6</v>
      </c>
      <c r="G2" s="9">
        <v>0</v>
      </c>
      <c r="H2" s="9">
        <v>4</v>
      </c>
      <c r="I2" s="9">
        <v>1</v>
      </c>
      <c r="J2" s="9">
        <v>0.625</v>
      </c>
      <c r="K2" s="9">
        <v>0.769230769230769</v>
      </c>
      <c r="L2" s="9">
        <v>0.6</v>
      </c>
      <c r="M2" s="9">
        <v>0.4</v>
      </c>
      <c r="N2" s="9">
        <v>0.7</v>
      </c>
    </row>
    <row r="3" spans="1:14">
      <c r="A3" s="8">
        <v>491</v>
      </c>
      <c r="B3" s="9">
        <v>491</v>
      </c>
      <c r="C3" s="9">
        <v>0.537451267242432</v>
      </c>
      <c r="D3" s="9">
        <v>0.00570511817932129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pans="1:14">
      <c r="A4" s="8">
        <v>272</v>
      </c>
      <c r="B4" s="9">
        <v>272</v>
      </c>
      <c r="C4" s="9">
        <v>0.538297295570374</v>
      </c>
      <c r="D4" s="9">
        <v>0.0419726371765137</v>
      </c>
      <c r="E4" s="9">
        <v>9</v>
      </c>
      <c r="F4" s="9">
        <v>3</v>
      </c>
      <c r="G4" s="9">
        <v>1</v>
      </c>
      <c r="H4" s="9">
        <v>7</v>
      </c>
      <c r="I4" s="9">
        <v>0.9</v>
      </c>
      <c r="J4" s="9">
        <v>0.75</v>
      </c>
      <c r="K4" s="9">
        <v>0.818181818181818</v>
      </c>
      <c r="L4" s="9">
        <v>0.3</v>
      </c>
      <c r="M4" s="9">
        <v>0.6</v>
      </c>
      <c r="N4" s="9">
        <v>0.8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44</v>
      </c>
      <c r="B6" s="9">
        <v>44</v>
      </c>
      <c r="C6" s="9">
        <v>0.544759035110474</v>
      </c>
      <c r="D6" s="9">
        <v>0.0347504615783691</v>
      </c>
      <c r="E6" s="9">
        <v>9</v>
      </c>
      <c r="F6" s="9">
        <v>8</v>
      </c>
      <c r="G6" s="9">
        <v>1</v>
      </c>
      <c r="H6" s="9">
        <v>2</v>
      </c>
      <c r="I6" s="9">
        <v>0.9</v>
      </c>
      <c r="J6" s="9">
        <v>0.529411764705882</v>
      </c>
      <c r="K6" s="9">
        <v>0.666666666666667</v>
      </c>
      <c r="L6" s="9">
        <v>0.8</v>
      </c>
      <c r="M6" s="9">
        <v>0.1</v>
      </c>
      <c r="N6" s="9">
        <v>0.55</v>
      </c>
    </row>
    <row r="7" spans="1:14">
      <c r="A7" s="8">
        <v>367</v>
      </c>
      <c r="B7" s="9">
        <v>367</v>
      </c>
      <c r="C7" s="9">
        <v>0.545997023582458</v>
      </c>
      <c r="D7" s="9">
        <v>0.0157420635223389</v>
      </c>
      <c r="E7" s="9">
        <v>9</v>
      </c>
      <c r="F7" s="9">
        <v>6</v>
      </c>
      <c r="G7" s="9">
        <v>1</v>
      </c>
      <c r="H7" s="9">
        <v>4</v>
      </c>
      <c r="I7" s="9">
        <v>0.9</v>
      </c>
      <c r="J7" s="9">
        <v>0.6</v>
      </c>
      <c r="K7" s="9">
        <v>0.72</v>
      </c>
      <c r="L7" s="9">
        <v>0.6</v>
      </c>
      <c r="M7" s="9">
        <v>0.3</v>
      </c>
      <c r="N7" s="9">
        <v>0.65</v>
      </c>
    </row>
    <row r="8" spans="1:14">
      <c r="A8" s="8">
        <v>21</v>
      </c>
      <c r="B8" s="9">
        <v>21</v>
      </c>
      <c r="C8" s="9">
        <v>0.547029495239258</v>
      </c>
      <c r="D8" s="9">
        <v>0.0139931440353394</v>
      </c>
      <c r="E8" s="9">
        <v>7</v>
      </c>
      <c r="F8" s="9">
        <v>7</v>
      </c>
      <c r="G8" s="9">
        <v>3</v>
      </c>
      <c r="H8" s="9">
        <v>3</v>
      </c>
      <c r="I8" s="9">
        <v>0.7</v>
      </c>
      <c r="J8" s="9">
        <v>0.5</v>
      </c>
      <c r="K8" s="9">
        <v>0.583333333333333</v>
      </c>
      <c r="L8" s="9">
        <v>0.7</v>
      </c>
      <c r="M8" s="9">
        <v>0</v>
      </c>
      <c r="N8" s="9">
        <v>0.5</v>
      </c>
    </row>
    <row r="9" spans="1:14">
      <c r="A9" s="8">
        <v>438</v>
      </c>
      <c r="B9" s="9">
        <v>438</v>
      </c>
      <c r="C9" s="9">
        <v>0.547446489334106</v>
      </c>
      <c r="D9" s="9">
        <v>0.0625665187835693</v>
      </c>
      <c r="E9" s="9">
        <v>8</v>
      </c>
      <c r="F9" s="9">
        <v>7</v>
      </c>
      <c r="G9" s="9">
        <v>2</v>
      </c>
      <c r="H9" s="9">
        <v>3</v>
      </c>
      <c r="I9" s="9">
        <v>0.8</v>
      </c>
      <c r="J9" s="9">
        <v>0.533333333333333</v>
      </c>
      <c r="K9" s="9">
        <v>0.64</v>
      </c>
      <c r="L9" s="9">
        <v>0.7</v>
      </c>
      <c r="M9" s="9">
        <v>0.1</v>
      </c>
      <c r="N9" s="9">
        <v>0.55</v>
      </c>
    </row>
    <row r="10" spans="1:14">
      <c r="A10" s="8">
        <v>210</v>
      </c>
      <c r="B10" s="9">
        <v>210</v>
      </c>
      <c r="C10" s="9">
        <v>0.54816722869873</v>
      </c>
      <c r="D10" s="9">
        <v>0.0458312034606934</v>
      </c>
      <c r="E10" s="9">
        <v>10</v>
      </c>
      <c r="F10" s="9">
        <v>5</v>
      </c>
      <c r="G10" s="9">
        <v>0</v>
      </c>
      <c r="H10" s="9">
        <v>5</v>
      </c>
      <c r="I10" s="9">
        <v>1</v>
      </c>
      <c r="J10" s="9">
        <v>0.666666666666667</v>
      </c>
      <c r="K10" s="9">
        <v>0.8</v>
      </c>
      <c r="L10" s="9">
        <v>0.5</v>
      </c>
      <c r="M10" s="9">
        <v>0.5</v>
      </c>
      <c r="N10" s="9">
        <v>0.75</v>
      </c>
    </row>
    <row r="11" spans="1:14">
      <c r="A11" s="8">
        <v>102</v>
      </c>
      <c r="B11" s="7">
        <v>102</v>
      </c>
      <c r="C11" s="7">
        <v>0.550467371940613</v>
      </c>
      <c r="D11" s="7">
        <v>0.0293501615524292</v>
      </c>
      <c r="E11" s="7">
        <v>9</v>
      </c>
      <c r="F11" s="7">
        <v>8</v>
      </c>
      <c r="G11" s="7">
        <v>1</v>
      </c>
      <c r="H11" s="7">
        <v>2</v>
      </c>
      <c r="I11" s="7">
        <v>0.9</v>
      </c>
      <c r="J11" s="7">
        <v>0.529411764705882</v>
      </c>
      <c r="K11" s="7">
        <v>0.666666666666667</v>
      </c>
      <c r="L11" s="7">
        <v>0.8</v>
      </c>
      <c r="M11" s="7">
        <v>0.1</v>
      </c>
      <c r="N11" s="7">
        <v>0.55</v>
      </c>
    </row>
    <row r="12" spans="1:14">
      <c r="A12" s="8">
        <v>145</v>
      </c>
      <c r="B12" s="9">
        <v>145</v>
      </c>
      <c r="C12" s="9">
        <v>0.550877332687378</v>
      </c>
      <c r="D12" s="9">
        <v>0.00531589984893799</v>
      </c>
      <c r="E12" s="9">
        <v>10</v>
      </c>
      <c r="F12" s="9">
        <v>8</v>
      </c>
      <c r="G12" s="9">
        <v>0</v>
      </c>
      <c r="H12" s="9">
        <v>2</v>
      </c>
      <c r="I12" s="9">
        <v>1</v>
      </c>
      <c r="J12" s="9">
        <v>0.555555555555556</v>
      </c>
      <c r="K12" s="9">
        <v>0.714285714285714</v>
      </c>
      <c r="L12" s="9">
        <v>0.8</v>
      </c>
      <c r="M12" s="9">
        <v>0.2</v>
      </c>
      <c r="N12" s="9">
        <v>0.6</v>
      </c>
    </row>
    <row r="13" spans="1:14">
      <c r="A13" s="8">
        <v>97</v>
      </c>
      <c r="B13" s="9">
        <v>97</v>
      </c>
      <c r="C13" s="9">
        <v>0.551364421844482</v>
      </c>
      <c r="D13" s="9">
        <v>0.0240031480789185</v>
      </c>
      <c r="E13" s="9">
        <v>8</v>
      </c>
      <c r="F13" s="9">
        <v>8</v>
      </c>
      <c r="G13" s="9">
        <v>2</v>
      </c>
      <c r="H13" s="9">
        <v>2</v>
      </c>
      <c r="I13" s="9">
        <v>0.8</v>
      </c>
      <c r="J13" s="9">
        <v>0.5</v>
      </c>
      <c r="K13" s="9">
        <v>0.615384615384615</v>
      </c>
      <c r="L13" s="9">
        <v>0.8</v>
      </c>
      <c r="M13" s="9">
        <v>0</v>
      </c>
      <c r="N13" s="9">
        <v>0.5</v>
      </c>
    </row>
    <row r="14" spans="1:14">
      <c r="A14" s="8">
        <v>205</v>
      </c>
      <c r="B14" s="9">
        <v>205</v>
      </c>
      <c r="C14" s="9">
        <v>0.551659464836121</v>
      </c>
      <c r="D14" s="9">
        <v>0.0101286172866821</v>
      </c>
      <c r="E14" s="9">
        <v>9</v>
      </c>
      <c r="F14" s="9">
        <v>5</v>
      </c>
      <c r="G14" s="9">
        <v>1</v>
      </c>
      <c r="H14" s="9">
        <v>5</v>
      </c>
      <c r="I14" s="9">
        <v>0.9</v>
      </c>
      <c r="J14" s="9">
        <v>0.642857142857143</v>
      </c>
      <c r="K14" s="9">
        <v>0.75</v>
      </c>
      <c r="L14" s="9">
        <v>0.5</v>
      </c>
      <c r="M14" s="9">
        <v>0.4</v>
      </c>
      <c r="N14" s="9">
        <v>0.7</v>
      </c>
    </row>
    <row r="15" spans="1:14">
      <c r="A15" s="8">
        <v>186</v>
      </c>
      <c r="B15" s="9">
        <v>186</v>
      </c>
      <c r="C15" s="9">
        <v>0.552615880966187</v>
      </c>
      <c r="D15" s="9">
        <v>0.034991979598999</v>
      </c>
      <c r="E15" s="9">
        <v>9</v>
      </c>
      <c r="F15" s="9">
        <v>6</v>
      </c>
      <c r="G15" s="9">
        <v>1</v>
      </c>
      <c r="H15" s="9">
        <v>4</v>
      </c>
      <c r="I15" s="9">
        <v>0.9</v>
      </c>
      <c r="J15" s="9">
        <v>0.6</v>
      </c>
      <c r="K15" s="9">
        <v>0.72</v>
      </c>
      <c r="L15" s="9">
        <v>0.6</v>
      </c>
      <c r="M15" s="9">
        <v>0.3</v>
      </c>
      <c r="N15" s="9">
        <v>0.65</v>
      </c>
    </row>
    <row r="16" spans="1:14">
      <c r="A16" s="8">
        <v>445</v>
      </c>
      <c r="B16" s="9">
        <v>445</v>
      </c>
      <c r="C16" s="9">
        <v>0.566210746765137</v>
      </c>
      <c r="D16" s="9">
        <v>0.00131916999816895</v>
      </c>
      <c r="E16" s="9">
        <v>9</v>
      </c>
      <c r="F16" s="9">
        <v>9</v>
      </c>
      <c r="G16" s="9">
        <v>1</v>
      </c>
      <c r="H16" s="9">
        <v>1</v>
      </c>
      <c r="I16" s="9">
        <v>0.9</v>
      </c>
      <c r="J16" s="9">
        <v>0.5</v>
      </c>
      <c r="K16" s="9">
        <v>0.642857142857143</v>
      </c>
      <c r="L16" s="9">
        <v>0.9</v>
      </c>
      <c r="M16" s="9">
        <v>0</v>
      </c>
      <c r="N16" s="9">
        <v>0.5</v>
      </c>
    </row>
    <row r="17" spans="1:14">
      <c r="A17" s="8">
        <v>337</v>
      </c>
      <c r="B17" s="9">
        <v>337</v>
      </c>
      <c r="C17" s="9">
        <v>0.560252547264099</v>
      </c>
      <c r="D17" s="9">
        <v>0.00192916393280029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="29" customFormat="1" spans="1:14">
      <c r="A18" s="34">
        <v>103</v>
      </c>
      <c r="B18" s="35">
        <v>103</v>
      </c>
      <c r="C18" s="35">
        <v>0.579185843467712</v>
      </c>
      <c r="D18" s="35">
        <v>0.0855180025100708</v>
      </c>
      <c r="E18" s="35">
        <v>10</v>
      </c>
      <c r="F18" s="35">
        <v>7</v>
      </c>
      <c r="G18" s="35">
        <v>0</v>
      </c>
      <c r="H18" s="35">
        <v>3</v>
      </c>
      <c r="I18" s="35">
        <v>1</v>
      </c>
      <c r="J18" s="35">
        <v>0.588235294117647</v>
      </c>
      <c r="K18" s="35">
        <v>0.740740740740741</v>
      </c>
      <c r="L18" s="35">
        <v>0.7</v>
      </c>
      <c r="M18" s="35">
        <v>0.3</v>
      </c>
      <c r="N18" s="35">
        <v>0.65</v>
      </c>
    </row>
    <row r="19" spans="1:14">
      <c r="A19" s="8">
        <v>116</v>
      </c>
      <c r="B19" s="9">
        <v>116</v>
      </c>
      <c r="C19" s="9">
        <v>0.630280375480652</v>
      </c>
      <c r="D19" s="9">
        <v>0.000827312469482422</v>
      </c>
      <c r="E19" s="9">
        <v>8</v>
      </c>
      <c r="F19" s="9">
        <v>6</v>
      </c>
      <c r="G19" s="9">
        <v>2</v>
      </c>
      <c r="H19" s="9">
        <v>4</v>
      </c>
      <c r="I19" s="9">
        <v>0.8</v>
      </c>
      <c r="J19" s="9">
        <v>0.571428571428572</v>
      </c>
      <c r="K19" s="9">
        <v>0.666666666666667</v>
      </c>
      <c r="L19" s="9">
        <v>0.6</v>
      </c>
      <c r="M19" s="9">
        <v>0.2</v>
      </c>
      <c r="N19" s="9">
        <v>0.6</v>
      </c>
    </row>
    <row r="20" spans="1:14">
      <c r="A20" s="8">
        <v>470</v>
      </c>
      <c r="B20" s="9">
        <v>470</v>
      </c>
      <c r="C20" s="9">
        <v>0.609823346138</v>
      </c>
      <c r="D20" s="9">
        <v>0.0507510900497437</v>
      </c>
      <c r="E20" s="9">
        <v>9</v>
      </c>
      <c r="F20" s="9">
        <v>6</v>
      </c>
      <c r="G20" s="9">
        <v>1</v>
      </c>
      <c r="H20" s="9">
        <v>4</v>
      </c>
      <c r="I20" s="9">
        <v>0.9</v>
      </c>
      <c r="J20" s="9">
        <v>0.6</v>
      </c>
      <c r="K20" s="9">
        <v>0.72</v>
      </c>
      <c r="L20" s="9">
        <v>0.6</v>
      </c>
      <c r="M20" s="9">
        <v>0.3</v>
      </c>
      <c r="N20" s="9">
        <v>0.65</v>
      </c>
    </row>
    <row r="21" spans="1:14">
      <c r="A21" s="8">
        <v>400</v>
      </c>
      <c r="B21" s="9">
        <v>400</v>
      </c>
      <c r="C21" s="9">
        <v>0.610959053039551</v>
      </c>
      <c r="D21" s="9">
        <v>0.0227282047271729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162</v>
      </c>
      <c r="B22" s="9">
        <v>162</v>
      </c>
      <c r="C22" s="9">
        <v>0.595521926879883</v>
      </c>
      <c r="D22" s="9">
        <v>0.114232540130615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54</v>
      </c>
      <c r="B23" s="9">
        <v>54</v>
      </c>
      <c r="C23" s="9">
        <v>0.629478931427002</v>
      </c>
      <c r="D23" s="9">
        <v>0.0051422119140625</v>
      </c>
      <c r="E23" s="9">
        <v>10</v>
      </c>
      <c r="F23" s="9">
        <v>9</v>
      </c>
      <c r="G23" s="9">
        <v>0</v>
      </c>
      <c r="H23" s="9">
        <v>1</v>
      </c>
      <c r="I23" s="9">
        <v>1</v>
      </c>
      <c r="J23" s="9">
        <v>0.526315789473684</v>
      </c>
      <c r="K23" s="9">
        <v>0.689655172413793</v>
      </c>
      <c r="L23" s="9">
        <v>0.9</v>
      </c>
      <c r="M23" s="9">
        <v>0.1</v>
      </c>
      <c r="N23" s="9">
        <v>0.55</v>
      </c>
    </row>
    <row r="24" spans="1:14">
      <c r="A24" s="8">
        <v>5</v>
      </c>
      <c r="B24" s="9">
        <v>5</v>
      </c>
      <c r="C24" s="9">
        <v>0.629554629325867</v>
      </c>
      <c r="D24" s="9">
        <v>0.0277773141860962</v>
      </c>
      <c r="E24" s="9">
        <v>8</v>
      </c>
      <c r="F24" s="9">
        <v>5</v>
      </c>
      <c r="G24" s="9">
        <v>2</v>
      </c>
      <c r="H24" s="9">
        <v>5</v>
      </c>
      <c r="I24" s="9">
        <v>0.8</v>
      </c>
      <c r="J24" s="9">
        <v>0.615384615384615</v>
      </c>
      <c r="K24" s="9">
        <v>0.695652173913043</v>
      </c>
      <c r="L24" s="9">
        <v>0.5</v>
      </c>
      <c r="M24" s="9">
        <v>0.3</v>
      </c>
      <c r="N24" s="9">
        <v>0.65</v>
      </c>
    </row>
    <row r="25" spans="1:14">
      <c r="A25" s="8">
        <v>225</v>
      </c>
      <c r="B25" s="9">
        <v>225</v>
      </c>
      <c r="C25" s="9">
        <v>0.605853915214539</v>
      </c>
      <c r="D25" s="9">
        <v>0.149552583694458</v>
      </c>
      <c r="E25" s="9">
        <v>7</v>
      </c>
      <c r="F25" s="9">
        <v>8</v>
      </c>
      <c r="G25" s="9">
        <v>3</v>
      </c>
      <c r="H25" s="9">
        <v>2</v>
      </c>
      <c r="I25" s="9">
        <v>0.7</v>
      </c>
      <c r="J25" s="9">
        <v>0.466666666666667</v>
      </c>
      <c r="K25" s="9">
        <v>0.56</v>
      </c>
      <c r="L25" s="9">
        <v>0.8</v>
      </c>
      <c r="M25" s="9">
        <v>-0.1</v>
      </c>
      <c r="N25" s="9">
        <v>0.45</v>
      </c>
    </row>
    <row r="26" spans="1:14">
      <c r="A26" s="8">
        <v>411</v>
      </c>
      <c r="B26" s="9">
        <v>411</v>
      </c>
      <c r="C26" s="9">
        <v>0.613397359848022</v>
      </c>
      <c r="D26" s="9">
        <v>0.104501247406006</v>
      </c>
      <c r="E26" s="9">
        <v>9</v>
      </c>
      <c r="F26" s="9">
        <v>7</v>
      </c>
      <c r="G26" s="9">
        <v>1</v>
      </c>
      <c r="H26" s="9">
        <v>3</v>
      </c>
      <c r="I26" s="9">
        <v>0.9</v>
      </c>
      <c r="J26" s="9">
        <v>0.5625</v>
      </c>
      <c r="K26" s="9">
        <v>0.692307692307692</v>
      </c>
      <c r="L26" s="9">
        <v>0.7</v>
      </c>
      <c r="M26" s="9">
        <v>0.2</v>
      </c>
      <c r="N26" s="9">
        <v>0.6</v>
      </c>
    </row>
    <row r="27" spans="1:14">
      <c r="A27" s="8">
        <v>351</v>
      </c>
      <c r="B27" s="9">
        <v>351</v>
      </c>
      <c r="C27" s="9">
        <v>0.629663467407227</v>
      </c>
      <c r="D27" s="9">
        <v>0.0462595224380493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252</v>
      </c>
      <c r="B28" s="9">
        <v>252</v>
      </c>
      <c r="C28" s="9">
        <v>0.613682150840759</v>
      </c>
      <c r="D28" s="9">
        <v>0.0630632638931274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84</v>
      </c>
      <c r="B29" s="9">
        <v>84</v>
      </c>
      <c r="C29" s="9">
        <v>0.613902568817139</v>
      </c>
      <c r="D29" s="9">
        <v>0.055094838142395</v>
      </c>
      <c r="E29" s="9">
        <v>10</v>
      </c>
      <c r="F29" s="9">
        <v>6</v>
      </c>
      <c r="G29" s="9">
        <v>0</v>
      </c>
      <c r="H29" s="9">
        <v>4</v>
      </c>
      <c r="I29" s="9">
        <v>1</v>
      </c>
      <c r="J29" s="9">
        <v>0.625</v>
      </c>
      <c r="K29" s="9">
        <v>0.769230769230769</v>
      </c>
      <c r="L29" s="9">
        <v>0.6</v>
      </c>
      <c r="M29" s="9">
        <v>0.4</v>
      </c>
      <c r="N29" s="9">
        <v>0.7</v>
      </c>
    </row>
    <row r="30" spans="1:14">
      <c r="A30" s="8">
        <v>221</v>
      </c>
      <c r="B30" s="9">
        <v>221</v>
      </c>
      <c r="C30" s="9">
        <v>0.630487561225891</v>
      </c>
      <c r="D30" s="9">
        <v>0.0630178451538086</v>
      </c>
      <c r="E30" s="9">
        <v>9</v>
      </c>
      <c r="F30" s="9">
        <v>8</v>
      </c>
      <c r="G30" s="9">
        <v>1</v>
      </c>
      <c r="H30" s="9">
        <v>2</v>
      </c>
      <c r="I30" s="9">
        <v>0.9</v>
      </c>
      <c r="J30" s="9">
        <v>0.529411764705882</v>
      </c>
      <c r="K30" s="9">
        <v>0.666666666666667</v>
      </c>
      <c r="L30" s="9">
        <v>0.8</v>
      </c>
      <c r="M30" s="9">
        <v>0.1</v>
      </c>
      <c r="N30" s="9">
        <v>0.55</v>
      </c>
    </row>
    <row r="31" spans="1:14">
      <c r="A31" s="8">
        <v>262</v>
      </c>
      <c r="B31" s="9">
        <v>262</v>
      </c>
      <c r="C31" s="9">
        <v>0.614790320396423</v>
      </c>
      <c r="D31" s="9">
        <v>0.0509108304977417</v>
      </c>
      <c r="E31" s="9">
        <v>8</v>
      </c>
      <c r="F31" s="9">
        <v>5</v>
      </c>
      <c r="G31" s="9">
        <v>2</v>
      </c>
      <c r="H31" s="9">
        <v>5</v>
      </c>
      <c r="I31" s="9">
        <v>0.8</v>
      </c>
      <c r="J31" s="9">
        <v>0.615384615384615</v>
      </c>
      <c r="K31" s="9">
        <v>0.695652173913043</v>
      </c>
      <c r="L31" s="9">
        <v>0.5</v>
      </c>
      <c r="M31" s="9">
        <v>0.3</v>
      </c>
      <c r="N31" s="9">
        <v>0.65</v>
      </c>
    </row>
    <row r="32" spans="1:14">
      <c r="A32" s="8">
        <v>229</v>
      </c>
      <c r="B32" s="9">
        <v>229</v>
      </c>
      <c r="C32" s="9">
        <v>0.615076422691345</v>
      </c>
      <c r="D32" s="9">
        <v>0.00972950458526611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258</v>
      </c>
      <c r="B33" s="9">
        <v>258</v>
      </c>
      <c r="C33" s="9">
        <v>0.617413520812988</v>
      </c>
      <c r="D33" s="9">
        <v>0.0491626262664795</v>
      </c>
      <c r="E33" s="9">
        <v>7</v>
      </c>
      <c r="F33" s="9">
        <v>7</v>
      </c>
      <c r="G33" s="9">
        <v>3</v>
      </c>
      <c r="H33" s="9">
        <v>3</v>
      </c>
      <c r="I33" s="9">
        <v>0.7</v>
      </c>
      <c r="J33" s="9">
        <v>0.5</v>
      </c>
      <c r="K33" s="9">
        <v>0.583333333333333</v>
      </c>
      <c r="L33" s="9">
        <v>0.7</v>
      </c>
      <c r="M33" s="9">
        <v>0</v>
      </c>
      <c r="N33" s="9">
        <v>0.5</v>
      </c>
    </row>
    <row r="34" spans="1:14">
      <c r="A34" s="8">
        <v>94</v>
      </c>
      <c r="B34" s="9">
        <v>94</v>
      </c>
      <c r="C34" s="9">
        <v>0.619412779808044</v>
      </c>
      <c r="D34" s="9">
        <v>0.036719799041748</v>
      </c>
      <c r="E34" s="9">
        <v>10</v>
      </c>
      <c r="F34" s="9">
        <v>9</v>
      </c>
      <c r="G34" s="9">
        <v>0</v>
      </c>
      <c r="H34" s="9">
        <v>1</v>
      </c>
      <c r="I34" s="9">
        <v>1</v>
      </c>
      <c r="J34" s="9">
        <v>0.526315789473684</v>
      </c>
      <c r="K34" s="9">
        <v>0.689655172413793</v>
      </c>
      <c r="L34" s="9">
        <v>0.9</v>
      </c>
      <c r="M34" s="9">
        <v>0.1</v>
      </c>
      <c r="N34" s="9">
        <v>0.55</v>
      </c>
    </row>
    <row r="35" s="29" customFormat="1" spans="1:14">
      <c r="A35" s="34">
        <v>216</v>
      </c>
      <c r="B35" s="35">
        <v>216</v>
      </c>
      <c r="C35" s="35">
        <v>0.630265712738037</v>
      </c>
      <c r="D35" s="35">
        <v>0.11783504486084</v>
      </c>
      <c r="E35" s="35">
        <v>10</v>
      </c>
      <c r="F35" s="35">
        <v>8</v>
      </c>
      <c r="G35" s="35">
        <v>0</v>
      </c>
      <c r="H35" s="35">
        <v>2</v>
      </c>
      <c r="I35" s="35">
        <v>1</v>
      </c>
      <c r="J35" s="35">
        <v>0.555555555555556</v>
      </c>
      <c r="K35" s="35">
        <v>0.714285714285714</v>
      </c>
      <c r="L35" s="35">
        <v>0.8</v>
      </c>
      <c r="M35" s="35">
        <v>0.2</v>
      </c>
      <c r="N35" s="35">
        <v>0.6</v>
      </c>
    </row>
    <row r="36" spans="1:14">
      <c r="A36" s="8">
        <v>356</v>
      </c>
      <c r="B36" s="9">
        <v>356</v>
      </c>
      <c r="C36" s="9">
        <v>0.677717924118042</v>
      </c>
      <c r="D36" s="9">
        <v>0.0300798416137695</v>
      </c>
      <c r="E36" s="9">
        <v>10</v>
      </c>
      <c r="F36" s="9">
        <v>5</v>
      </c>
      <c r="G36" s="9">
        <v>0</v>
      </c>
      <c r="H36" s="9">
        <v>5</v>
      </c>
      <c r="I36" s="9">
        <v>1</v>
      </c>
      <c r="J36" s="9">
        <v>0.666666666666667</v>
      </c>
      <c r="K36" s="9">
        <v>0.8</v>
      </c>
      <c r="L36" s="9">
        <v>0.5</v>
      </c>
      <c r="M36" s="9">
        <v>0.5</v>
      </c>
      <c r="N36" s="9">
        <v>0.75</v>
      </c>
    </row>
    <row r="37" spans="1:14">
      <c r="A37" s="8">
        <v>251</v>
      </c>
      <c r="B37" s="9">
        <v>251</v>
      </c>
      <c r="C37" s="9">
        <v>0.668897747993469</v>
      </c>
      <c r="D37" s="9">
        <v>0.0253410339355469</v>
      </c>
      <c r="E37" s="9">
        <v>8</v>
      </c>
      <c r="F37" s="9">
        <v>8</v>
      </c>
      <c r="G37" s="9">
        <v>2</v>
      </c>
      <c r="H37" s="9">
        <v>2</v>
      </c>
      <c r="I37" s="9">
        <v>0.8</v>
      </c>
      <c r="J37" s="9">
        <v>0.5</v>
      </c>
      <c r="K37" s="9">
        <v>0.615384615384615</v>
      </c>
      <c r="L37" s="9">
        <v>0.8</v>
      </c>
      <c r="M37" s="9">
        <v>0</v>
      </c>
      <c r="N37" s="9">
        <v>0.5</v>
      </c>
    </row>
    <row r="38" spans="1:14">
      <c r="A38" s="8">
        <v>461</v>
      </c>
      <c r="B38" s="9">
        <v>461</v>
      </c>
      <c r="C38" s="9">
        <v>0.668857455253601</v>
      </c>
      <c r="D38" s="9">
        <v>0.0479123592376709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442</v>
      </c>
      <c r="B39" s="9">
        <v>442</v>
      </c>
      <c r="C39" s="9">
        <v>0.667679786682129</v>
      </c>
      <c r="D39" s="9">
        <v>0.0160030126571655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207</v>
      </c>
      <c r="B40" s="9">
        <v>207</v>
      </c>
      <c r="C40" s="9">
        <v>0.668673396110535</v>
      </c>
      <c r="D40" s="9">
        <v>0.00628530979156494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244</v>
      </c>
      <c r="B41" s="9">
        <v>244</v>
      </c>
      <c r="C41" s="9">
        <v>0.666673541069031</v>
      </c>
      <c r="D41" s="9">
        <v>0.0326756238937378</v>
      </c>
      <c r="E41" s="9">
        <v>7</v>
      </c>
      <c r="F41" s="9">
        <v>5</v>
      </c>
      <c r="G41" s="9">
        <v>3</v>
      </c>
      <c r="H41" s="9">
        <v>5</v>
      </c>
      <c r="I41" s="9">
        <v>0.7</v>
      </c>
      <c r="J41" s="9">
        <v>0.583333333333333</v>
      </c>
      <c r="K41" s="9">
        <v>0.636363636363636</v>
      </c>
      <c r="L41" s="9">
        <v>0.5</v>
      </c>
      <c r="M41" s="9">
        <v>0.2</v>
      </c>
      <c r="N41" s="9">
        <v>0.6</v>
      </c>
    </row>
    <row r="42" spans="1:14">
      <c r="A42" s="8">
        <v>89</v>
      </c>
      <c r="B42" s="9">
        <v>89</v>
      </c>
      <c r="C42" s="9">
        <v>0.659916758537292</v>
      </c>
      <c r="D42" s="9">
        <v>0.0139707326889038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127</v>
      </c>
      <c r="B43" s="9">
        <v>127</v>
      </c>
      <c r="C43" s="9">
        <v>0.661110758781433</v>
      </c>
      <c r="D43" s="9">
        <v>0.0166646242141724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279</v>
      </c>
      <c r="B44" s="9">
        <v>279</v>
      </c>
      <c r="C44" s="9">
        <v>0.673051953315735</v>
      </c>
      <c r="D44" s="9">
        <v>0.0608499050140381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406</v>
      </c>
      <c r="B45" s="9">
        <v>406</v>
      </c>
      <c r="C45" s="9">
        <v>0.659239649772644</v>
      </c>
      <c r="D45" s="9">
        <v>0.000570774078369141</v>
      </c>
      <c r="E45" s="9">
        <v>10</v>
      </c>
      <c r="F45" s="9">
        <v>3</v>
      </c>
      <c r="G45" s="9">
        <v>0</v>
      </c>
      <c r="H45" s="9">
        <v>7</v>
      </c>
      <c r="I45" s="9">
        <v>1</v>
      </c>
      <c r="J45" s="9">
        <v>0.769230769230769</v>
      </c>
      <c r="K45" s="9">
        <v>0.869565217391304</v>
      </c>
      <c r="L45" s="9">
        <v>0.3</v>
      </c>
      <c r="M45" s="9">
        <v>0.7</v>
      </c>
      <c r="N45" s="9">
        <v>0.85</v>
      </c>
    </row>
    <row r="46" spans="1:14">
      <c r="A46" s="8">
        <v>494</v>
      </c>
      <c r="B46" s="9">
        <v>494</v>
      </c>
      <c r="C46" s="9">
        <v>0.676161050796509</v>
      </c>
      <c r="D46" s="9">
        <v>0.0370254516601563</v>
      </c>
      <c r="E46" s="9">
        <v>10</v>
      </c>
      <c r="F46" s="9">
        <v>8</v>
      </c>
      <c r="G46" s="9">
        <v>0</v>
      </c>
      <c r="H46" s="9">
        <v>2</v>
      </c>
      <c r="I46" s="9">
        <v>1</v>
      </c>
      <c r="J46" s="9">
        <v>0.555555555555556</v>
      </c>
      <c r="K46" s="9">
        <v>0.714285714285714</v>
      </c>
      <c r="L46" s="9">
        <v>0.8</v>
      </c>
      <c r="M46" s="9">
        <v>0.2</v>
      </c>
      <c r="N46" s="9">
        <v>0.6</v>
      </c>
    </row>
    <row r="47" spans="1:14">
      <c r="A47" s="8">
        <v>59</v>
      </c>
      <c r="B47" s="9">
        <v>59</v>
      </c>
      <c r="C47" s="9">
        <v>0.676947593688965</v>
      </c>
      <c r="D47" s="9">
        <v>0.0693099498748779</v>
      </c>
      <c r="E47" s="9">
        <v>9</v>
      </c>
      <c r="F47" s="9">
        <v>5</v>
      </c>
      <c r="G47" s="9">
        <v>1</v>
      </c>
      <c r="H47" s="9">
        <v>5</v>
      </c>
      <c r="I47" s="9">
        <v>0.9</v>
      </c>
      <c r="J47" s="9">
        <v>0.642857142857143</v>
      </c>
      <c r="K47" s="9">
        <v>0.75</v>
      </c>
      <c r="L47" s="9">
        <v>0.5</v>
      </c>
      <c r="M47" s="9">
        <v>0.4</v>
      </c>
      <c r="N47" s="9">
        <v>0.7</v>
      </c>
    </row>
    <row r="48" spans="1:14">
      <c r="A48" s="8">
        <v>9</v>
      </c>
      <c r="B48" s="9">
        <v>9</v>
      </c>
      <c r="C48" s="9">
        <v>0.677007555961609</v>
      </c>
      <c r="D48" s="9">
        <v>0.0383379459381104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306</v>
      </c>
      <c r="B49" s="9">
        <v>306</v>
      </c>
      <c r="C49" s="9">
        <v>0.673173666000366</v>
      </c>
      <c r="D49" s="9">
        <v>0.0919464826583862</v>
      </c>
      <c r="E49" s="9">
        <v>8</v>
      </c>
      <c r="F49" s="9">
        <v>9</v>
      </c>
      <c r="G49" s="9">
        <v>2</v>
      </c>
      <c r="H49" s="9">
        <v>1</v>
      </c>
      <c r="I49" s="9">
        <v>0.8</v>
      </c>
      <c r="J49" s="9">
        <v>0.470588235294118</v>
      </c>
      <c r="K49" s="9">
        <v>0.592592592592593</v>
      </c>
      <c r="L49" s="9">
        <v>0.9</v>
      </c>
      <c r="M49" s="9">
        <v>-0.1</v>
      </c>
      <c r="N49" s="9">
        <v>0.45</v>
      </c>
    </row>
    <row r="50" spans="1:14">
      <c r="A50" s="8">
        <v>496</v>
      </c>
      <c r="B50" s="9">
        <v>496</v>
      </c>
      <c r="C50" s="9">
        <v>0.674278259277344</v>
      </c>
      <c r="D50" s="9">
        <v>0.0713062286376953</v>
      </c>
      <c r="E50" s="9">
        <v>9</v>
      </c>
      <c r="F50" s="9">
        <v>10</v>
      </c>
      <c r="G50" s="9">
        <v>1</v>
      </c>
      <c r="H50" s="9">
        <v>0</v>
      </c>
      <c r="I50" s="9">
        <v>0.9</v>
      </c>
      <c r="J50" s="9">
        <v>0.473684210526316</v>
      </c>
      <c r="K50" s="9">
        <v>0.620689655172414</v>
      </c>
      <c r="L50" s="9">
        <v>1</v>
      </c>
      <c r="M50" s="9">
        <v>-0.1</v>
      </c>
      <c r="N50" s="9">
        <v>0.45</v>
      </c>
    </row>
    <row r="51" spans="1:14">
      <c r="A51" s="8">
        <v>213</v>
      </c>
      <c r="B51" s="9">
        <v>213</v>
      </c>
      <c r="C51" s="9">
        <v>0.656157970428467</v>
      </c>
      <c r="D51" s="9">
        <v>0.0308358669281006</v>
      </c>
      <c r="E51" s="9">
        <v>10</v>
      </c>
      <c r="F51" s="9">
        <v>9</v>
      </c>
      <c r="G51" s="9">
        <v>0</v>
      </c>
      <c r="H51" s="9">
        <v>1</v>
      </c>
      <c r="I51" s="9">
        <v>1</v>
      </c>
      <c r="J51" s="9">
        <v>0.526315789473684</v>
      </c>
      <c r="K51" s="9">
        <v>0.689655172413793</v>
      </c>
      <c r="L51" s="9">
        <v>0.9</v>
      </c>
      <c r="M51" s="9">
        <v>0.1</v>
      </c>
      <c r="N51" s="9">
        <v>0.55</v>
      </c>
    </row>
    <row r="52" s="29" customFormat="1" spans="1:14">
      <c r="A52" s="34">
        <v>254</v>
      </c>
      <c r="B52" s="35">
        <v>254</v>
      </c>
      <c r="C52" s="35">
        <v>0.673060894012451</v>
      </c>
      <c r="D52" s="35">
        <v>0.033013105392456</v>
      </c>
      <c r="E52" s="35">
        <v>8</v>
      </c>
      <c r="F52" s="35">
        <v>6</v>
      </c>
      <c r="G52" s="35">
        <v>2</v>
      </c>
      <c r="H52" s="35">
        <v>4</v>
      </c>
      <c r="I52" s="35">
        <v>0.8</v>
      </c>
      <c r="J52" s="35">
        <v>0.571428571428572</v>
      </c>
      <c r="K52" s="35">
        <v>0.666666666666667</v>
      </c>
      <c r="L52" s="35">
        <v>0.6</v>
      </c>
      <c r="M52" s="35">
        <v>0.2</v>
      </c>
      <c r="N52" s="35">
        <v>0.6</v>
      </c>
    </row>
    <row r="53" spans="1:14">
      <c r="A53" s="8">
        <v>485</v>
      </c>
      <c r="B53" s="9">
        <v>485</v>
      </c>
      <c r="C53" s="9">
        <v>0.723328471183777</v>
      </c>
      <c r="D53" s="9">
        <v>0.0456907749176025</v>
      </c>
      <c r="E53" s="9">
        <v>7</v>
      </c>
      <c r="F53" s="9">
        <v>8</v>
      </c>
      <c r="G53" s="9">
        <v>3</v>
      </c>
      <c r="H53" s="9">
        <v>2</v>
      </c>
      <c r="I53" s="9">
        <v>0.7</v>
      </c>
      <c r="J53" s="9">
        <v>0.466666666666667</v>
      </c>
      <c r="K53" s="9">
        <v>0.56</v>
      </c>
      <c r="L53" s="9">
        <v>0.8</v>
      </c>
      <c r="M53" s="9">
        <v>-0.1</v>
      </c>
      <c r="N53" s="9">
        <v>0.45</v>
      </c>
    </row>
    <row r="54" spans="1:14">
      <c r="A54" s="8">
        <v>427</v>
      </c>
      <c r="B54" s="9">
        <v>427</v>
      </c>
      <c r="C54" s="9">
        <v>0.684904217720032</v>
      </c>
      <c r="D54" s="9">
        <v>0.0170198678970337</v>
      </c>
      <c r="E54" s="9">
        <v>10</v>
      </c>
      <c r="F54" s="9">
        <v>7</v>
      </c>
      <c r="G54" s="9">
        <v>0</v>
      </c>
      <c r="H54" s="9">
        <v>3</v>
      </c>
      <c r="I54" s="9">
        <v>1</v>
      </c>
      <c r="J54" s="9">
        <v>0.588235294117647</v>
      </c>
      <c r="K54" s="9">
        <v>0.740740740740741</v>
      </c>
      <c r="L54" s="9">
        <v>0.7</v>
      </c>
      <c r="M54" s="9">
        <v>0.3</v>
      </c>
      <c r="N54" s="9">
        <v>0.65</v>
      </c>
    </row>
    <row r="55" spans="1:14">
      <c r="A55" s="8">
        <v>350</v>
      </c>
      <c r="B55" s="9">
        <v>350</v>
      </c>
      <c r="C55" s="9">
        <v>0.689123868942261</v>
      </c>
      <c r="D55" s="9">
        <v>0.0156382322311401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376</v>
      </c>
      <c r="B56" s="9">
        <v>376</v>
      </c>
      <c r="C56" s="9">
        <v>0.690605521202087</v>
      </c>
      <c r="D56" s="9">
        <v>0.0205518007278442</v>
      </c>
      <c r="E56" s="9">
        <v>9</v>
      </c>
      <c r="F56" s="9">
        <v>5</v>
      </c>
      <c r="G56" s="9">
        <v>1</v>
      </c>
      <c r="H56" s="9">
        <v>5</v>
      </c>
      <c r="I56" s="9">
        <v>0.9</v>
      </c>
      <c r="J56" s="9">
        <v>0.642857142857143</v>
      </c>
      <c r="K56" s="9">
        <v>0.75</v>
      </c>
      <c r="L56" s="9">
        <v>0.5</v>
      </c>
      <c r="M56" s="9">
        <v>0.4</v>
      </c>
      <c r="N56" s="9">
        <v>0.7</v>
      </c>
    </row>
    <row r="57" spans="1:14">
      <c r="A57" s="8">
        <v>26</v>
      </c>
      <c r="B57" s="9">
        <v>26</v>
      </c>
      <c r="C57" s="9">
        <v>0.696692824363708</v>
      </c>
      <c r="D57" s="9">
        <v>0.0210152864456177</v>
      </c>
      <c r="E57" s="9">
        <v>10</v>
      </c>
      <c r="F57" s="9">
        <v>7</v>
      </c>
      <c r="G57" s="9">
        <v>0</v>
      </c>
      <c r="H57" s="9">
        <v>3</v>
      </c>
      <c r="I57" s="9">
        <v>1</v>
      </c>
      <c r="J57" s="9">
        <v>0.588235294117647</v>
      </c>
      <c r="K57" s="9">
        <v>0.740740740740741</v>
      </c>
      <c r="L57" s="9">
        <v>0.7</v>
      </c>
      <c r="M57" s="9">
        <v>0.3</v>
      </c>
      <c r="N57" s="9">
        <v>0.65</v>
      </c>
    </row>
    <row r="58" spans="1:14">
      <c r="A58" s="8">
        <v>415</v>
      </c>
      <c r="B58" s="9">
        <v>415</v>
      </c>
      <c r="C58" s="9">
        <v>0.698853492736816</v>
      </c>
      <c r="D58" s="9">
        <v>0.0456039905548096</v>
      </c>
      <c r="E58" s="9">
        <v>9</v>
      </c>
      <c r="F58" s="9">
        <v>6</v>
      </c>
      <c r="G58" s="9">
        <v>1</v>
      </c>
      <c r="H58" s="9">
        <v>4</v>
      </c>
      <c r="I58" s="9">
        <v>0.9</v>
      </c>
      <c r="J58" s="9">
        <v>0.6</v>
      </c>
      <c r="K58" s="9">
        <v>0.72</v>
      </c>
      <c r="L58" s="9">
        <v>0.6</v>
      </c>
      <c r="M58" s="9">
        <v>0.3</v>
      </c>
      <c r="N58" s="9">
        <v>0.65</v>
      </c>
    </row>
    <row r="59" spans="1:14">
      <c r="A59" s="8">
        <v>95</v>
      </c>
      <c r="B59" s="9">
        <v>95</v>
      </c>
      <c r="C59" s="9">
        <v>0.718604207038879</v>
      </c>
      <c r="D59" s="9">
        <v>0.000424385070800781</v>
      </c>
      <c r="E59" s="9">
        <v>8</v>
      </c>
      <c r="F59" s="9">
        <v>7</v>
      </c>
      <c r="G59" s="9">
        <v>2</v>
      </c>
      <c r="H59" s="9">
        <v>3</v>
      </c>
      <c r="I59" s="9">
        <v>0.8</v>
      </c>
      <c r="J59" s="9">
        <v>0.533333333333333</v>
      </c>
      <c r="K59" s="9">
        <v>0.64</v>
      </c>
      <c r="L59" s="9">
        <v>0.7</v>
      </c>
      <c r="M59" s="9">
        <v>0.1</v>
      </c>
      <c r="N59" s="9">
        <v>0.55</v>
      </c>
    </row>
    <row r="60" spans="1:14">
      <c r="A60" s="8">
        <v>240</v>
      </c>
      <c r="B60" s="9">
        <v>240</v>
      </c>
      <c r="C60" s="9">
        <v>0.720616340637207</v>
      </c>
      <c r="D60" s="9">
        <v>0.0177127122879028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pans="1:14">
      <c r="A61" s="8">
        <v>40</v>
      </c>
      <c r="B61" s="9">
        <v>40</v>
      </c>
      <c r="C61" s="9">
        <v>0.702210426330566</v>
      </c>
      <c r="D61" s="9">
        <v>0.0116062164306641</v>
      </c>
      <c r="E61" s="9">
        <v>10</v>
      </c>
      <c r="F61" s="9">
        <v>7</v>
      </c>
      <c r="G61" s="9">
        <v>0</v>
      </c>
      <c r="H61" s="9">
        <v>3</v>
      </c>
      <c r="I61" s="9">
        <v>1</v>
      </c>
      <c r="J61" s="9">
        <v>0.588235294117647</v>
      </c>
      <c r="K61" s="9">
        <v>0.740740740740741</v>
      </c>
      <c r="L61" s="9">
        <v>0.7</v>
      </c>
      <c r="M61" s="9">
        <v>0.3</v>
      </c>
      <c r="N61" s="9">
        <v>0.65</v>
      </c>
    </row>
    <row r="62" spans="1:14">
      <c r="A62" s="8">
        <v>405</v>
      </c>
      <c r="B62" s="9">
        <v>405</v>
      </c>
      <c r="C62" s="9">
        <v>0.706742882728577</v>
      </c>
      <c r="D62" s="9">
        <v>0.148184299468994</v>
      </c>
      <c r="E62" s="9">
        <v>9</v>
      </c>
      <c r="F62" s="9">
        <v>6</v>
      </c>
      <c r="G62" s="9">
        <v>1</v>
      </c>
      <c r="H62" s="9">
        <v>4</v>
      </c>
      <c r="I62" s="9">
        <v>0.9</v>
      </c>
      <c r="J62" s="9">
        <v>0.6</v>
      </c>
      <c r="K62" s="9">
        <v>0.72</v>
      </c>
      <c r="L62" s="9">
        <v>0.6</v>
      </c>
      <c r="M62" s="9">
        <v>0.3</v>
      </c>
      <c r="N62" s="9">
        <v>0.65</v>
      </c>
    </row>
    <row r="63" spans="1:14">
      <c r="A63" s="8">
        <v>459</v>
      </c>
      <c r="B63" s="9">
        <v>459</v>
      </c>
      <c r="C63" s="9">
        <v>0.703859448432922</v>
      </c>
      <c r="D63" s="9">
        <v>0.0196352005004883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184</v>
      </c>
      <c r="B64" s="9">
        <v>184</v>
      </c>
      <c r="C64" s="9">
        <v>0.704670667648315</v>
      </c>
      <c r="D64" s="9">
        <v>0.0256813764572144</v>
      </c>
      <c r="E64" s="9">
        <v>8</v>
      </c>
      <c r="F64" s="9">
        <v>8</v>
      </c>
      <c r="G64" s="9">
        <v>2</v>
      </c>
      <c r="H64" s="9">
        <v>2</v>
      </c>
      <c r="I64" s="9">
        <v>0.8</v>
      </c>
      <c r="J64" s="9">
        <v>0.5</v>
      </c>
      <c r="K64" s="9">
        <v>0.615384615384615</v>
      </c>
      <c r="L64" s="9">
        <v>0.8</v>
      </c>
      <c r="M64" s="9">
        <v>0</v>
      </c>
      <c r="N64" s="9">
        <v>0.5</v>
      </c>
    </row>
    <row r="65" spans="1:14">
      <c r="A65" s="8">
        <v>476</v>
      </c>
      <c r="B65" s="9">
        <v>476</v>
      </c>
      <c r="C65" s="9">
        <v>0.708812236785889</v>
      </c>
      <c r="D65" s="9">
        <v>0.00474917888641357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pans="1:14">
      <c r="A66" s="8">
        <v>230</v>
      </c>
      <c r="B66" s="9">
        <v>230</v>
      </c>
      <c r="C66" s="9">
        <v>0.720847606658936</v>
      </c>
      <c r="D66" s="9">
        <v>0.0570018291473389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463</v>
      </c>
      <c r="B67" s="9">
        <v>463</v>
      </c>
      <c r="C67" s="9">
        <v>0.722189426422119</v>
      </c>
      <c r="D67" s="9">
        <v>0.00653374195098877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212</v>
      </c>
      <c r="B68" s="9">
        <v>212</v>
      </c>
      <c r="C68" s="9">
        <v>0.722451210021973</v>
      </c>
      <c r="D68" s="9">
        <v>0.0722798109054565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275</v>
      </c>
      <c r="B69" s="9">
        <v>275</v>
      </c>
      <c r="C69" s="9">
        <v>0.714213848114014</v>
      </c>
      <c r="D69" s="9">
        <v>0.0160645246505737</v>
      </c>
      <c r="E69" s="9">
        <v>7</v>
      </c>
      <c r="F69" s="9">
        <v>7</v>
      </c>
      <c r="G69" s="9">
        <v>3</v>
      </c>
      <c r="H69" s="9">
        <v>3</v>
      </c>
      <c r="I69" s="9">
        <v>0.7</v>
      </c>
      <c r="J69" s="9">
        <v>0.5</v>
      </c>
      <c r="K69" s="9">
        <v>0.583333333333333</v>
      </c>
      <c r="L69" s="9">
        <v>0.7</v>
      </c>
      <c r="M69" s="9">
        <v>0</v>
      </c>
      <c r="N69" s="9">
        <v>0.5</v>
      </c>
    </row>
    <row r="70" s="7" customFormat="1" spans="3:14">
      <c r="C70" s="7">
        <f>AVERAGE(C2:C69)</f>
        <v>0.636277310988482</v>
      </c>
      <c r="D70" s="7">
        <f>AVERAGE(D2:D69)</f>
        <v>0.0384642867481007</v>
      </c>
      <c r="I70" s="7">
        <f t="shared" ref="I70:N70" si="0">AVERAGE(I2:I69)</f>
        <v>0.892647058823529</v>
      </c>
      <c r="J70" s="7">
        <f t="shared" si="0"/>
        <v>0.566208304787343</v>
      </c>
      <c r="K70" s="7">
        <f t="shared" si="0"/>
        <v>0.691042624088307</v>
      </c>
      <c r="L70" s="7">
        <f t="shared" si="0"/>
        <v>0.69264705882353</v>
      </c>
      <c r="M70" s="7">
        <f t="shared" si="0"/>
        <v>0.2</v>
      </c>
      <c r="N70" s="7">
        <f t="shared" si="0"/>
        <v>0.6</v>
      </c>
    </row>
    <row r="72" spans="3:7">
      <c r="C72" s="18" t="s">
        <v>13</v>
      </c>
      <c r="D72" s="7" t="s">
        <v>14</v>
      </c>
      <c r="F72" s="7" t="s">
        <v>39</v>
      </c>
      <c r="G72" s="7"/>
    </row>
    <row r="73" spans="3:10">
      <c r="C73" s="7" t="s">
        <v>15</v>
      </c>
      <c r="D73" s="7">
        <f>COUNTIF(C2:C69,"&lt;0.343")-COUNTIF(C2:C69,"&lt;0.311")</f>
        <v>0</v>
      </c>
      <c r="F73" s="19">
        <v>0.02</v>
      </c>
      <c r="G73" s="23">
        <v>31.2</v>
      </c>
      <c r="H73" s="23">
        <v>-40</v>
      </c>
      <c r="I73" s="24">
        <v>0.0256</v>
      </c>
      <c r="J73">
        <v>76</v>
      </c>
    </row>
    <row r="74" spans="3:10">
      <c r="C74" s="7" t="s">
        <v>16</v>
      </c>
      <c r="D74" s="7">
        <f>COUNTIF(C2:C69,"&lt;0.375")-COUNTIF(C2:C69,"&lt;0.343")</f>
        <v>0</v>
      </c>
      <c r="F74" s="19">
        <v>0.04</v>
      </c>
      <c r="G74" s="23">
        <v>62.4</v>
      </c>
      <c r="H74" s="23">
        <v>-60</v>
      </c>
      <c r="I74" s="24">
        <v>0.0385</v>
      </c>
      <c r="J74">
        <v>75</v>
      </c>
    </row>
    <row r="75" spans="3:10">
      <c r="C75" s="7" t="s">
        <v>17</v>
      </c>
      <c r="D75" s="7">
        <f>COUNTIF(C2:C69,"&lt;0.407")-COUNTIF(C2:C69,"&lt;0.375")</f>
        <v>0</v>
      </c>
      <c r="F75" s="19">
        <v>0.1</v>
      </c>
      <c r="G75" s="23">
        <v>156</v>
      </c>
      <c r="H75" s="23">
        <v>-160</v>
      </c>
      <c r="I75" s="24">
        <v>0.1026</v>
      </c>
      <c r="J75">
        <v>70</v>
      </c>
    </row>
    <row r="76" spans="3:10">
      <c r="C76" s="7" t="s">
        <v>18</v>
      </c>
      <c r="D76" s="7">
        <f>COUNTIF(C2:C69,"&lt;0.439")-COUNTIF(C2:C69,"&lt;0.407")</f>
        <v>0</v>
      </c>
      <c r="F76" s="19">
        <v>0.12</v>
      </c>
      <c r="G76" s="23">
        <v>187.2</v>
      </c>
      <c r="H76" s="23">
        <v>-180</v>
      </c>
      <c r="I76" s="24">
        <v>0.1154</v>
      </c>
      <c r="J76">
        <v>69</v>
      </c>
    </row>
    <row r="77" s="3" customFormat="1" spans="3:10">
      <c r="C77" s="20" t="s">
        <v>19</v>
      </c>
      <c r="D77" s="20">
        <f>COUNTIF(C2:C69,"&lt;0.471")-COUNTIF(C2:C69,"&lt;0.439")</f>
        <v>0</v>
      </c>
      <c r="F77" s="20"/>
      <c r="G77" s="20"/>
      <c r="H77" s="3">
        <v>-200</v>
      </c>
      <c r="I77" s="25">
        <v>0.1282</v>
      </c>
      <c r="J77" s="3">
        <v>68</v>
      </c>
    </row>
    <row r="78" s="3" customFormat="1" spans="3:4">
      <c r="C78" s="20" t="s">
        <v>20</v>
      </c>
      <c r="D78" s="20">
        <f>COUNTIF(C2:C69,"&lt;0.503")-COUNTIF(C2:C69,"&lt;0.471")</f>
        <v>0</v>
      </c>
    </row>
    <row r="79" s="3" customFormat="1" spans="3:4">
      <c r="C79" s="20" t="s">
        <v>21</v>
      </c>
      <c r="D79" s="20">
        <f>COUNTIF(C2:C69,"&lt;0.535")-COUNTIF(C2:C69,"&lt;0.503")</f>
        <v>0</v>
      </c>
    </row>
    <row r="80" s="29" customFormat="1" spans="3:5">
      <c r="C80" s="32" t="s">
        <v>53</v>
      </c>
      <c r="D80" s="32">
        <f>COUNTIF(C2:C69,"&lt;0.583")-COUNTIF(C2:C69,"&lt;0.535")</f>
        <v>17</v>
      </c>
      <c r="E80" s="29">
        <v>19</v>
      </c>
    </row>
    <row r="81" s="3" customFormat="1" spans="3:5">
      <c r="C81" s="20" t="s">
        <v>54</v>
      </c>
      <c r="D81" s="20">
        <f>COUNTIF(C2:C69,"&lt;0.631")-COUNTIF(C2:C69,"&lt;0.583")</f>
        <v>17</v>
      </c>
      <c r="E81" s="3">
        <v>19</v>
      </c>
    </row>
    <row r="82" spans="3:5">
      <c r="C82" s="7" t="s">
        <v>55</v>
      </c>
      <c r="D82" s="7">
        <f>COUNTIF(C2:C69,"&lt;0.679")-COUNTIF(C2:C69,"&lt;0.631")</f>
        <v>17</v>
      </c>
      <c r="E82">
        <v>19</v>
      </c>
    </row>
    <row r="83" s="29" customFormat="1" spans="3:5">
      <c r="C83" s="32" t="s">
        <v>56</v>
      </c>
      <c r="D83" s="32">
        <f>COUNTIF(C2:C69,"&lt;0.727")-COUNTIF(C2:C69,"&lt;0.679")</f>
        <v>17</v>
      </c>
      <c r="E83" s="29">
        <v>19</v>
      </c>
    </row>
    <row r="84" spans="3:4">
      <c r="C84" s="7" t="s">
        <v>26</v>
      </c>
      <c r="D84" s="7">
        <v>0</v>
      </c>
    </row>
    <row r="85" spans="3:4">
      <c r="C85" s="7" t="s">
        <v>27</v>
      </c>
      <c r="D85" s="7">
        <v>0</v>
      </c>
    </row>
    <row r="86" spans="3:4">
      <c r="C86" s="7" t="s">
        <v>28</v>
      </c>
      <c r="D86" s="7">
        <f>COUNTIF(C2:C69,"&lt;0.759")-COUNTIF(C2:C69,"&lt;0.727")</f>
        <v>0</v>
      </c>
    </row>
    <row r="87" spans="3:4">
      <c r="C87" s="7" t="s">
        <v>29</v>
      </c>
      <c r="D87" s="7">
        <f>COUNTIF(C2:C69,"&lt;0.791")-COUNTIF(C2:C69,"&lt;0.759")</f>
        <v>0</v>
      </c>
    </row>
    <row r="88" spans="3:4">
      <c r="C88" s="7" t="s">
        <v>30</v>
      </c>
      <c r="D88" s="7">
        <f>COUNTIF(C2:C69,"&lt;0.823")-COUNTIF(C2:C69,"&lt;0.791")</f>
        <v>0</v>
      </c>
    </row>
    <row r="89" spans="3:7">
      <c r="C89" s="7" t="s">
        <v>31</v>
      </c>
      <c r="D89" s="7">
        <f>COUNTIF(C2:C69,"&lt;0.855")-COUNTIF(C2:C69,"&lt;0.823")</f>
        <v>0</v>
      </c>
      <c r="F89">
        <v>0.53</v>
      </c>
      <c r="G89">
        <v>0.038</v>
      </c>
    </row>
    <row r="90" spans="3:7">
      <c r="C90" s="7" t="s">
        <v>32</v>
      </c>
      <c r="D90" s="7">
        <f>COUNTIF(C2:C69,"&lt;0.887")-COUNTIF(C2:C69,"&lt;0.855")</f>
        <v>0</v>
      </c>
      <c r="F90">
        <v>0.648</v>
      </c>
      <c r="G90">
        <v>0.073</v>
      </c>
    </row>
    <row r="91" spans="3:7">
      <c r="C91" s="7" t="s">
        <v>33</v>
      </c>
      <c r="D91" s="7">
        <f>COUNTIF(C2:C69,"&lt;0.919")-COUNTIF(C2:C69,"&lt;0.887")</f>
        <v>0</v>
      </c>
      <c r="F91">
        <v>0.734</v>
      </c>
      <c r="G91">
        <v>0.107</v>
      </c>
    </row>
    <row r="92" spans="3:4">
      <c r="C92" s="7" t="s">
        <v>34</v>
      </c>
      <c r="D92" s="7">
        <f>COUNTIF(C2:C69,"&lt;0.951")-COUNTIF(C2:C69,"&lt;0.919")</f>
        <v>0</v>
      </c>
    </row>
    <row r="93" spans="3:4">
      <c r="C93" s="7" t="s">
        <v>35</v>
      </c>
      <c r="D93" s="7">
        <f>COUNTIF(C2:C69,"&lt;0.983")-COUNTIF(C2:C69,"&lt;0.951")</f>
        <v>0</v>
      </c>
    </row>
    <row r="94" spans="3:4">
      <c r="C94" s="7" t="s">
        <v>36</v>
      </c>
      <c r="D94" s="7">
        <f>COUNTIF(C2:C69,"&lt;1.015")-COUNTIF(C2:C69,"&lt;0.983")</f>
        <v>0</v>
      </c>
    </row>
    <row r="95" spans="3:6">
      <c r="C95" s="7" t="s">
        <v>37</v>
      </c>
      <c r="D95" s="7">
        <f>COUNTIF(C2:C69,"&lt;1.047")-COUNTIF(C2:C69,"&lt;1.015")</f>
        <v>0</v>
      </c>
      <c r="F95">
        <v>0.048</v>
      </c>
    </row>
    <row r="96" spans="3:4">
      <c r="C96" s="7" t="s">
        <v>38</v>
      </c>
      <c r="D96" s="7">
        <f>COUNTIF(C2:C69,"&lt;1.079")-COUNTIF(C2:C69,"&lt;1.047")</f>
        <v>0</v>
      </c>
    </row>
  </sheetData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55" workbookViewId="0">
      <selection activeCell="E88" sqref="E88:E91"/>
    </sheetView>
  </sheetViews>
  <sheetFormatPr defaultColWidth="9" defaultRowHeight="13.5"/>
  <cols>
    <col min="3" max="4" width="16.25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443</v>
      </c>
      <c r="B2" s="9">
        <v>443</v>
      </c>
      <c r="C2" s="9">
        <v>0.537277579307556</v>
      </c>
      <c r="D2" s="9">
        <v>0.00821709632873535</v>
      </c>
      <c r="E2" s="9">
        <v>10</v>
      </c>
      <c r="F2" s="9">
        <v>6</v>
      </c>
      <c r="G2" s="9">
        <v>0</v>
      </c>
      <c r="H2" s="9">
        <v>4</v>
      </c>
      <c r="I2" s="9">
        <v>1</v>
      </c>
      <c r="J2" s="9">
        <v>0.625</v>
      </c>
      <c r="K2" s="9">
        <v>0.769230769230769</v>
      </c>
      <c r="L2" s="9">
        <v>0.6</v>
      </c>
      <c r="M2" s="9">
        <v>0.4</v>
      </c>
      <c r="N2" s="9">
        <v>0.7</v>
      </c>
    </row>
    <row r="3" spans="1:14">
      <c r="A3" s="8">
        <v>491</v>
      </c>
      <c r="B3" s="9">
        <v>491</v>
      </c>
      <c r="C3" s="9">
        <v>0.537451267242432</v>
      </c>
      <c r="D3" s="9">
        <v>0.00570511817932129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pans="1:14">
      <c r="A4" s="8">
        <v>272</v>
      </c>
      <c r="B4" s="9">
        <v>272</v>
      </c>
      <c r="C4" s="9">
        <v>0.538297295570374</v>
      </c>
      <c r="D4" s="9">
        <v>0.0419726371765137</v>
      </c>
      <c r="E4" s="9">
        <v>9</v>
      </c>
      <c r="F4" s="9">
        <v>3</v>
      </c>
      <c r="G4" s="9">
        <v>1</v>
      </c>
      <c r="H4" s="9">
        <v>7</v>
      </c>
      <c r="I4" s="9">
        <v>0.9</v>
      </c>
      <c r="J4" s="9">
        <v>0.75</v>
      </c>
      <c r="K4" s="9">
        <v>0.818181818181818</v>
      </c>
      <c r="L4" s="9">
        <v>0.3</v>
      </c>
      <c r="M4" s="9">
        <v>0.6</v>
      </c>
      <c r="N4" s="9">
        <v>0.8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69</v>
      </c>
      <c r="B6" s="9">
        <v>69</v>
      </c>
      <c r="C6" s="9">
        <v>0.542114853858948</v>
      </c>
      <c r="D6" s="9">
        <v>0.0620517730712891</v>
      </c>
      <c r="E6" s="9">
        <v>10</v>
      </c>
      <c r="F6" s="9">
        <v>9</v>
      </c>
      <c r="G6" s="9">
        <v>0</v>
      </c>
      <c r="H6" s="9">
        <v>1</v>
      </c>
      <c r="I6" s="9">
        <v>1</v>
      </c>
      <c r="J6" s="9">
        <v>0.526315789473684</v>
      </c>
      <c r="K6" s="9">
        <v>0.689655172413793</v>
      </c>
      <c r="L6" s="9">
        <v>0.9</v>
      </c>
      <c r="M6" s="9">
        <v>0.1</v>
      </c>
      <c r="N6" s="9">
        <v>0.55</v>
      </c>
    </row>
    <row r="7" spans="1:14">
      <c r="A7" s="8">
        <v>371</v>
      </c>
      <c r="B7" s="9">
        <v>371</v>
      </c>
      <c r="C7" s="9">
        <v>0.544382095336914</v>
      </c>
      <c r="D7" s="9">
        <v>0.0191260576248169</v>
      </c>
      <c r="E7" s="9">
        <v>9</v>
      </c>
      <c r="F7" s="9">
        <v>6</v>
      </c>
      <c r="G7" s="9">
        <v>1</v>
      </c>
      <c r="H7" s="9">
        <v>4</v>
      </c>
      <c r="I7" s="9">
        <v>0.9</v>
      </c>
      <c r="J7" s="9">
        <v>0.6</v>
      </c>
      <c r="K7" s="9">
        <v>0.72</v>
      </c>
      <c r="L7" s="9">
        <v>0.6</v>
      </c>
      <c r="M7" s="9">
        <v>0.3</v>
      </c>
      <c r="N7" s="9">
        <v>0.65</v>
      </c>
    </row>
    <row r="8" spans="1:14">
      <c r="A8" s="8">
        <v>44</v>
      </c>
      <c r="B8" s="9">
        <v>44</v>
      </c>
      <c r="C8" s="9">
        <v>0.544759035110474</v>
      </c>
      <c r="D8" s="9">
        <v>0.0347504615783691</v>
      </c>
      <c r="E8" s="9">
        <v>9</v>
      </c>
      <c r="F8" s="9">
        <v>8</v>
      </c>
      <c r="G8" s="9">
        <v>1</v>
      </c>
      <c r="H8" s="9">
        <v>2</v>
      </c>
      <c r="I8" s="9">
        <v>0.9</v>
      </c>
      <c r="J8" s="9">
        <v>0.529411764705882</v>
      </c>
      <c r="K8" s="9">
        <v>0.666666666666667</v>
      </c>
      <c r="L8" s="9">
        <v>0.8</v>
      </c>
      <c r="M8" s="9">
        <v>0.1</v>
      </c>
      <c r="N8" s="9">
        <v>0.55</v>
      </c>
    </row>
    <row r="9" spans="1:14">
      <c r="A9" s="8">
        <v>367</v>
      </c>
      <c r="B9" s="9">
        <v>367</v>
      </c>
      <c r="C9" s="9">
        <v>0.545997023582458</v>
      </c>
      <c r="D9" s="9">
        <v>0.0157420635223389</v>
      </c>
      <c r="E9" s="9">
        <v>9</v>
      </c>
      <c r="F9" s="9">
        <v>6</v>
      </c>
      <c r="G9" s="9">
        <v>1</v>
      </c>
      <c r="H9" s="9">
        <v>4</v>
      </c>
      <c r="I9" s="9">
        <v>0.9</v>
      </c>
      <c r="J9" s="9">
        <v>0.6</v>
      </c>
      <c r="K9" s="9">
        <v>0.72</v>
      </c>
      <c r="L9" s="9">
        <v>0.6</v>
      </c>
      <c r="M9" s="9">
        <v>0.3</v>
      </c>
      <c r="N9" s="9">
        <v>0.65</v>
      </c>
    </row>
    <row r="10" spans="1:14">
      <c r="A10" s="8">
        <v>21</v>
      </c>
      <c r="B10" s="9">
        <v>21</v>
      </c>
      <c r="C10" s="9">
        <v>0.547029495239258</v>
      </c>
      <c r="D10" s="9">
        <v>0.0139931440353394</v>
      </c>
      <c r="E10" s="9">
        <v>7</v>
      </c>
      <c r="F10" s="9">
        <v>7</v>
      </c>
      <c r="G10" s="9">
        <v>3</v>
      </c>
      <c r="H10" s="9">
        <v>3</v>
      </c>
      <c r="I10" s="9">
        <v>0.7</v>
      </c>
      <c r="J10" s="9">
        <v>0.5</v>
      </c>
      <c r="K10" s="9">
        <v>0.583333333333333</v>
      </c>
      <c r="L10" s="9">
        <v>0.7</v>
      </c>
      <c r="M10" s="9">
        <v>0</v>
      </c>
      <c r="N10" s="9">
        <v>0.5</v>
      </c>
    </row>
    <row r="11" spans="1:14">
      <c r="A11" s="8">
        <v>438</v>
      </c>
      <c r="B11" s="9">
        <v>438</v>
      </c>
      <c r="C11" s="9">
        <v>0.547446489334106</v>
      </c>
      <c r="D11" s="9">
        <v>0.0625665187835693</v>
      </c>
      <c r="E11" s="9">
        <v>8</v>
      </c>
      <c r="F11" s="9">
        <v>7</v>
      </c>
      <c r="G11" s="9">
        <v>2</v>
      </c>
      <c r="H11" s="9">
        <v>3</v>
      </c>
      <c r="I11" s="9">
        <v>0.8</v>
      </c>
      <c r="J11" s="9">
        <v>0.533333333333333</v>
      </c>
      <c r="K11" s="9">
        <v>0.64</v>
      </c>
      <c r="L11" s="9">
        <v>0.7</v>
      </c>
      <c r="M11" s="9">
        <v>0.1</v>
      </c>
      <c r="N11" s="9">
        <v>0.55</v>
      </c>
    </row>
    <row r="12" spans="1:14">
      <c r="A12" s="8">
        <v>210</v>
      </c>
      <c r="B12" s="9">
        <v>210</v>
      </c>
      <c r="C12" s="9">
        <v>0.54816722869873</v>
      </c>
      <c r="D12" s="9">
        <v>0.0458312034606934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102</v>
      </c>
      <c r="B13" s="7">
        <v>102</v>
      </c>
      <c r="C13" s="7">
        <v>0.550467371940613</v>
      </c>
      <c r="D13" s="7">
        <v>0.0293501615524292</v>
      </c>
      <c r="E13" s="7">
        <v>9</v>
      </c>
      <c r="F13" s="7">
        <v>8</v>
      </c>
      <c r="G13" s="7">
        <v>1</v>
      </c>
      <c r="H13" s="7">
        <v>2</v>
      </c>
      <c r="I13" s="7">
        <v>0.9</v>
      </c>
      <c r="J13" s="7">
        <v>0.529411764705882</v>
      </c>
      <c r="K13" s="7">
        <v>0.666666666666667</v>
      </c>
      <c r="L13" s="7">
        <v>0.8</v>
      </c>
      <c r="M13" s="7">
        <v>0.1</v>
      </c>
      <c r="N13" s="7">
        <v>0.55</v>
      </c>
    </row>
    <row r="14" spans="1:14">
      <c r="A14" s="8">
        <v>145</v>
      </c>
      <c r="B14" s="9">
        <v>145</v>
      </c>
      <c r="C14" s="9">
        <v>0.550877332687378</v>
      </c>
      <c r="D14" s="9">
        <v>0.00531589984893799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97</v>
      </c>
      <c r="B15" s="9">
        <v>97</v>
      </c>
      <c r="C15" s="9">
        <v>0.551364421844482</v>
      </c>
      <c r="D15" s="9">
        <v>0.0240031480789185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205</v>
      </c>
      <c r="B16" s="9">
        <v>205</v>
      </c>
      <c r="C16" s="9">
        <v>0.551659464836121</v>
      </c>
      <c r="D16" s="9">
        <v>0.0101286172866821</v>
      </c>
      <c r="E16" s="9">
        <v>9</v>
      </c>
      <c r="F16" s="9">
        <v>5</v>
      </c>
      <c r="G16" s="9">
        <v>1</v>
      </c>
      <c r="H16" s="9">
        <v>5</v>
      </c>
      <c r="I16" s="9">
        <v>0.9</v>
      </c>
      <c r="J16" s="9">
        <v>0.642857142857143</v>
      </c>
      <c r="K16" s="9">
        <v>0.75</v>
      </c>
      <c r="L16" s="9">
        <v>0.5</v>
      </c>
      <c r="M16" s="9">
        <v>0.4</v>
      </c>
      <c r="N16" s="9">
        <v>0.7</v>
      </c>
    </row>
    <row r="17" spans="1:14">
      <c r="A17" s="8">
        <v>186</v>
      </c>
      <c r="B17" s="9">
        <v>186</v>
      </c>
      <c r="C17" s="9">
        <v>0.552615880966187</v>
      </c>
      <c r="D17" s="9">
        <v>0.034991979598999</v>
      </c>
      <c r="E17" s="9">
        <v>9</v>
      </c>
      <c r="F17" s="9">
        <v>6</v>
      </c>
      <c r="G17" s="9">
        <v>1</v>
      </c>
      <c r="H17" s="9">
        <v>4</v>
      </c>
      <c r="I17" s="9">
        <v>0.9</v>
      </c>
      <c r="J17" s="9">
        <v>0.6</v>
      </c>
      <c r="K17" s="9">
        <v>0.72</v>
      </c>
      <c r="L17" s="9">
        <v>0.6</v>
      </c>
      <c r="M17" s="9">
        <v>0.3</v>
      </c>
      <c r="N17" s="9">
        <v>0.65</v>
      </c>
    </row>
    <row r="18" spans="1:14">
      <c r="A18" s="8">
        <v>445</v>
      </c>
      <c r="B18" s="9">
        <v>445</v>
      </c>
      <c r="C18" s="9">
        <v>0.566210746765137</v>
      </c>
      <c r="D18" s="9">
        <v>0.00131916999816895</v>
      </c>
      <c r="E18" s="9">
        <v>9</v>
      </c>
      <c r="F18" s="9">
        <v>9</v>
      </c>
      <c r="G18" s="9">
        <v>1</v>
      </c>
      <c r="H18" s="9">
        <v>1</v>
      </c>
      <c r="I18" s="9">
        <v>0.9</v>
      </c>
      <c r="J18" s="9">
        <v>0.5</v>
      </c>
      <c r="K18" s="9">
        <v>0.642857142857143</v>
      </c>
      <c r="L18" s="9">
        <v>0.9</v>
      </c>
      <c r="M18" s="9">
        <v>0</v>
      </c>
      <c r="N18" s="9">
        <v>0.5</v>
      </c>
    </row>
    <row r="19" spans="1:14">
      <c r="A19" s="8">
        <v>337</v>
      </c>
      <c r="B19" s="9">
        <v>337</v>
      </c>
      <c r="C19" s="9">
        <v>0.560252547264099</v>
      </c>
      <c r="D19" s="9">
        <v>0.00192916393280029</v>
      </c>
      <c r="E19" s="9">
        <v>9</v>
      </c>
      <c r="F19" s="9">
        <v>7</v>
      </c>
      <c r="G19" s="9">
        <v>1</v>
      </c>
      <c r="H19" s="9">
        <v>3</v>
      </c>
      <c r="I19" s="9">
        <v>0.9</v>
      </c>
      <c r="J19" s="9">
        <v>0.5625</v>
      </c>
      <c r="K19" s="9">
        <v>0.692307692307692</v>
      </c>
      <c r="L19" s="9">
        <v>0.7</v>
      </c>
      <c r="M19" s="9">
        <v>0.2</v>
      </c>
      <c r="N19" s="9">
        <v>0.6</v>
      </c>
    </row>
    <row r="20" s="29" customFormat="1" spans="1:14">
      <c r="A20" s="34">
        <v>103</v>
      </c>
      <c r="B20" s="35">
        <v>103</v>
      </c>
      <c r="C20" s="35">
        <v>0.579185843467712</v>
      </c>
      <c r="D20" s="35">
        <v>0.0855180025100708</v>
      </c>
      <c r="E20" s="35">
        <v>10</v>
      </c>
      <c r="F20" s="35">
        <v>7</v>
      </c>
      <c r="G20" s="35">
        <v>0</v>
      </c>
      <c r="H20" s="35">
        <v>3</v>
      </c>
      <c r="I20" s="35">
        <v>1</v>
      </c>
      <c r="J20" s="35">
        <v>0.588235294117647</v>
      </c>
      <c r="K20" s="35">
        <v>0.740740740740741</v>
      </c>
      <c r="L20" s="35">
        <v>0.7</v>
      </c>
      <c r="M20" s="35">
        <v>0.3</v>
      </c>
      <c r="N20" s="35">
        <v>0.65</v>
      </c>
    </row>
    <row r="21" spans="1:14">
      <c r="A21" s="8">
        <v>36</v>
      </c>
      <c r="B21" s="9">
        <v>36</v>
      </c>
      <c r="C21" s="9">
        <v>0.588944435119629</v>
      </c>
      <c r="D21" s="9">
        <v>0.175347805023193</v>
      </c>
      <c r="E21" s="9">
        <v>7</v>
      </c>
      <c r="F21" s="9">
        <v>8</v>
      </c>
      <c r="G21" s="9">
        <v>3</v>
      </c>
      <c r="H21" s="9">
        <v>2</v>
      </c>
      <c r="I21" s="9">
        <v>0.7</v>
      </c>
      <c r="J21" s="9">
        <v>0.466666666666667</v>
      </c>
      <c r="K21" s="9">
        <v>0.56</v>
      </c>
      <c r="L21" s="9">
        <v>0.8</v>
      </c>
      <c r="M21" s="9">
        <v>-0.1</v>
      </c>
      <c r="N21" s="9">
        <v>0.45</v>
      </c>
    </row>
    <row r="22" spans="1:14">
      <c r="A22" s="8">
        <v>192</v>
      </c>
      <c r="B22" s="9">
        <v>192</v>
      </c>
      <c r="C22" s="9">
        <v>0.592427253723145</v>
      </c>
      <c r="D22" s="9">
        <v>0.27315354347229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444</v>
      </c>
      <c r="B23" s="9">
        <v>444</v>
      </c>
      <c r="C23" s="9">
        <v>0.595346450805664</v>
      </c>
      <c r="D23" s="9">
        <v>0.195836067199707</v>
      </c>
      <c r="E23" s="9">
        <v>7</v>
      </c>
      <c r="F23" s="9">
        <v>6</v>
      </c>
      <c r="G23" s="9">
        <v>3</v>
      </c>
      <c r="H23" s="9">
        <v>4</v>
      </c>
      <c r="I23" s="9">
        <v>0.7</v>
      </c>
      <c r="J23" s="9">
        <v>0.538461538461539</v>
      </c>
      <c r="K23" s="9">
        <v>0.608695652173913</v>
      </c>
      <c r="L23" s="9">
        <v>0.6</v>
      </c>
      <c r="M23" s="9">
        <v>0.1</v>
      </c>
      <c r="N23" s="9">
        <v>0.55</v>
      </c>
    </row>
    <row r="24" spans="1:14">
      <c r="A24" s="8">
        <v>162</v>
      </c>
      <c r="B24" s="9">
        <v>162</v>
      </c>
      <c r="C24" s="9">
        <v>0.595521926879883</v>
      </c>
      <c r="D24" s="9">
        <v>0.114232540130615</v>
      </c>
      <c r="E24" s="9">
        <v>8</v>
      </c>
      <c r="F24" s="9">
        <v>7</v>
      </c>
      <c r="G24" s="9">
        <v>2</v>
      </c>
      <c r="H24" s="9">
        <v>3</v>
      </c>
      <c r="I24" s="9">
        <v>0.8</v>
      </c>
      <c r="J24" s="9">
        <v>0.533333333333333</v>
      </c>
      <c r="K24" s="9">
        <v>0.64</v>
      </c>
      <c r="L24" s="9">
        <v>0.7</v>
      </c>
      <c r="M24" s="9">
        <v>0.1</v>
      </c>
      <c r="N24" s="9">
        <v>0.55</v>
      </c>
    </row>
    <row r="25" spans="1:14">
      <c r="A25" s="8">
        <v>133</v>
      </c>
      <c r="B25" s="9">
        <v>133</v>
      </c>
      <c r="C25" s="9">
        <v>0.597050428390503</v>
      </c>
      <c r="D25" s="9">
        <v>0.135079622268677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33</v>
      </c>
      <c r="B26" s="9">
        <v>33</v>
      </c>
      <c r="C26" s="9">
        <v>0.59718656539917</v>
      </c>
      <c r="D26" s="9">
        <v>0.132335543632507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pans="1:14">
      <c r="A27" s="8">
        <v>462</v>
      </c>
      <c r="B27" s="9">
        <v>462</v>
      </c>
      <c r="C27" s="9">
        <v>0.601978421211243</v>
      </c>
      <c r="D27" s="9">
        <v>0.126847267150879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432</v>
      </c>
      <c r="B28" s="9">
        <v>432</v>
      </c>
      <c r="C28" s="9">
        <v>0.605595111846924</v>
      </c>
      <c r="D28" s="9">
        <v>0.208909034729004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225</v>
      </c>
      <c r="B29" s="9">
        <v>225</v>
      </c>
      <c r="C29" s="9">
        <v>0.605853915214539</v>
      </c>
      <c r="D29" s="9">
        <v>0.149552583694458</v>
      </c>
      <c r="E29" s="9">
        <v>7</v>
      </c>
      <c r="F29" s="9">
        <v>8</v>
      </c>
      <c r="G29" s="9">
        <v>3</v>
      </c>
      <c r="H29" s="9">
        <v>2</v>
      </c>
      <c r="I29" s="9">
        <v>0.7</v>
      </c>
      <c r="J29" s="9">
        <v>0.466666666666667</v>
      </c>
      <c r="K29" s="9">
        <v>0.56</v>
      </c>
      <c r="L29" s="9">
        <v>0.8</v>
      </c>
      <c r="M29" s="9">
        <v>-0.1</v>
      </c>
      <c r="N29" s="9">
        <v>0.45</v>
      </c>
    </row>
    <row r="30" spans="1:14">
      <c r="A30" s="8">
        <v>411</v>
      </c>
      <c r="B30" s="9">
        <v>411</v>
      </c>
      <c r="C30" s="9">
        <v>0.613397359848022</v>
      </c>
      <c r="D30" s="9">
        <v>0.104501247406006</v>
      </c>
      <c r="E30" s="9">
        <v>9</v>
      </c>
      <c r="F30" s="9">
        <v>7</v>
      </c>
      <c r="G30" s="9">
        <v>1</v>
      </c>
      <c r="H30" s="9">
        <v>3</v>
      </c>
      <c r="I30" s="9">
        <v>0.9</v>
      </c>
      <c r="J30" s="9">
        <v>0.5625</v>
      </c>
      <c r="K30" s="9">
        <v>0.692307692307692</v>
      </c>
      <c r="L30" s="9">
        <v>0.7</v>
      </c>
      <c r="M30" s="9">
        <v>0.2</v>
      </c>
      <c r="N30" s="9">
        <v>0.6</v>
      </c>
    </row>
    <row r="31" spans="1:14">
      <c r="A31" s="8">
        <v>311</v>
      </c>
      <c r="B31" s="9">
        <v>311</v>
      </c>
      <c r="C31" s="9">
        <v>0.615211844444275</v>
      </c>
      <c r="D31" s="9">
        <v>0.113019585609436</v>
      </c>
      <c r="E31" s="9">
        <v>8</v>
      </c>
      <c r="F31" s="9">
        <v>7</v>
      </c>
      <c r="G31" s="9">
        <v>2</v>
      </c>
      <c r="H31" s="9">
        <v>3</v>
      </c>
      <c r="I31" s="9">
        <v>0.8</v>
      </c>
      <c r="J31" s="9">
        <v>0.533333333333333</v>
      </c>
      <c r="K31" s="9">
        <v>0.64</v>
      </c>
      <c r="L31" s="9">
        <v>0.7</v>
      </c>
      <c r="M31" s="9">
        <v>0.1</v>
      </c>
      <c r="N31" s="9">
        <v>0.55</v>
      </c>
    </row>
    <row r="32" spans="1:14">
      <c r="A32" s="8">
        <v>472</v>
      </c>
      <c r="B32" s="9">
        <v>472</v>
      </c>
      <c r="C32" s="9">
        <v>0.620526671409607</v>
      </c>
      <c r="D32" s="9">
        <v>0.139442920684815</v>
      </c>
      <c r="E32" s="9">
        <v>8</v>
      </c>
      <c r="F32" s="9">
        <v>7</v>
      </c>
      <c r="G32" s="9">
        <v>2</v>
      </c>
      <c r="H32" s="9">
        <v>3</v>
      </c>
      <c r="I32" s="9">
        <v>0.8</v>
      </c>
      <c r="J32" s="9">
        <v>0.533333333333333</v>
      </c>
      <c r="K32" s="9">
        <v>0.64</v>
      </c>
      <c r="L32" s="9">
        <v>0.7</v>
      </c>
      <c r="M32" s="9">
        <v>0.1</v>
      </c>
      <c r="N32" s="9">
        <v>0.55</v>
      </c>
    </row>
    <row r="33" spans="1:14">
      <c r="A33" s="8">
        <v>264</v>
      </c>
      <c r="B33" s="9">
        <v>264</v>
      </c>
      <c r="C33" s="9">
        <v>0.624519824981689</v>
      </c>
      <c r="D33" s="9">
        <v>0.128039479255676</v>
      </c>
      <c r="E33" s="9">
        <v>7</v>
      </c>
      <c r="F33" s="9">
        <v>7</v>
      </c>
      <c r="G33" s="9">
        <v>3</v>
      </c>
      <c r="H33" s="9">
        <v>3</v>
      </c>
      <c r="I33" s="9">
        <v>0.7</v>
      </c>
      <c r="J33" s="9">
        <v>0.5</v>
      </c>
      <c r="K33" s="9">
        <v>0.583333333333333</v>
      </c>
      <c r="L33" s="9">
        <v>0.7</v>
      </c>
      <c r="M33" s="9">
        <v>0</v>
      </c>
      <c r="N33" s="9">
        <v>0.5</v>
      </c>
    </row>
    <row r="34" spans="1:14">
      <c r="A34" s="8">
        <v>160</v>
      </c>
      <c r="B34" s="9">
        <v>160</v>
      </c>
      <c r="C34" s="9">
        <v>0.625976920127869</v>
      </c>
      <c r="D34" s="9">
        <v>0.133077383041382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spans="1:14">
      <c r="A35" s="8">
        <v>399</v>
      </c>
      <c r="B35" s="9">
        <v>399</v>
      </c>
      <c r="C35" s="9">
        <v>0.626033902168274</v>
      </c>
      <c r="D35" s="9">
        <v>0.150467753410339</v>
      </c>
      <c r="E35" s="9">
        <v>9</v>
      </c>
      <c r="F35" s="9">
        <v>5</v>
      </c>
      <c r="G35" s="9">
        <v>1</v>
      </c>
      <c r="H35" s="9">
        <v>5</v>
      </c>
      <c r="I35" s="9">
        <v>0.9</v>
      </c>
      <c r="J35" s="9">
        <v>0.642857142857143</v>
      </c>
      <c r="K35" s="9">
        <v>0.75</v>
      </c>
      <c r="L35" s="9">
        <v>0.5</v>
      </c>
      <c r="M35" s="9">
        <v>0.4</v>
      </c>
      <c r="N35" s="9">
        <v>0.7</v>
      </c>
    </row>
    <row r="36" spans="1:14">
      <c r="A36" s="8">
        <v>215</v>
      </c>
      <c r="B36" s="9">
        <v>215</v>
      </c>
      <c r="C36" s="9">
        <v>0.627145886421204</v>
      </c>
      <c r="D36" s="9">
        <v>0.127987384796143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88</v>
      </c>
      <c r="B37" s="9">
        <v>88</v>
      </c>
      <c r="C37" s="9">
        <v>0.63013482093811</v>
      </c>
      <c r="D37" s="9">
        <v>0.111610770225525</v>
      </c>
      <c r="E37" s="9">
        <v>8</v>
      </c>
      <c r="F37" s="9">
        <v>10</v>
      </c>
      <c r="G37" s="9">
        <v>2</v>
      </c>
      <c r="H37" s="9">
        <v>0</v>
      </c>
      <c r="I37" s="9">
        <v>0.8</v>
      </c>
      <c r="J37" s="9">
        <v>0.444444444444444</v>
      </c>
      <c r="K37" s="9">
        <v>0.571428571428572</v>
      </c>
      <c r="L37" s="9">
        <v>1</v>
      </c>
      <c r="M37" s="9">
        <v>-0.2</v>
      </c>
      <c r="N37" s="9">
        <v>0.4</v>
      </c>
    </row>
    <row r="38" spans="1:14">
      <c r="A38" s="8">
        <v>396</v>
      </c>
      <c r="B38" s="9">
        <v>396</v>
      </c>
      <c r="C38" s="9">
        <v>0.630221962928772</v>
      </c>
      <c r="D38" s="9">
        <v>0.13497257232666</v>
      </c>
      <c r="E38" s="9">
        <v>7</v>
      </c>
      <c r="F38" s="9">
        <v>5</v>
      </c>
      <c r="G38" s="9">
        <v>3</v>
      </c>
      <c r="H38" s="9">
        <v>5</v>
      </c>
      <c r="I38" s="9">
        <v>0.7</v>
      </c>
      <c r="J38" s="9">
        <v>0.583333333333333</v>
      </c>
      <c r="K38" s="9">
        <v>0.636363636363636</v>
      </c>
      <c r="L38" s="9">
        <v>0.5</v>
      </c>
      <c r="M38" s="9">
        <v>0.2</v>
      </c>
      <c r="N38" s="9">
        <v>0.6</v>
      </c>
    </row>
    <row r="39" s="29" customFormat="1" spans="1:14">
      <c r="A39" s="34">
        <v>216</v>
      </c>
      <c r="B39" s="35">
        <v>216</v>
      </c>
      <c r="C39" s="35">
        <v>0.630265712738037</v>
      </c>
      <c r="D39" s="35">
        <v>0.11783504486084</v>
      </c>
      <c r="E39" s="35">
        <v>10</v>
      </c>
      <c r="F39" s="35">
        <v>8</v>
      </c>
      <c r="G39" s="35">
        <v>0</v>
      </c>
      <c r="H39" s="35">
        <v>2</v>
      </c>
      <c r="I39" s="35">
        <v>1</v>
      </c>
      <c r="J39" s="35">
        <v>0.555555555555556</v>
      </c>
      <c r="K39" s="35">
        <v>0.714285714285714</v>
      </c>
      <c r="L39" s="35">
        <v>0.8</v>
      </c>
      <c r="M39" s="35">
        <v>0.2</v>
      </c>
      <c r="N39" s="35">
        <v>0.6</v>
      </c>
    </row>
    <row r="40" spans="1:14">
      <c r="A40" s="8">
        <v>435</v>
      </c>
      <c r="B40" s="9">
        <v>435</v>
      </c>
      <c r="C40" s="9">
        <v>0.635199427604675</v>
      </c>
      <c r="D40" s="9">
        <v>0.123878836631775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364</v>
      </c>
      <c r="B41" s="9">
        <v>364</v>
      </c>
      <c r="C41" s="9">
        <v>0.636906027793884</v>
      </c>
      <c r="D41" s="9">
        <v>0.126631736755371</v>
      </c>
      <c r="E41" s="9">
        <v>8</v>
      </c>
      <c r="F41" s="9">
        <v>6</v>
      </c>
      <c r="G41" s="9">
        <v>2</v>
      </c>
      <c r="H41" s="9">
        <v>4</v>
      </c>
      <c r="I41" s="9">
        <v>0.8</v>
      </c>
      <c r="J41" s="9">
        <v>0.571428571428572</v>
      </c>
      <c r="K41" s="9">
        <v>0.666666666666667</v>
      </c>
      <c r="L41" s="9">
        <v>0.6</v>
      </c>
      <c r="M41" s="9">
        <v>0.2</v>
      </c>
      <c r="N41" s="9">
        <v>0.6</v>
      </c>
    </row>
    <row r="42" spans="1:14">
      <c r="A42" s="8">
        <v>138</v>
      </c>
      <c r="B42" s="9">
        <v>138</v>
      </c>
      <c r="C42" s="9">
        <v>0.6426020860672</v>
      </c>
      <c r="D42" s="9">
        <v>0.130975008010864</v>
      </c>
      <c r="E42" s="9">
        <v>9</v>
      </c>
      <c r="F42" s="9">
        <v>10</v>
      </c>
      <c r="G42" s="9">
        <v>1</v>
      </c>
      <c r="H42" s="9">
        <v>0</v>
      </c>
      <c r="I42" s="9">
        <v>0.9</v>
      </c>
      <c r="J42" s="9">
        <v>0.473684210526316</v>
      </c>
      <c r="K42" s="9">
        <v>0.620689655172414</v>
      </c>
      <c r="L42" s="9">
        <v>1</v>
      </c>
      <c r="M42" s="9">
        <v>-0.1</v>
      </c>
      <c r="N42" s="9">
        <v>0.45</v>
      </c>
    </row>
    <row r="43" spans="1:14">
      <c r="A43" s="8">
        <v>274</v>
      </c>
      <c r="B43" s="9">
        <v>274</v>
      </c>
      <c r="C43" s="9">
        <v>0.644375324249268</v>
      </c>
      <c r="D43" s="9">
        <v>0.134663581848145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313</v>
      </c>
      <c r="B44" s="9">
        <v>313</v>
      </c>
      <c r="C44" s="9">
        <v>0.650550127029419</v>
      </c>
      <c r="D44" s="9">
        <v>0.200407981872559</v>
      </c>
      <c r="E44" s="9">
        <v>8</v>
      </c>
      <c r="F44" s="9">
        <v>5</v>
      </c>
      <c r="G44" s="9">
        <v>2</v>
      </c>
      <c r="H44" s="9">
        <v>5</v>
      </c>
      <c r="I44" s="9">
        <v>0.8</v>
      </c>
      <c r="J44" s="9">
        <v>0.615384615384615</v>
      </c>
      <c r="K44" s="9">
        <v>0.695652173913043</v>
      </c>
      <c r="L44" s="9">
        <v>0.5</v>
      </c>
      <c r="M44" s="9">
        <v>0.3</v>
      </c>
      <c r="N44" s="9">
        <v>0.65</v>
      </c>
    </row>
    <row r="45" spans="1:14">
      <c r="A45" s="8">
        <v>105</v>
      </c>
      <c r="B45" s="9">
        <v>105</v>
      </c>
      <c r="C45" s="9">
        <v>0.654307246208191</v>
      </c>
      <c r="D45" s="9">
        <v>0.148639559745789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131</v>
      </c>
      <c r="B46" s="9">
        <v>131</v>
      </c>
      <c r="C46" s="9">
        <v>0.654778361320496</v>
      </c>
      <c r="D46" s="9">
        <v>0.114571809768677</v>
      </c>
      <c r="E46" s="9">
        <v>8</v>
      </c>
      <c r="F46" s="9">
        <v>8</v>
      </c>
      <c r="G46" s="9">
        <v>2</v>
      </c>
      <c r="H46" s="9">
        <v>2</v>
      </c>
      <c r="I46" s="9">
        <v>0.8</v>
      </c>
      <c r="J46" s="9">
        <v>0.5</v>
      </c>
      <c r="K46" s="9">
        <v>0.615384615384615</v>
      </c>
      <c r="L46" s="9">
        <v>0.8</v>
      </c>
      <c r="M46" s="9">
        <v>0</v>
      </c>
      <c r="N46" s="9">
        <v>0.5</v>
      </c>
    </row>
    <row r="47" spans="1:14">
      <c r="A47" s="8">
        <v>201</v>
      </c>
      <c r="B47" s="9">
        <v>201</v>
      </c>
      <c r="C47" s="9">
        <v>0.656274795532227</v>
      </c>
      <c r="D47" s="9">
        <v>0.173108339309692</v>
      </c>
      <c r="E47" s="9">
        <v>9</v>
      </c>
      <c r="F47" s="9">
        <v>5</v>
      </c>
      <c r="G47" s="9">
        <v>1</v>
      </c>
      <c r="H47" s="9">
        <v>5</v>
      </c>
      <c r="I47" s="9">
        <v>0.9</v>
      </c>
      <c r="J47" s="9">
        <v>0.642857142857143</v>
      </c>
      <c r="K47" s="9">
        <v>0.75</v>
      </c>
      <c r="L47" s="9">
        <v>0.5</v>
      </c>
      <c r="M47" s="9">
        <v>0.4</v>
      </c>
      <c r="N47" s="9">
        <v>0.7</v>
      </c>
    </row>
    <row r="48" spans="1:14">
      <c r="A48" s="8">
        <v>361</v>
      </c>
      <c r="B48" s="9">
        <v>361</v>
      </c>
      <c r="C48" s="9">
        <v>0.659554600715637</v>
      </c>
      <c r="D48" s="9">
        <v>0.12120258808136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301</v>
      </c>
      <c r="B49" s="9">
        <v>301</v>
      </c>
      <c r="C49" s="9">
        <v>0.662102222442627</v>
      </c>
      <c r="D49" s="9">
        <v>0.124578595161438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197</v>
      </c>
      <c r="B50" s="9">
        <v>197</v>
      </c>
      <c r="C50" s="9">
        <v>0.663269877433777</v>
      </c>
      <c r="D50" s="9">
        <v>0.14519727230072</v>
      </c>
      <c r="E50" s="9">
        <v>8</v>
      </c>
      <c r="F50" s="9">
        <v>10</v>
      </c>
      <c r="G50" s="9">
        <v>2</v>
      </c>
      <c r="H50" s="9">
        <v>0</v>
      </c>
      <c r="I50" s="9">
        <v>0.8</v>
      </c>
      <c r="J50" s="9">
        <v>0.444444444444444</v>
      </c>
      <c r="K50" s="9">
        <v>0.571428571428572</v>
      </c>
      <c r="L50" s="9">
        <v>1</v>
      </c>
      <c r="M50" s="9">
        <v>-0.2</v>
      </c>
      <c r="N50" s="9">
        <v>0.4</v>
      </c>
    </row>
    <row r="51" spans="1:14">
      <c r="A51" s="8">
        <v>28</v>
      </c>
      <c r="B51" s="9">
        <v>28</v>
      </c>
      <c r="C51" s="9">
        <v>0.664024829864502</v>
      </c>
      <c r="D51" s="9">
        <v>0.176245927810669</v>
      </c>
      <c r="E51" s="9">
        <v>9</v>
      </c>
      <c r="F51" s="9">
        <v>4</v>
      </c>
      <c r="G51" s="9">
        <v>1</v>
      </c>
      <c r="H51" s="9">
        <v>6</v>
      </c>
      <c r="I51" s="9">
        <v>0.9</v>
      </c>
      <c r="J51" s="9">
        <v>0.692307692307692</v>
      </c>
      <c r="K51" s="9">
        <v>0.782608695652174</v>
      </c>
      <c r="L51" s="9">
        <v>0.4</v>
      </c>
      <c r="M51" s="9">
        <v>0.5</v>
      </c>
      <c r="N51" s="9">
        <v>0.75</v>
      </c>
    </row>
    <row r="52" spans="1:14">
      <c r="A52" s="8">
        <v>261</v>
      </c>
      <c r="B52" s="9">
        <v>261</v>
      </c>
      <c r="C52" s="9">
        <v>0.667340993881226</v>
      </c>
      <c r="D52" s="9">
        <v>0.130968451499939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218</v>
      </c>
      <c r="B53" s="9">
        <v>218</v>
      </c>
      <c r="C53" s="9">
        <v>0.667884349822998</v>
      </c>
      <c r="D53" s="9">
        <v>0.152703166007996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256</v>
      </c>
      <c r="B54" s="9">
        <v>256</v>
      </c>
      <c r="C54" s="9">
        <v>0.667914509773254</v>
      </c>
      <c r="D54" s="9">
        <v>0.249172568321228</v>
      </c>
      <c r="E54" s="9">
        <v>7</v>
      </c>
      <c r="F54" s="9">
        <v>6</v>
      </c>
      <c r="G54" s="9">
        <v>3</v>
      </c>
      <c r="H54" s="9">
        <v>4</v>
      </c>
      <c r="I54" s="9">
        <v>0.7</v>
      </c>
      <c r="J54" s="9">
        <v>0.538461538461539</v>
      </c>
      <c r="K54" s="9">
        <v>0.608695652173913</v>
      </c>
      <c r="L54" s="9">
        <v>0.6</v>
      </c>
      <c r="M54" s="9">
        <v>0.1</v>
      </c>
      <c r="N54" s="9">
        <v>0.55</v>
      </c>
    </row>
    <row r="55" spans="1:14">
      <c r="A55" s="8">
        <v>454</v>
      </c>
      <c r="B55" s="9">
        <v>454</v>
      </c>
      <c r="C55" s="9">
        <v>0.671793937683105</v>
      </c>
      <c r="D55" s="9">
        <v>0.125243306159973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441</v>
      </c>
      <c r="B56" s="9">
        <v>441</v>
      </c>
      <c r="C56" s="9">
        <v>0.672183871269226</v>
      </c>
      <c r="D56" s="9">
        <v>0.11604917049408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85</v>
      </c>
      <c r="B57" s="9">
        <v>85</v>
      </c>
      <c r="C57" s="9">
        <v>0.6731196641922</v>
      </c>
      <c r="D57" s="9">
        <v>0.199320435523987</v>
      </c>
      <c r="E57" s="9">
        <v>9</v>
      </c>
      <c r="F57" s="9">
        <v>5</v>
      </c>
      <c r="G57" s="9">
        <v>1</v>
      </c>
      <c r="H57" s="9">
        <v>5</v>
      </c>
      <c r="I57" s="9">
        <v>0.9</v>
      </c>
      <c r="J57" s="9">
        <v>0.642857142857143</v>
      </c>
      <c r="K57" s="9">
        <v>0.75</v>
      </c>
      <c r="L57" s="9">
        <v>0.5</v>
      </c>
      <c r="M57" s="9">
        <v>0.4</v>
      </c>
      <c r="N57" s="9">
        <v>0.7</v>
      </c>
    </row>
    <row r="58" s="29" customFormat="1" spans="1:14">
      <c r="A58" s="34">
        <v>232</v>
      </c>
      <c r="B58" s="35">
        <v>232</v>
      </c>
      <c r="C58" s="35">
        <v>0.677423715591431</v>
      </c>
      <c r="D58" s="35">
        <v>0.145640969276428</v>
      </c>
      <c r="E58" s="35">
        <v>10</v>
      </c>
      <c r="F58" s="35">
        <v>6</v>
      </c>
      <c r="G58" s="35">
        <v>0</v>
      </c>
      <c r="H58" s="35">
        <v>4</v>
      </c>
      <c r="I58" s="35">
        <v>1</v>
      </c>
      <c r="J58" s="35">
        <v>0.625</v>
      </c>
      <c r="K58" s="35">
        <v>0.769230769230769</v>
      </c>
      <c r="L58" s="35">
        <v>0.6</v>
      </c>
      <c r="M58" s="35">
        <v>0.4</v>
      </c>
      <c r="N58" s="35">
        <v>0.7</v>
      </c>
    </row>
    <row r="59" spans="1:14">
      <c r="A59" s="8">
        <v>1</v>
      </c>
      <c r="B59" s="9">
        <v>1</v>
      </c>
      <c r="C59" s="9">
        <v>0.724003314971924</v>
      </c>
      <c r="D59" s="9">
        <v>0.0609499216079712</v>
      </c>
      <c r="E59" s="9">
        <v>7</v>
      </c>
      <c r="F59" s="9">
        <v>8</v>
      </c>
      <c r="G59" s="9">
        <v>3</v>
      </c>
      <c r="H59" s="9">
        <v>2</v>
      </c>
      <c r="I59" s="9">
        <v>0.7</v>
      </c>
      <c r="J59" s="9">
        <v>0.466666666666667</v>
      </c>
      <c r="K59" s="9">
        <v>0.56</v>
      </c>
      <c r="L59" s="9">
        <v>0.8</v>
      </c>
      <c r="M59" s="9">
        <v>-0.1</v>
      </c>
      <c r="N59" s="9">
        <v>0.45</v>
      </c>
    </row>
    <row r="60" spans="1:14">
      <c r="A60" s="8">
        <v>485</v>
      </c>
      <c r="B60" s="9">
        <v>485</v>
      </c>
      <c r="C60" s="9">
        <v>0.723328471183777</v>
      </c>
      <c r="D60" s="9">
        <v>0.0456907749176025</v>
      </c>
      <c r="E60" s="9">
        <v>7</v>
      </c>
      <c r="F60" s="9">
        <v>8</v>
      </c>
      <c r="G60" s="9">
        <v>3</v>
      </c>
      <c r="H60" s="9">
        <v>2</v>
      </c>
      <c r="I60" s="9">
        <v>0.7</v>
      </c>
      <c r="J60" s="9">
        <v>0.466666666666667</v>
      </c>
      <c r="K60" s="9">
        <v>0.56</v>
      </c>
      <c r="L60" s="9">
        <v>0.8</v>
      </c>
      <c r="M60" s="9">
        <v>-0.1</v>
      </c>
      <c r="N60" s="9">
        <v>0.45</v>
      </c>
    </row>
    <row r="61" spans="1:14">
      <c r="A61" s="8">
        <v>430</v>
      </c>
      <c r="B61" s="9">
        <v>430</v>
      </c>
      <c r="C61" s="9">
        <v>0.688467860221863</v>
      </c>
      <c r="D61" s="9">
        <v>0.114662289619446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140</v>
      </c>
      <c r="B62" s="9">
        <v>140</v>
      </c>
      <c r="C62" s="9">
        <v>0.688493013381958</v>
      </c>
      <c r="D62" s="9">
        <v>0.146819114685059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377</v>
      </c>
      <c r="B63" s="9">
        <v>377</v>
      </c>
      <c r="C63" s="9">
        <v>0.693771600723267</v>
      </c>
      <c r="D63" s="9">
        <v>0.126768827438354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118</v>
      </c>
      <c r="B64" s="9">
        <v>118</v>
      </c>
      <c r="C64" s="9">
        <v>0.695274114608765</v>
      </c>
      <c r="D64" s="9">
        <v>0.156257748603821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pans="1:14">
      <c r="A65" s="8">
        <v>451</v>
      </c>
      <c r="B65" s="9">
        <v>451</v>
      </c>
      <c r="C65" s="9">
        <v>0.697910308837891</v>
      </c>
      <c r="D65" s="9">
        <v>0.165763139724731</v>
      </c>
      <c r="E65" s="9">
        <v>10</v>
      </c>
      <c r="F65" s="9">
        <v>8</v>
      </c>
      <c r="G65" s="9">
        <v>0</v>
      </c>
      <c r="H65" s="9">
        <v>2</v>
      </c>
      <c r="I65" s="9">
        <v>1</v>
      </c>
      <c r="J65" s="9">
        <v>0.555555555555556</v>
      </c>
      <c r="K65" s="9">
        <v>0.714285714285714</v>
      </c>
      <c r="L65" s="9">
        <v>0.8</v>
      </c>
      <c r="M65" s="9">
        <v>0.2</v>
      </c>
      <c r="N65" s="9">
        <v>0.6</v>
      </c>
    </row>
    <row r="66" spans="1:14">
      <c r="A66" s="8">
        <v>108</v>
      </c>
      <c r="B66" s="9">
        <v>108</v>
      </c>
      <c r="C66" s="9">
        <v>0.699525833129883</v>
      </c>
      <c r="D66" s="9">
        <v>0.117718815803528</v>
      </c>
      <c r="E66" s="9">
        <v>9</v>
      </c>
      <c r="F66" s="9">
        <v>9</v>
      </c>
      <c r="G66" s="9">
        <v>1</v>
      </c>
      <c r="H66" s="9">
        <v>1</v>
      </c>
      <c r="I66" s="9">
        <v>0.9</v>
      </c>
      <c r="J66" s="9">
        <v>0.5</v>
      </c>
      <c r="K66" s="9">
        <v>0.642857142857143</v>
      </c>
      <c r="L66" s="9">
        <v>0.9</v>
      </c>
      <c r="M66" s="9">
        <v>0</v>
      </c>
      <c r="N66" s="9">
        <v>0.5</v>
      </c>
    </row>
    <row r="67" spans="1:14">
      <c r="A67" s="8">
        <v>95</v>
      </c>
      <c r="B67" s="9">
        <v>95</v>
      </c>
      <c r="C67" s="9">
        <v>0.718604207038879</v>
      </c>
      <c r="D67" s="9">
        <v>0.000424385070800781</v>
      </c>
      <c r="E67" s="9">
        <v>8</v>
      </c>
      <c r="F67" s="9">
        <v>7</v>
      </c>
      <c r="G67" s="9">
        <v>2</v>
      </c>
      <c r="H67" s="9">
        <v>3</v>
      </c>
      <c r="I67" s="9">
        <v>0.8</v>
      </c>
      <c r="J67" s="9">
        <v>0.533333333333333</v>
      </c>
      <c r="K67" s="9">
        <v>0.64</v>
      </c>
      <c r="L67" s="9">
        <v>0.7</v>
      </c>
      <c r="M67" s="9">
        <v>0.1</v>
      </c>
      <c r="N67" s="9">
        <v>0.55</v>
      </c>
    </row>
    <row r="68" spans="1:14">
      <c r="A68" s="8">
        <v>240</v>
      </c>
      <c r="B68" s="9">
        <v>240</v>
      </c>
      <c r="C68" s="9">
        <v>0.720616340637207</v>
      </c>
      <c r="D68" s="9">
        <v>0.0177127122879028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76</v>
      </c>
      <c r="B69" s="9">
        <v>76</v>
      </c>
      <c r="C69" s="9">
        <v>0.70630407333374</v>
      </c>
      <c r="D69" s="9">
        <v>0.148064017295837</v>
      </c>
      <c r="E69" s="9">
        <v>8</v>
      </c>
      <c r="F69" s="9">
        <v>9</v>
      </c>
      <c r="G69" s="9">
        <v>2</v>
      </c>
      <c r="H69" s="9">
        <v>1</v>
      </c>
      <c r="I69" s="9">
        <v>0.8</v>
      </c>
      <c r="J69" s="9">
        <v>0.470588235294118</v>
      </c>
      <c r="K69" s="9">
        <v>0.592592592592593</v>
      </c>
      <c r="L69" s="9">
        <v>0.9</v>
      </c>
      <c r="M69" s="9">
        <v>-0.1</v>
      </c>
      <c r="N69" s="9">
        <v>0.45</v>
      </c>
    </row>
    <row r="70" spans="1:14">
      <c r="A70" s="8">
        <v>405</v>
      </c>
      <c r="B70" s="9">
        <v>405</v>
      </c>
      <c r="C70" s="9">
        <v>0.706742882728577</v>
      </c>
      <c r="D70" s="9">
        <v>0.148184299468994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398</v>
      </c>
      <c r="B71" s="9">
        <v>398</v>
      </c>
      <c r="C71" s="9">
        <v>0.710042953491211</v>
      </c>
      <c r="D71" s="9">
        <v>0.132445573806763</v>
      </c>
      <c r="E71" s="9">
        <v>8</v>
      </c>
      <c r="F71" s="9">
        <v>3</v>
      </c>
      <c r="G71" s="9">
        <v>2</v>
      </c>
      <c r="H71" s="9">
        <v>7</v>
      </c>
      <c r="I71" s="9">
        <v>0.8</v>
      </c>
      <c r="J71" s="9">
        <v>0.727272727272727</v>
      </c>
      <c r="K71" s="9">
        <v>0.761904761904762</v>
      </c>
      <c r="L71" s="9">
        <v>0.3</v>
      </c>
      <c r="M71" s="9">
        <v>0.5</v>
      </c>
      <c r="N71" s="9">
        <v>0.75</v>
      </c>
    </row>
    <row r="72" spans="1:14">
      <c r="A72" s="8">
        <v>29</v>
      </c>
      <c r="B72" s="9">
        <v>29</v>
      </c>
      <c r="C72" s="9">
        <v>0.712644577026367</v>
      </c>
      <c r="D72" s="9">
        <v>0.111910700798035</v>
      </c>
      <c r="E72" s="9">
        <v>9</v>
      </c>
      <c r="F72" s="9">
        <v>8</v>
      </c>
      <c r="G72" s="9">
        <v>1</v>
      </c>
      <c r="H72" s="9">
        <v>2</v>
      </c>
      <c r="I72" s="9">
        <v>0.9</v>
      </c>
      <c r="J72" s="9">
        <v>0.529411764705882</v>
      </c>
      <c r="K72" s="9">
        <v>0.666666666666667</v>
      </c>
      <c r="L72" s="9">
        <v>0.8</v>
      </c>
      <c r="M72" s="9">
        <v>0.1</v>
      </c>
      <c r="N72" s="9">
        <v>0.55</v>
      </c>
    </row>
    <row r="73" spans="1:14">
      <c r="A73" s="8">
        <v>416</v>
      </c>
      <c r="B73" s="9">
        <v>416</v>
      </c>
      <c r="C73" s="9">
        <v>0.713237643241882</v>
      </c>
      <c r="D73" s="9">
        <v>0.146124362945557</v>
      </c>
      <c r="E73" s="9">
        <v>10</v>
      </c>
      <c r="F73" s="9">
        <v>3</v>
      </c>
      <c r="G73" s="9">
        <v>0</v>
      </c>
      <c r="H73" s="9">
        <v>7</v>
      </c>
      <c r="I73" s="9">
        <v>1</v>
      </c>
      <c r="J73" s="9">
        <v>0.769230769230769</v>
      </c>
      <c r="K73" s="9">
        <v>0.869565217391304</v>
      </c>
      <c r="L73" s="9">
        <v>0.3</v>
      </c>
      <c r="M73" s="9">
        <v>0.7</v>
      </c>
      <c r="N73" s="9">
        <v>0.85</v>
      </c>
    </row>
    <row r="74" spans="1:14">
      <c r="A74" s="8">
        <v>230</v>
      </c>
      <c r="B74" s="9">
        <v>230</v>
      </c>
      <c r="C74" s="9">
        <v>0.720847606658936</v>
      </c>
      <c r="D74" s="9">
        <v>0.0570018291473389</v>
      </c>
      <c r="E74" s="9">
        <v>9</v>
      </c>
      <c r="F74" s="9">
        <v>8</v>
      </c>
      <c r="G74" s="9">
        <v>1</v>
      </c>
      <c r="H74" s="9">
        <v>2</v>
      </c>
      <c r="I74" s="9">
        <v>0.9</v>
      </c>
      <c r="J74" s="9">
        <v>0.529411764705882</v>
      </c>
      <c r="K74" s="9">
        <v>0.666666666666667</v>
      </c>
      <c r="L74" s="9">
        <v>0.8</v>
      </c>
      <c r="M74" s="9">
        <v>0.1</v>
      </c>
      <c r="N74" s="9">
        <v>0.55</v>
      </c>
    </row>
    <row r="75" spans="1:14">
      <c r="A75" s="8">
        <v>463</v>
      </c>
      <c r="B75" s="9">
        <v>463</v>
      </c>
      <c r="C75" s="9">
        <v>0.722189426422119</v>
      </c>
      <c r="D75" s="9">
        <v>0.00653374195098877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pans="1:14">
      <c r="A76" s="8">
        <v>212</v>
      </c>
      <c r="B76" s="9">
        <v>212</v>
      </c>
      <c r="C76" s="9">
        <v>0.722451210021973</v>
      </c>
      <c r="D76" s="9">
        <v>0.0722798109054565</v>
      </c>
      <c r="E76" s="9">
        <v>9</v>
      </c>
      <c r="F76" s="9">
        <v>6</v>
      </c>
      <c r="G76" s="9">
        <v>1</v>
      </c>
      <c r="H76" s="9">
        <v>4</v>
      </c>
      <c r="I76" s="9">
        <v>0.9</v>
      </c>
      <c r="J76" s="9">
        <v>0.6</v>
      </c>
      <c r="K76" s="9">
        <v>0.72</v>
      </c>
      <c r="L76" s="9">
        <v>0.6</v>
      </c>
      <c r="M76" s="9">
        <v>0.3</v>
      </c>
      <c r="N76" s="9">
        <v>0.65</v>
      </c>
    </row>
    <row r="77" spans="1:14">
      <c r="A77" s="8">
        <v>340</v>
      </c>
      <c r="B77" s="9">
        <v>340</v>
      </c>
      <c r="C77" s="9">
        <v>0.726742148399353</v>
      </c>
      <c r="D77" s="9">
        <v>0.163003444671631</v>
      </c>
      <c r="E77" s="9">
        <v>9</v>
      </c>
      <c r="F77" s="9">
        <v>5</v>
      </c>
      <c r="G77" s="9">
        <v>1</v>
      </c>
      <c r="H77" s="9">
        <v>5</v>
      </c>
      <c r="I77" s="9">
        <v>0.9</v>
      </c>
      <c r="J77" s="9">
        <v>0.642857142857143</v>
      </c>
      <c r="K77" s="9">
        <v>0.75</v>
      </c>
      <c r="L77" s="9">
        <v>0.5</v>
      </c>
      <c r="M77" s="9">
        <v>0.4</v>
      </c>
      <c r="N77" s="9">
        <v>0.7</v>
      </c>
    </row>
    <row r="78" s="7" customFormat="1" spans="3:14">
      <c r="C78" s="7">
        <f>AVERAGE(C2:C77)</f>
        <v>0.632534215324803</v>
      </c>
      <c r="D78" s="7">
        <f>AVERAGE(D2:D77)</f>
        <v>0.106732697863328</v>
      </c>
      <c r="I78" s="7">
        <f t="shared" ref="I78:N78" si="0">AVERAGE(I2:I77)</f>
        <v>0.877631578947368</v>
      </c>
      <c r="J78" s="7">
        <f t="shared" si="0"/>
        <v>0.561407962703384</v>
      </c>
      <c r="K78" s="7">
        <f t="shared" si="0"/>
        <v>0.682624334941269</v>
      </c>
      <c r="L78" s="7">
        <f t="shared" si="0"/>
        <v>0.697368421052632</v>
      </c>
      <c r="M78" s="7">
        <f t="shared" si="0"/>
        <v>0.180263157894737</v>
      </c>
      <c r="N78" s="7">
        <f t="shared" si="0"/>
        <v>0.590131578947369</v>
      </c>
    </row>
    <row r="80" spans="3:7">
      <c r="C80" s="18" t="s">
        <v>13</v>
      </c>
      <c r="D80" s="7" t="s">
        <v>14</v>
      </c>
      <c r="F80" s="7" t="s">
        <v>39</v>
      </c>
      <c r="G80" s="7"/>
    </row>
    <row r="81" spans="3:10">
      <c r="C81" s="7" t="s">
        <v>15</v>
      </c>
      <c r="D81" s="7">
        <f>COUNTIF(C2:C77,"&lt;0.343")-COUNTIF(C2:C77,"&lt;0.311")</f>
        <v>0</v>
      </c>
      <c r="F81" s="19">
        <v>0.02</v>
      </c>
      <c r="G81" s="23">
        <v>31.2</v>
      </c>
      <c r="H81" s="23">
        <v>-40</v>
      </c>
      <c r="I81" s="24">
        <v>0.0256</v>
      </c>
      <c r="J81">
        <v>76</v>
      </c>
    </row>
    <row r="82" spans="3:10">
      <c r="C82" s="7" t="s">
        <v>16</v>
      </c>
      <c r="D82" s="7">
        <f>COUNTIF(C2:C77,"&lt;0.375")-COUNTIF(C2:C77,"&lt;0.343")</f>
        <v>0</v>
      </c>
      <c r="F82" s="19">
        <v>0.04</v>
      </c>
      <c r="G82" s="23">
        <v>62.4</v>
      </c>
      <c r="H82" s="23">
        <v>-60</v>
      </c>
      <c r="I82" s="24">
        <v>0.0385</v>
      </c>
      <c r="J82">
        <v>75</v>
      </c>
    </row>
    <row r="83" spans="3:10">
      <c r="C83" s="7" t="s">
        <v>17</v>
      </c>
      <c r="D83" s="7">
        <f>COUNTIF(C2:C77,"&lt;0.407")-COUNTIF(C2:C77,"&lt;0.375")</f>
        <v>0</v>
      </c>
      <c r="F83" s="19">
        <v>0.1</v>
      </c>
      <c r="G83" s="23">
        <v>156</v>
      </c>
      <c r="H83" s="23">
        <v>-160</v>
      </c>
      <c r="I83" s="24">
        <v>0.1026</v>
      </c>
      <c r="J83">
        <v>70</v>
      </c>
    </row>
    <row r="84" spans="3:10">
      <c r="C84" s="7" t="s">
        <v>18</v>
      </c>
      <c r="D84" s="7">
        <f>COUNTIF(C2:C77,"&lt;0.439")-COUNTIF(C2:C77,"&lt;0.407")</f>
        <v>0</v>
      </c>
      <c r="F84" s="19">
        <v>0.12</v>
      </c>
      <c r="G84" s="23">
        <v>187.2</v>
      </c>
      <c r="H84" s="23">
        <v>-180</v>
      </c>
      <c r="I84" s="24">
        <v>0.1154</v>
      </c>
      <c r="J84">
        <v>69</v>
      </c>
    </row>
    <row r="85" s="3" customFormat="1" spans="3:10">
      <c r="C85" s="20" t="s">
        <v>19</v>
      </c>
      <c r="D85" s="20">
        <f>COUNTIF(C2:C77,"&lt;0.471")-COUNTIF(C2:C77,"&lt;0.439")</f>
        <v>0</v>
      </c>
      <c r="F85" s="20"/>
      <c r="G85" s="20"/>
      <c r="H85" s="3">
        <v>-200</v>
      </c>
      <c r="I85" s="25">
        <v>0.1282</v>
      </c>
      <c r="J85" s="3">
        <v>68</v>
      </c>
    </row>
    <row r="86" s="3" customFormat="1" spans="3:4">
      <c r="C86" s="20" t="s">
        <v>20</v>
      </c>
      <c r="D86" s="20">
        <f>COUNTIF(C2:C77,"&lt;0.503")-COUNTIF(C2:C77,"&lt;0.471")</f>
        <v>0</v>
      </c>
    </row>
    <row r="87" s="3" customFormat="1" spans="3:4">
      <c r="C87" s="20" t="s">
        <v>21</v>
      </c>
      <c r="D87" s="20">
        <f>COUNTIF(C2:C77,"&lt;0.535")-COUNTIF(C2:C77,"&lt;0.503")</f>
        <v>0</v>
      </c>
    </row>
    <row r="88" s="29" customFormat="1" spans="3:5">
      <c r="C88" s="32" t="s">
        <v>53</v>
      </c>
      <c r="D88" s="32">
        <f>COUNTIF(C2:C77,"&lt;0.583")-COUNTIF(C2:C77,"&lt;0.535")</f>
        <v>19</v>
      </c>
      <c r="E88" s="29">
        <v>19</v>
      </c>
    </row>
    <row r="89" s="3" customFormat="1" spans="3:5">
      <c r="C89" s="20" t="s">
        <v>54</v>
      </c>
      <c r="D89" s="20">
        <f>COUNTIF(C2:C77,"&lt;0.631")-COUNTIF(C2:C77,"&lt;0.583")</f>
        <v>19</v>
      </c>
      <c r="E89" s="3">
        <v>19</v>
      </c>
    </row>
    <row r="90" spans="3:5">
      <c r="C90" s="7" t="s">
        <v>55</v>
      </c>
      <c r="D90" s="7">
        <f>COUNTIF(C2:C77,"&lt;0.679")-COUNTIF(C2:C77,"&lt;0.631")</f>
        <v>19</v>
      </c>
      <c r="E90">
        <v>19</v>
      </c>
    </row>
    <row r="91" s="29" customFormat="1" spans="3:5">
      <c r="C91" s="32" t="s">
        <v>56</v>
      </c>
      <c r="D91" s="32">
        <f>COUNTIF(C2:C77,"&lt;0.727")-COUNTIF(C2:C77,"&lt;0.679")</f>
        <v>19</v>
      </c>
      <c r="E91" s="29">
        <v>19</v>
      </c>
    </row>
    <row r="92" spans="3:4">
      <c r="C92" s="7" t="s">
        <v>26</v>
      </c>
      <c r="D92" s="7">
        <f>COUNTIF(C2:C77,"&lt;0.695")-COUNTIF(C2:C77,"&lt;0.663")</f>
        <v>12</v>
      </c>
    </row>
    <row r="93" spans="3:4">
      <c r="C93" s="7" t="s">
        <v>27</v>
      </c>
      <c r="D93" s="7">
        <f>COUNTIF(C2:C77,"&lt;0.727")-COUNTIF(C2:C77,"&lt;0.695")</f>
        <v>16</v>
      </c>
    </row>
    <row r="94" spans="3:4">
      <c r="C94" s="7" t="s">
        <v>28</v>
      </c>
      <c r="D94" s="7">
        <f>COUNTIF(C2:C77,"&lt;0.759")-COUNTIF(C2:C77,"&lt;0.727")</f>
        <v>0</v>
      </c>
    </row>
    <row r="95" spans="3:4">
      <c r="C95" s="7" t="s">
        <v>29</v>
      </c>
      <c r="D95" s="7">
        <f>COUNTIF(C2:C77,"&lt;0.791")-COUNTIF(C2:C77,"&lt;0.759")</f>
        <v>0</v>
      </c>
    </row>
    <row r="96" spans="3:4">
      <c r="C96" s="7" t="s">
        <v>30</v>
      </c>
      <c r="D96" s="7">
        <f>COUNTIF(C2:C77,"&lt;0.823")-COUNTIF(C2:C77,"&lt;0.791")</f>
        <v>0</v>
      </c>
    </row>
    <row r="97" spans="3:7">
      <c r="C97" s="7" t="s">
        <v>31</v>
      </c>
      <c r="D97" s="7">
        <f>COUNTIF(C2:C77,"&lt;0.855")-COUNTIF(C2:C77,"&lt;0.823")</f>
        <v>0</v>
      </c>
      <c r="F97">
        <v>0.53</v>
      </c>
      <c r="G97">
        <v>0.038</v>
      </c>
    </row>
    <row r="98" spans="3:7">
      <c r="C98" s="7" t="s">
        <v>32</v>
      </c>
      <c r="D98" s="7">
        <f>COUNTIF(C2:C77,"&lt;0.887")-COUNTIF(C2:C77,"&lt;0.855")</f>
        <v>0</v>
      </c>
      <c r="F98">
        <v>0.648</v>
      </c>
      <c r="G98">
        <v>0.073</v>
      </c>
    </row>
    <row r="99" spans="3:7">
      <c r="C99" s="7" t="s">
        <v>33</v>
      </c>
      <c r="D99" s="7">
        <f>COUNTIF(C2:C77,"&lt;0.919")-COUNTIF(C2:C77,"&lt;0.887")</f>
        <v>0</v>
      </c>
      <c r="F99">
        <v>0.734</v>
      </c>
      <c r="G99">
        <v>0.107</v>
      </c>
    </row>
    <row r="100" spans="3:4">
      <c r="C100" s="7" t="s">
        <v>34</v>
      </c>
      <c r="D100" s="7">
        <f>COUNTIF(C2:C77,"&lt;0.951")-COUNTIF(C2:C77,"&lt;0.919")</f>
        <v>0</v>
      </c>
    </row>
    <row r="101" spans="3:4">
      <c r="C101" s="7" t="s">
        <v>35</v>
      </c>
      <c r="D101" s="7">
        <f>COUNTIF(C2:C77,"&lt;0.983")-COUNTIF(C2:C77,"&lt;0.951")</f>
        <v>0</v>
      </c>
    </row>
    <row r="102" spans="3:4">
      <c r="C102" s="7" t="s">
        <v>36</v>
      </c>
      <c r="D102" s="7">
        <f>COUNTIF(C2:C77,"&lt;1.015")-COUNTIF(C2:C77,"&lt;0.983")</f>
        <v>0</v>
      </c>
    </row>
    <row r="103" spans="3:6">
      <c r="C103" s="7" t="s">
        <v>37</v>
      </c>
      <c r="D103" s="7">
        <f>COUNTIF(C2:C77,"&lt;1.047")-COUNTIF(C2:C77,"&lt;1.015")</f>
        <v>0</v>
      </c>
      <c r="F103">
        <v>0.048</v>
      </c>
    </row>
    <row r="104" spans="3:4">
      <c r="C104" s="7" t="s">
        <v>38</v>
      </c>
      <c r="D104" s="7">
        <f>COUNTIF(C2:C77,"&lt;1.079")-COUNTIF(C2:C77,"&lt;1.047")</f>
        <v>0</v>
      </c>
    </row>
  </sheetData>
  <pageMargins left="0.75" right="0.75" top="1" bottom="1" header="0.5" footer="0.5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64" workbookViewId="0">
      <selection activeCell="C64" sqref="C$1:D$1048576"/>
    </sheetView>
  </sheetViews>
  <sheetFormatPr defaultColWidth="9" defaultRowHeight="13.5"/>
  <cols>
    <col min="3" max="4" width="13.1333333333333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393</v>
      </c>
      <c r="B2" s="9">
        <v>393</v>
      </c>
      <c r="C2" s="9">
        <v>0.562142014503479</v>
      </c>
      <c r="D2" s="9">
        <v>0.0169335603713989</v>
      </c>
      <c r="E2" s="9">
        <v>8</v>
      </c>
      <c r="F2" s="9">
        <v>8</v>
      </c>
      <c r="G2" s="9">
        <v>2</v>
      </c>
      <c r="H2" s="9">
        <v>2</v>
      </c>
      <c r="I2" s="9">
        <v>0.8</v>
      </c>
      <c r="J2" s="9">
        <v>0.5</v>
      </c>
      <c r="K2" s="9">
        <v>0.615384615384615</v>
      </c>
      <c r="L2" s="9">
        <v>0.8</v>
      </c>
      <c r="M2" s="9">
        <v>0</v>
      </c>
      <c r="N2" s="9">
        <v>0.5</v>
      </c>
    </row>
    <row r="3" spans="1:14">
      <c r="A3" s="8">
        <v>498</v>
      </c>
      <c r="B3" s="9">
        <v>498</v>
      </c>
      <c r="C3" s="9">
        <v>0.562498211860657</v>
      </c>
      <c r="D3" s="9">
        <v>0.018094539642334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445</v>
      </c>
      <c r="B4" s="9">
        <v>445</v>
      </c>
      <c r="C4" s="9">
        <v>0.566210746765137</v>
      </c>
      <c r="D4" s="9">
        <v>0.00131916999816895</v>
      </c>
      <c r="E4" s="9">
        <v>9</v>
      </c>
      <c r="F4" s="9">
        <v>9</v>
      </c>
      <c r="G4" s="9">
        <v>1</v>
      </c>
      <c r="H4" s="9">
        <v>1</v>
      </c>
      <c r="I4" s="9">
        <v>0.9</v>
      </c>
      <c r="J4" s="9">
        <v>0.5</v>
      </c>
      <c r="K4" s="9">
        <v>0.642857142857143</v>
      </c>
      <c r="L4" s="9">
        <v>0.9</v>
      </c>
      <c r="M4" s="9">
        <v>0</v>
      </c>
      <c r="N4" s="9">
        <v>0.5</v>
      </c>
    </row>
    <row r="5" spans="1:14">
      <c r="A5" s="8">
        <v>7</v>
      </c>
      <c r="B5" s="9">
        <v>7</v>
      </c>
      <c r="C5" s="9">
        <v>0.567395210266113</v>
      </c>
      <c r="D5" s="9">
        <v>0.0389201641082764</v>
      </c>
      <c r="E5" s="9">
        <v>10</v>
      </c>
      <c r="F5" s="9">
        <v>8</v>
      </c>
      <c r="G5" s="9">
        <v>0</v>
      </c>
      <c r="H5" s="9">
        <v>2</v>
      </c>
      <c r="I5" s="9">
        <v>1</v>
      </c>
      <c r="J5" s="9">
        <v>0.555555555555556</v>
      </c>
      <c r="K5" s="9">
        <v>0.714285714285714</v>
      </c>
      <c r="L5" s="9">
        <v>0.8</v>
      </c>
      <c r="M5" s="9">
        <v>0.2</v>
      </c>
      <c r="N5" s="9">
        <v>0.6</v>
      </c>
    </row>
    <row r="6" spans="1:14">
      <c r="A6" s="8">
        <v>61</v>
      </c>
      <c r="B6" s="9">
        <v>61</v>
      </c>
      <c r="C6" s="9">
        <v>0.567415475845337</v>
      </c>
      <c r="D6" s="9">
        <v>0.0208377838134766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443</v>
      </c>
      <c r="B7" s="9">
        <v>443</v>
      </c>
      <c r="C7" s="9">
        <v>0.537277579307556</v>
      </c>
      <c r="D7" s="9">
        <v>0.00821709632873535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469</v>
      </c>
      <c r="B8" s="9">
        <v>469</v>
      </c>
      <c r="C8" s="9">
        <v>0.569208860397339</v>
      </c>
      <c r="D8" s="9">
        <v>0.0651026964187622</v>
      </c>
      <c r="E8" s="9">
        <v>7</v>
      </c>
      <c r="F8" s="9">
        <v>9</v>
      </c>
      <c r="G8" s="9">
        <v>3</v>
      </c>
      <c r="H8" s="9">
        <v>1</v>
      </c>
      <c r="I8" s="9">
        <v>0.7</v>
      </c>
      <c r="J8" s="9">
        <v>0.4375</v>
      </c>
      <c r="K8" s="9">
        <v>0.538461538461538</v>
      </c>
      <c r="L8" s="9">
        <v>0.9</v>
      </c>
      <c r="M8" s="9">
        <v>-0.2</v>
      </c>
      <c r="N8" s="9">
        <v>0.4</v>
      </c>
    </row>
    <row r="9" spans="1:14">
      <c r="A9" s="8">
        <v>320</v>
      </c>
      <c r="B9" s="9">
        <v>320</v>
      </c>
      <c r="C9" s="9">
        <v>0.569774150848389</v>
      </c>
      <c r="D9" s="9">
        <v>0.0429487228393555</v>
      </c>
      <c r="E9" s="9">
        <v>7</v>
      </c>
      <c r="F9" s="9">
        <v>7</v>
      </c>
      <c r="G9" s="9">
        <v>3</v>
      </c>
      <c r="H9" s="9">
        <v>3</v>
      </c>
      <c r="I9" s="9">
        <v>0.7</v>
      </c>
      <c r="J9" s="9">
        <v>0.5</v>
      </c>
      <c r="K9" s="9">
        <v>0.583333333333333</v>
      </c>
      <c r="L9" s="9">
        <v>0.7</v>
      </c>
      <c r="M9" s="9">
        <v>0</v>
      </c>
      <c r="N9" s="9">
        <v>0.5</v>
      </c>
    </row>
    <row r="10" spans="1:14">
      <c r="A10" s="8">
        <v>208</v>
      </c>
      <c r="B10" s="9">
        <v>208</v>
      </c>
      <c r="C10" s="9">
        <v>0.570047974586487</v>
      </c>
      <c r="D10" s="9">
        <v>0.037690281867981</v>
      </c>
      <c r="E10" s="9">
        <v>9</v>
      </c>
      <c r="F10" s="9">
        <v>7</v>
      </c>
      <c r="G10" s="9">
        <v>1</v>
      </c>
      <c r="H10" s="9">
        <v>3</v>
      </c>
      <c r="I10" s="9">
        <v>0.9</v>
      </c>
      <c r="J10" s="9">
        <v>0.5625</v>
      </c>
      <c r="K10" s="9">
        <v>0.692307692307692</v>
      </c>
      <c r="L10" s="9">
        <v>0.7</v>
      </c>
      <c r="M10" s="9">
        <v>0.2</v>
      </c>
      <c r="N10" s="9">
        <v>0.6</v>
      </c>
    </row>
    <row r="11" spans="1:14">
      <c r="A11" s="8">
        <v>290</v>
      </c>
      <c r="B11" s="9">
        <v>290</v>
      </c>
      <c r="C11" s="9">
        <v>0.57060170173645</v>
      </c>
      <c r="D11" s="9">
        <v>0.000138640403747559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307</v>
      </c>
      <c r="B12" s="9">
        <v>307</v>
      </c>
      <c r="C12" s="9">
        <v>0.571081042289734</v>
      </c>
      <c r="D12" s="9">
        <v>0.0402399301528931</v>
      </c>
      <c r="E12" s="9">
        <v>10</v>
      </c>
      <c r="F12" s="9">
        <v>5</v>
      </c>
      <c r="G12" s="9">
        <v>0</v>
      </c>
      <c r="H12" s="9">
        <v>5</v>
      </c>
      <c r="I12" s="9">
        <v>1</v>
      </c>
      <c r="J12" s="9">
        <v>0.666666666666667</v>
      </c>
      <c r="K12" s="9">
        <v>0.8</v>
      </c>
      <c r="L12" s="9">
        <v>0.5</v>
      </c>
      <c r="M12" s="9">
        <v>0.5</v>
      </c>
      <c r="N12" s="9">
        <v>0.75</v>
      </c>
    </row>
    <row r="13" spans="1:14">
      <c r="A13" s="8">
        <v>304</v>
      </c>
      <c r="B13" s="9">
        <v>304</v>
      </c>
      <c r="C13" s="9">
        <v>0.57126247882843</v>
      </c>
      <c r="D13" s="9">
        <v>0.00178587436676025</v>
      </c>
      <c r="E13" s="9">
        <v>10</v>
      </c>
      <c r="F13" s="9">
        <v>9</v>
      </c>
      <c r="G13" s="9">
        <v>0</v>
      </c>
      <c r="H13" s="9">
        <v>1</v>
      </c>
      <c r="I13" s="9">
        <v>1</v>
      </c>
      <c r="J13" s="9">
        <v>0.526315789473684</v>
      </c>
      <c r="K13" s="9">
        <v>0.689655172413793</v>
      </c>
      <c r="L13" s="9">
        <v>0.9</v>
      </c>
      <c r="M13" s="9">
        <v>0.1</v>
      </c>
      <c r="N13" s="9">
        <v>0.55</v>
      </c>
    </row>
    <row r="14" spans="1:14">
      <c r="A14" s="8">
        <v>93</v>
      </c>
      <c r="B14" s="9">
        <v>93</v>
      </c>
      <c r="C14" s="9">
        <v>0.571714162826538</v>
      </c>
      <c r="D14" s="9">
        <v>0.0245965719223022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491</v>
      </c>
      <c r="B15" s="9">
        <v>491</v>
      </c>
      <c r="C15" s="9">
        <v>0.537451267242432</v>
      </c>
      <c r="D15" s="9">
        <v>0.00570511817932129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="29" customFormat="1" spans="1:14">
      <c r="A16" s="34">
        <v>467</v>
      </c>
      <c r="B16" s="35">
        <v>467</v>
      </c>
      <c r="C16" s="35">
        <v>0.572872996330261</v>
      </c>
      <c r="D16" s="35">
        <v>0.00699377059936523</v>
      </c>
      <c r="E16" s="35">
        <v>10</v>
      </c>
      <c r="F16" s="35">
        <v>6</v>
      </c>
      <c r="G16" s="35">
        <v>0</v>
      </c>
      <c r="H16" s="35">
        <v>4</v>
      </c>
      <c r="I16" s="35">
        <v>1</v>
      </c>
      <c r="J16" s="35">
        <v>0.625</v>
      </c>
      <c r="K16" s="35">
        <v>0.769230769230769</v>
      </c>
      <c r="L16" s="35">
        <v>0.6</v>
      </c>
      <c r="M16" s="35">
        <v>0.4</v>
      </c>
      <c r="N16" s="35">
        <v>0.7</v>
      </c>
    </row>
    <row r="17" spans="1:14">
      <c r="A17" s="8">
        <v>328</v>
      </c>
      <c r="B17" s="9">
        <v>328</v>
      </c>
      <c r="C17" s="9">
        <v>0.573578357696533</v>
      </c>
      <c r="D17" s="9">
        <v>0.105150818824768</v>
      </c>
      <c r="E17" s="9">
        <v>8</v>
      </c>
      <c r="F17" s="9">
        <v>6</v>
      </c>
      <c r="G17" s="9">
        <v>2</v>
      </c>
      <c r="H17" s="9">
        <v>4</v>
      </c>
      <c r="I17" s="9">
        <v>0.8</v>
      </c>
      <c r="J17" s="9">
        <v>0.571428571428572</v>
      </c>
      <c r="K17" s="9">
        <v>0.666666666666667</v>
      </c>
      <c r="L17" s="9">
        <v>0.6</v>
      </c>
      <c r="M17" s="9">
        <v>0.2</v>
      </c>
      <c r="N17" s="9">
        <v>0.6</v>
      </c>
    </row>
    <row r="18" spans="1:14">
      <c r="A18" s="8">
        <v>175</v>
      </c>
      <c r="B18" s="9">
        <v>175</v>
      </c>
      <c r="C18" s="9">
        <v>0.580980181694031</v>
      </c>
      <c r="D18" s="9">
        <v>0.101220607757568</v>
      </c>
      <c r="E18" s="9">
        <v>9</v>
      </c>
      <c r="F18" s="9">
        <v>2</v>
      </c>
      <c r="G18" s="9">
        <v>1</v>
      </c>
      <c r="H18" s="9">
        <v>8</v>
      </c>
      <c r="I18" s="9">
        <v>0.9</v>
      </c>
      <c r="J18" s="9">
        <v>0.818181818181818</v>
      </c>
      <c r="K18" s="9">
        <v>0.857142857142857</v>
      </c>
      <c r="L18" s="9">
        <v>0.2</v>
      </c>
      <c r="M18" s="9">
        <v>0.7</v>
      </c>
      <c r="N18" s="9">
        <v>0.85</v>
      </c>
    </row>
    <row r="19" spans="1:14">
      <c r="A19" s="8">
        <v>36</v>
      </c>
      <c r="B19" s="9">
        <v>36</v>
      </c>
      <c r="C19" s="9">
        <v>0.588944435119629</v>
      </c>
      <c r="D19" s="9">
        <v>0.175347805023193</v>
      </c>
      <c r="E19" s="9">
        <v>7</v>
      </c>
      <c r="F19" s="9">
        <v>8</v>
      </c>
      <c r="G19" s="9">
        <v>3</v>
      </c>
      <c r="H19" s="9">
        <v>2</v>
      </c>
      <c r="I19" s="9">
        <v>0.7</v>
      </c>
      <c r="J19" s="9">
        <v>0.466666666666667</v>
      </c>
      <c r="K19" s="9">
        <v>0.56</v>
      </c>
      <c r="L19" s="9">
        <v>0.8</v>
      </c>
      <c r="M19" s="9">
        <v>-0.1</v>
      </c>
      <c r="N19" s="9">
        <v>0.45</v>
      </c>
    </row>
    <row r="20" spans="1:14">
      <c r="A20" s="8">
        <v>92</v>
      </c>
      <c r="B20" s="9">
        <v>92</v>
      </c>
      <c r="C20" s="9">
        <v>0.590191960334778</v>
      </c>
      <c r="D20" s="9">
        <v>0.0902374982833862</v>
      </c>
      <c r="E20" s="9">
        <v>7</v>
      </c>
      <c r="F20" s="9">
        <v>10</v>
      </c>
      <c r="G20" s="9">
        <v>3</v>
      </c>
      <c r="H20" s="9">
        <v>0</v>
      </c>
      <c r="I20" s="9">
        <v>0.7</v>
      </c>
      <c r="J20" s="9">
        <v>0.411764705882353</v>
      </c>
      <c r="K20" s="9">
        <v>0.518518518518518</v>
      </c>
      <c r="L20" s="9">
        <v>1</v>
      </c>
      <c r="M20" s="9">
        <v>-0.3</v>
      </c>
      <c r="N20" s="9">
        <v>0.35</v>
      </c>
    </row>
    <row r="21" spans="1:14">
      <c r="A21" s="8">
        <v>403</v>
      </c>
      <c r="B21" s="9">
        <v>403</v>
      </c>
      <c r="C21" s="9">
        <v>0.590362906455994</v>
      </c>
      <c r="D21" s="9">
        <v>0.0939908027648926</v>
      </c>
      <c r="E21" s="9">
        <v>8</v>
      </c>
      <c r="F21" s="9">
        <v>9</v>
      </c>
      <c r="G21" s="9">
        <v>2</v>
      </c>
      <c r="H21" s="9">
        <v>1</v>
      </c>
      <c r="I21" s="9">
        <v>0.8</v>
      </c>
      <c r="J21" s="9">
        <v>0.470588235294118</v>
      </c>
      <c r="K21" s="9">
        <v>0.592592592592593</v>
      </c>
      <c r="L21" s="9">
        <v>0.9</v>
      </c>
      <c r="M21" s="9">
        <v>-0.1</v>
      </c>
      <c r="N21" s="9">
        <v>0.45</v>
      </c>
    </row>
    <row r="22" spans="1:14">
      <c r="A22" s="8">
        <v>284</v>
      </c>
      <c r="B22" s="9">
        <v>284</v>
      </c>
      <c r="C22" s="9">
        <v>0.57831335067749</v>
      </c>
      <c r="D22" s="9">
        <v>0.00532937049865723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259</v>
      </c>
      <c r="B23" s="9">
        <v>259</v>
      </c>
      <c r="C23" s="9">
        <v>0.583817005157471</v>
      </c>
      <c r="D23" s="9">
        <v>0.00514543056488037</v>
      </c>
      <c r="E23" s="9">
        <v>8</v>
      </c>
      <c r="F23" s="9">
        <v>8</v>
      </c>
      <c r="G23" s="9">
        <v>2</v>
      </c>
      <c r="H23" s="9">
        <v>2</v>
      </c>
      <c r="I23" s="9">
        <v>0.8</v>
      </c>
      <c r="J23" s="9">
        <v>0.5</v>
      </c>
      <c r="K23" s="9">
        <v>0.615384615384615</v>
      </c>
      <c r="L23" s="9">
        <v>0.8</v>
      </c>
      <c r="M23" s="9">
        <v>0</v>
      </c>
      <c r="N23" s="9">
        <v>0.5</v>
      </c>
    </row>
    <row r="24" spans="1:14">
      <c r="A24" s="8">
        <v>162</v>
      </c>
      <c r="B24" s="9">
        <v>162</v>
      </c>
      <c r="C24" s="9">
        <v>0.595521926879883</v>
      </c>
      <c r="D24" s="9">
        <v>0.114232540130615</v>
      </c>
      <c r="E24" s="9">
        <v>8</v>
      </c>
      <c r="F24" s="9">
        <v>7</v>
      </c>
      <c r="G24" s="9">
        <v>2</v>
      </c>
      <c r="H24" s="9">
        <v>3</v>
      </c>
      <c r="I24" s="9">
        <v>0.8</v>
      </c>
      <c r="J24" s="9">
        <v>0.533333333333333</v>
      </c>
      <c r="K24" s="9">
        <v>0.64</v>
      </c>
      <c r="L24" s="9">
        <v>0.7</v>
      </c>
      <c r="M24" s="9">
        <v>0.1</v>
      </c>
      <c r="N24" s="9">
        <v>0.55</v>
      </c>
    </row>
    <row r="25" spans="1:14">
      <c r="A25" s="8">
        <v>177</v>
      </c>
      <c r="B25" s="9">
        <v>177</v>
      </c>
      <c r="C25" s="9">
        <v>0.582026481628418</v>
      </c>
      <c r="D25" s="9">
        <v>0.0592260360717773</v>
      </c>
      <c r="E25" s="9">
        <v>9</v>
      </c>
      <c r="F25" s="9">
        <v>4</v>
      </c>
      <c r="G25" s="9">
        <v>1</v>
      </c>
      <c r="H25" s="9">
        <v>6</v>
      </c>
      <c r="I25" s="9">
        <v>0.9</v>
      </c>
      <c r="J25" s="9">
        <v>0.692307692307692</v>
      </c>
      <c r="K25" s="9">
        <v>0.782608695652174</v>
      </c>
      <c r="L25" s="9">
        <v>0.4</v>
      </c>
      <c r="M25" s="9">
        <v>0.5</v>
      </c>
      <c r="N25" s="9">
        <v>0.75</v>
      </c>
    </row>
    <row r="26" spans="1:14">
      <c r="A26" s="8">
        <v>33</v>
      </c>
      <c r="B26" s="9">
        <v>33</v>
      </c>
      <c r="C26" s="9">
        <v>0.59718656539917</v>
      </c>
      <c r="D26" s="9">
        <v>0.132335543632507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pans="1:14">
      <c r="A27" s="8">
        <v>462</v>
      </c>
      <c r="B27" s="9">
        <v>462</v>
      </c>
      <c r="C27" s="9">
        <v>0.601978421211243</v>
      </c>
      <c r="D27" s="9">
        <v>0.126847267150879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226</v>
      </c>
      <c r="B28" s="9">
        <v>226</v>
      </c>
      <c r="C28" s="9">
        <v>0.602149486541748</v>
      </c>
      <c r="D28" s="9">
        <v>0.100008964538574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121</v>
      </c>
      <c r="B29" s="9">
        <v>121</v>
      </c>
      <c r="C29" s="9">
        <v>0.577864170074463</v>
      </c>
      <c r="D29" s="9">
        <v>0.00414109230041504</v>
      </c>
      <c r="E29" s="9">
        <v>8</v>
      </c>
      <c r="F29" s="9">
        <v>7</v>
      </c>
      <c r="G29" s="9">
        <v>2</v>
      </c>
      <c r="H29" s="9">
        <v>3</v>
      </c>
      <c r="I29" s="9">
        <v>0.8</v>
      </c>
      <c r="J29" s="9">
        <v>0.533333333333333</v>
      </c>
      <c r="K29" s="9">
        <v>0.64</v>
      </c>
      <c r="L29" s="9">
        <v>0.7</v>
      </c>
      <c r="M29" s="9">
        <v>0.1</v>
      </c>
      <c r="N29" s="9">
        <v>0.55</v>
      </c>
    </row>
    <row r="30" spans="1:14">
      <c r="A30" s="8">
        <v>225</v>
      </c>
      <c r="B30" s="9">
        <v>225</v>
      </c>
      <c r="C30" s="9">
        <v>0.605853915214539</v>
      </c>
      <c r="D30" s="9">
        <v>0.149552583694458</v>
      </c>
      <c r="E30" s="9">
        <v>7</v>
      </c>
      <c r="F30" s="9">
        <v>8</v>
      </c>
      <c r="G30" s="9">
        <v>3</v>
      </c>
      <c r="H30" s="9">
        <v>2</v>
      </c>
      <c r="I30" s="9">
        <v>0.7</v>
      </c>
      <c r="J30" s="9">
        <v>0.466666666666667</v>
      </c>
      <c r="K30" s="9">
        <v>0.56</v>
      </c>
      <c r="L30" s="9">
        <v>0.8</v>
      </c>
      <c r="M30" s="9">
        <v>-0.1</v>
      </c>
      <c r="N30" s="9">
        <v>0.45</v>
      </c>
    </row>
    <row r="31" s="29" customFormat="1" spans="1:14">
      <c r="A31" s="34">
        <v>499</v>
      </c>
      <c r="B31" s="35">
        <v>499</v>
      </c>
      <c r="C31" s="35">
        <v>0.608421206474304</v>
      </c>
      <c r="D31" s="35">
        <v>0.103592753410339</v>
      </c>
      <c r="E31" s="35">
        <v>9</v>
      </c>
      <c r="F31" s="35">
        <v>5</v>
      </c>
      <c r="G31" s="35">
        <v>1</v>
      </c>
      <c r="H31" s="35">
        <v>5</v>
      </c>
      <c r="I31" s="35">
        <v>0.9</v>
      </c>
      <c r="J31" s="35">
        <v>0.642857142857143</v>
      </c>
      <c r="K31" s="35">
        <v>0.75</v>
      </c>
      <c r="L31" s="35">
        <v>0.5</v>
      </c>
      <c r="M31" s="35">
        <v>0.4</v>
      </c>
      <c r="N31" s="35">
        <v>0.7</v>
      </c>
    </row>
    <row r="32" spans="1:14">
      <c r="A32" s="8">
        <v>332</v>
      </c>
      <c r="B32" s="9">
        <v>332</v>
      </c>
      <c r="C32" s="9">
        <v>0.611989974975586</v>
      </c>
      <c r="D32" s="9">
        <v>0.103309869766235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pans="1:14">
      <c r="A33" s="8">
        <v>311</v>
      </c>
      <c r="B33" s="9">
        <v>311</v>
      </c>
      <c r="C33" s="9">
        <v>0.615211844444275</v>
      </c>
      <c r="D33" s="9">
        <v>0.113019585609436</v>
      </c>
      <c r="E33" s="9">
        <v>8</v>
      </c>
      <c r="F33" s="9">
        <v>7</v>
      </c>
      <c r="G33" s="9">
        <v>2</v>
      </c>
      <c r="H33" s="9">
        <v>3</v>
      </c>
      <c r="I33" s="9">
        <v>0.8</v>
      </c>
      <c r="J33" s="9">
        <v>0.533333333333333</v>
      </c>
      <c r="K33" s="9">
        <v>0.64</v>
      </c>
      <c r="L33" s="9">
        <v>0.7</v>
      </c>
      <c r="M33" s="9">
        <v>0.1</v>
      </c>
      <c r="N33" s="9">
        <v>0.55</v>
      </c>
    </row>
    <row r="34" spans="1:14">
      <c r="A34" s="8">
        <v>472</v>
      </c>
      <c r="B34" s="9">
        <v>472</v>
      </c>
      <c r="C34" s="9">
        <v>0.620526671409607</v>
      </c>
      <c r="D34" s="9">
        <v>0.139442920684815</v>
      </c>
      <c r="E34" s="9">
        <v>8</v>
      </c>
      <c r="F34" s="9">
        <v>7</v>
      </c>
      <c r="G34" s="9">
        <v>2</v>
      </c>
      <c r="H34" s="9">
        <v>3</v>
      </c>
      <c r="I34" s="9">
        <v>0.8</v>
      </c>
      <c r="J34" s="9">
        <v>0.533333333333333</v>
      </c>
      <c r="K34" s="9">
        <v>0.64</v>
      </c>
      <c r="L34" s="9">
        <v>0.7</v>
      </c>
      <c r="M34" s="9">
        <v>0.1</v>
      </c>
      <c r="N34" s="9">
        <v>0.55</v>
      </c>
    </row>
    <row r="35" spans="1:14">
      <c r="A35" s="8">
        <v>264</v>
      </c>
      <c r="B35" s="9">
        <v>264</v>
      </c>
      <c r="C35" s="9">
        <v>0.624519824981689</v>
      </c>
      <c r="D35" s="9">
        <v>0.128039479255676</v>
      </c>
      <c r="E35" s="9">
        <v>7</v>
      </c>
      <c r="F35" s="9">
        <v>7</v>
      </c>
      <c r="G35" s="9">
        <v>3</v>
      </c>
      <c r="H35" s="9">
        <v>3</v>
      </c>
      <c r="I35" s="9">
        <v>0.7</v>
      </c>
      <c r="J35" s="9">
        <v>0.5</v>
      </c>
      <c r="K35" s="9">
        <v>0.583333333333333</v>
      </c>
      <c r="L35" s="9">
        <v>0.7</v>
      </c>
      <c r="M35" s="9">
        <v>0</v>
      </c>
      <c r="N35" s="9">
        <v>0.5</v>
      </c>
    </row>
    <row r="36" spans="1:14">
      <c r="A36" s="8">
        <v>160</v>
      </c>
      <c r="B36" s="9">
        <v>160</v>
      </c>
      <c r="C36" s="9">
        <v>0.625976920127869</v>
      </c>
      <c r="D36" s="9">
        <v>0.133077383041382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399</v>
      </c>
      <c r="B37" s="9">
        <v>399</v>
      </c>
      <c r="C37" s="9">
        <v>0.626033902168274</v>
      </c>
      <c r="D37" s="9">
        <v>0.150467753410339</v>
      </c>
      <c r="E37" s="9">
        <v>9</v>
      </c>
      <c r="F37" s="9">
        <v>5</v>
      </c>
      <c r="G37" s="9">
        <v>1</v>
      </c>
      <c r="H37" s="9">
        <v>5</v>
      </c>
      <c r="I37" s="9">
        <v>0.9</v>
      </c>
      <c r="J37" s="9">
        <v>0.642857142857143</v>
      </c>
      <c r="K37" s="9">
        <v>0.75</v>
      </c>
      <c r="L37" s="9">
        <v>0.5</v>
      </c>
      <c r="M37" s="9">
        <v>0.4</v>
      </c>
      <c r="N37" s="9">
        <v>0.7</v>
      </c>
    </row>
    <row r="38" spans="1:14">
      <c r="A38" s="8">
        <v>215</v>
      </c>
      <c r="B38" s="9">
        <v>215</v>
      </c>
      <c r="C38" s="9">
        <v>0.627145886421204</v>
      </c>
      <c r="D38" s="9">
        <v>0.127987384796143</v>
      </c>
      <c r="E38" s="9">
        <v>10</v>
      </c>
      <c r="F38" s="9">
        <v>9</v>
      </c>
      <c r="G38" s="9">
        <v>0</v>
      </c>
      <c r="H38" s="9">
        <v>1</v>
      </c>
      <c r="I38" s="9">
        <v>1</v>
      </c>
      <c r="J38" s="9">
        <v>0.526315789473684</v>
      </c>
      <c r="K38" s="9">
        <v>0.689655172413793</v>
      </c>
      <c r="L38" s="9">
        <v>0.9</v>
      </c>
      <c r="M38" s="9">
        <v>0.1</v>
      </c>
      <c r="N38" s="9">
        <v>0.55</v>
      </c>
    </row>
    <row r="39" spans="1:14">
      <c r="A39" s="8">
        <v>88</v>
      </c>
      <c r="B39" s="9">
        <v>88</v>
      </c>
      <c r="C39" s="9">
        <v>0.63013482093811</v>
      </c>
      <c r="D39" s="9">
        <v>0.111610770225525</v>
      </c>
      <c r="E39" s="9">
        <v>8</v>
      </c>
      <c r="F39" s="9">
        <v>10</v>
      </c>
      <c r="G39" s="9">
        <v>2</v>
      </c>
      <c r="H39" s="9">
        <v>0</v>
      </c>
      <c r="I39" s="9">
        <v>0.8</v>
      </c>
      <c r="J39" s="9">
        <v>0.444444444444444</v>
      </c>
      <c r="K39" s="9">
        <v>0.571428571428572</v>
      </c>
      <c r="L39" s="9">
        <v>1</v>
      </c>
      <c r="M39" s="9">
        <v>-0.2</v>
      </c>
      <c r="N39" s="9">
        <v>0.4</v>
      </c>
    </row>
    <row r="40" spans="1:14">
      <c r="A40" s="8">
        <v>396</v>
      </c>
      <c r="B40" s="9">
        <v>396</v>
      </c>
      <c r="C40" s="9">
        <v>0.630221962928772</v>
      </c>
      <c r="D40" s="9">
        <v>0.13497257232666</v>
      </c>
      <c r="E40" s="9">
        <v>7</v>
      </c>
      <c r="F40" s="9">
        <v>5</v>
      </c>
      <c r="G40" s="9">
        <v>3</v>
      </c>
      <c r="H40" s="9">
        <v>5</v>
      </c>
      <c r="I40" s="9">
        <v>0.7</v>
      </c>
      <c r="J40" s="9">
        <v>0.583333333333333</v>
      </c>
      <c r="K40" s="9">
        <v>0.636363636363636</v>
      </c>
      <c r="L40" s="9">
        <v>0.5</v>
      </c>
      <c r="M40" s="9">
        <v>0.2</v>
      </c>
      <c r="N40" s="9">
        <v>0.6</v>
      </c>
    </row>
    <row r="41" spans="1:14">
      <c r="A41" s="8">
        <v>216</v>
      </c>
      <c r="B41" s="9">
        <v>216</v>
      </c>
      <c r="C41" s="9">
        <v>0.630265712738037</v>
      </c>
      <c r="D41" s="9">
        <v>0.11783504486084</v>
      </c>
      <c r="E41" s="9">
        <v>10</v>
      </c>
      <c r="F41" s="9">
        <v>8</v>
      </c>
      <c r="G41" s="9">
        <v>0</v>
      </c>
      <c r="H41" s="9">
        <v>2</v>
      </c>
      <c r="I41" s="9">
        <v>1</v>
      </c>
      <c r="J41" s="9">
        <v>0.555555555555556</v>
      </c>
      <c r="K41" s="9">
        <v>0.714285714285714</v>
      </c>
      <c r="L41" s="9">
        <v>0.8</v>
      </c>
      <c r="M41" s="9">
        <v>0.2</v>
      </c>
      <c r="N41" s="9">
        <v>0.6</v>
      </c>
    </row>
    <row r="42" spans="1:14">
      <c r="A42" s="8">
        <v>435</v>
      </c>
      <c r="B42" s="9">
        <v>435</v>
      </c>
      <c r="C42" s="9">
        <v>0.635199427604675</v>
      </c>
      <c r="D42" s="9">
        <v>0.123878836631775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364</v>
      </c>
      <c r="B43" s="9">
        <v>364</v>
      </c>
      <c r="C43" s="9">
        <v>0.636906027793884</v>
      </c>
      <c r="D43" s="9">
        <v>0.126631736755371</v>
      </c>
      <c r="E43" s="9">
        <v>8</v>
      </c>
      <c r="F43" s="9">
        <v>6</v>
      </c>
      <c r="G43" s="9">
        <v>2</v>
      </c>
      <c r="H43" s="9">
        <v>4</v>
      </c>
      <c r="I43" s="9">
        <v>0.8</v>
      </c>
      <c r="J43" s="9">
        <v>0.571428571428572</v>
      </c>
      <c r="K43" s="9">
        <v>0.666666666666667</v>
      </c>
      <c r="L43" s="9">
        <v>0.6</v>
      </c>
      <c r="M43" s="9">
        <v>0.2</v>
      </c>
      <c r="N43" s="9">
        <v>0.6</v>
      </c>
    </row>
    <row r="44" spans="1:14">
      <c r="A44" s="8">
        <v>458</v>
      </c>
      <c r="B44" s="9">
        <v>458</v>
      </c>
      <c r="C44" s="9">
        <v>0.642229557037354</v>
      </c>
      <c r="D44" s="9">
        <v>0.109878778457642</v>
      </c>
      <c r="E44" s="9">
        <v>10</v>
      </c>
      <c r="F44" s="9">
        <v>3</v>
      </c>
      <c r="G44" s="9">
        <v>0</v>
      </c>
      <c r="H44" s="9">
        <v>7</v>
      </c>
      <c r="I44" s="9">
        <v>1</v>
      </c>
      <c r="J44" s="9">
        <v>0.769230769230769</v>
      </c>
      <c r="K44" s="9">
        <v>0.869565217391304</v>
      </c>
      <c r="L44" s="9">
        <v>0.3</v>
      </c>
      <c r="M44" s="9">
        <v>0.7</v>
      </c>
      <c r="N44" s="9">
        <v>0.85</v>
      </c>
    </row>
    <row r="45" spans="1:14">
      <c r="A45" s="8">
        <v>138</v>
      </c>
      <c r="B45" s="9">
        <v>138</v>
      </c>
      <c r="C45" s="9">
        <v>0.6426020860672</v>
      </c>
      <c r="D45" s="9">
        <v>0.130975008010864</v>
      </c>
      <c r="E45" s="9">
        <v>9</v>
      </c>
      <c r="F45" s="9">
        <v>10</v>
      </c>
      <c r="G45" s="9">
        <v>1</v>
      </c>
      <c r="H45" s="9">
        <v>0</v>
      </c>
      <c r="I45" s="9">
        <v>0.9</v>
      </c>
      <c r="J45" s="9">
        <v>0.473684210526316</v>
      </c>
      <c r="K45" s="9">
        <v>0.620689655172414</v>
      </c>
      <c r="L45" s="9">
        <v>1</v>
      </c>
      <c r="M45" s="9">
        <v>-0.1</v>
      </c>
      <c r="N45" s="9">
        <v>0.45</v>
      </c>
    </row>
    <row r="46" s="29" customFormat="1" spans="1:14">
      <c r="A46" s="34">
        <v>274</v>
      </c>
      <c r="B46" s="35">
        <v>274</v>
      </c>
      <c r="C46" s="35">
        <v>0.644375324249268</v>
      </c>
      <c r="D46" s="35">
        <v>0.134663581848145</v>
      </c>
      <c r="E46" s="35">
        <v>9</v>
      </c>
      <c r="F46" s="35">
        <v>6</v>
      </c>
      <c r="G46" s="35">
        <v>1</v>
      </c>
      <c r="H46" s="35">
        <v>4</v>
      </c>
      <c r="I46" s="35">
        <v>0.9</v>
      </c>
      <c r="J46" s="35">
        <v>0.6</v>
      </c>
      <c r="K46" s="35">
        <v>0.72</v>
      </c>
      <c r="L46" s="35">
        <v>0.6</v>
      </c>
      <c r="M46" s="35">
        <v>0.3</v>
      </c>
      <c r="N46" s="35">
        <v>0.65</v>
      </c>
    </row>
    <row r="47" spans="1:14">
      <c r="A47" s="8">
        <v>313</v>
      </c>
      <c r="B47" s="9">
        <v>313</v>
      </c>
      <c r="C47" s="9">
        <v>0.650550127029419</v>
      </c>
      <c r="D47" s="9">
        <v>0.200407981872559</v>
      </c>
      <c r="E47" s="9">
        <v>8</v>
      </c>
      <c r="F47" s="9">
        <v>5</v>
      </c>
      <c r="G47" s="9">
        <v>2</v>
      </c>
      <c r="H47" s="9">
        <v>5</v>
      </c>
      <c r="I47" s="9">
        <v>0.8</v>
      </c>
      <c r="J47" s="9">
        <v>0.615384615384615</v>
      </c>
      <c r="K47" s="9">
        <v>0.695652173913043</v>
      </c>
      <c r="L47" s="9">
        <v>0.5</v>
      </c>
      <c r="M47" s="9">
        <v>0.3</v>
      </c>
      <c r="N47" s="9">
        <v>0.65</v>
      </c>
    </row>
    <row r="48" spans="1:14">
      <c r="A48" s="8">
        <v>105</v>
      </c>
      <c r="B48" s="9">
        <v>105</v>
      </c>
      <c r="C48" s="9">
        <v>0.654307246208191</v>
      </c>
      <c r="D48" s="9">
        <v>0.148639559745789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201</v>
      </c>
      <c r="B49" s="9">
        <v>201</v>
      </c>
      <c r="C49" s="9">
        <v>0.656274795532227</v>
      </c>
      <c r="D49" s="9">
        <v>0.173108339309692</v>
      </c>
      <c r="E49" s="9">
        <v>9</v>
      </c>
      <c r="F49" s="9">
        <v>5</v>
      </c>
      <c r="G49" s="9">
        <v>1</v>
      </c>
      <c r="H49" s="9">
        <v>5</v>
      </c>
      <c r="I49" s="9">
        <v>0.9</v>
      </c>
      <c r="J49" s="9">
        <v>0.642857142857143</v>
      </c>
      <c r="K49" s="9">
        <v>0.75</v>
      </c>
      <c r="L49" s="9">
        <v>0.5</v>
      </c>
      <c r="M49" s="9">
        <v>0.4</v>
      </c>
      <c r="N49" s="9">
        <v>0.7</v>
      </c>
    </row>
    <row r="50" spans="1:14">
      <c r="A50" s="8">
        <v>361</v>
      </c>
      <c r="B50" s="9">
        <v>361</v>
      </c>
      <c r="C50" s="9">
        <v>0.659554600715637</v>
      </c>
      <c r="D50" s="9">
        <v>0.12120258808136</v>
      </c>
      <c r="E50" s="9">
        <v>9</v>
      </c>
      <c r="F50" s="9">
        <v>9</v>
      </c>
      <c r="G50" s="9">
        <v>1</v>
      </c>
      <c r="H50" s="9">
        <v>1</v>
      </c>
      <c r="I50" s="9">
        <v>0.9</v>
      </c>
      <c r="J50" s="9">
        <v>0.5</v>
      </c>
      <c r="K50" s="9">
        <v>0.642857142857143</v>
      </c>
      <c r="L50" s="9">
        <v>0.9</v>
      </c>
      <c r="M50" s="9">
        <v>0</v>
      </c>
      <c r="N50" s="9">
        <v>0.5</v>
      </c>
    </row>
    <row r="51" spans="1:14">
      <c r="A51" s="8">
        <v>301</v>
      </c>
      <c r="B51" s="9">
        <v>301</v>
      </c>
      <c r="C51" s="9">
        <v>0.662102222442627</v>
      </c>
      <c r="D51" s="9">
        <v>0.124578595161438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197</v>
      </c>
      <c r="B52" s="9">
        <v>197</v>
      </c>
      <c r="C52" s="9">
        <v>0.663269877433777</v>
      </c>
      <c r="D52" s="9">
        <v>0.14519727230072</v>
      </c>
      <c r="E52" s="9">
        <v>8</v>
      </c>
      <c r="F52" s="9">
        <v>10</v>
      </c>
      <c r="G52" s="9">
        <v>2</v>
      </c>
      <c r="H52" s="9">
        <v>0</v>
      </c>
      <c r="I52" s="9">
        <v>0.8</v>
      </c>
      <c r="J52" s="9">
        <v>0.444444444444444</v>
      </c>
      <c r="K52" s="9">
        <v>0.571428571428572</v>
      </c>
      <c r="L52" s="9">
        <v>1</v>
      </c>
      <c r="M52" s="9">
        <v>-0.2</v>
      </c>
      <c r="N52" s="9">
        <v>0.4</v>
      </c>
    </row>
    <row r="53" spans="1:14">
      <c r="A53" s="8">
        <v>28</v>
      </c>
      <c r="B53" s="9">
        <v>28</v>
      </c>
      <c r="C53" s="9">
        <v>0.664024829864502</v>
      </c>
      <c r="D53" s="9">
        <v>0.176245927810669</v>
      </c>
      <c r="E53" s="9">
        <v>9</v>
      </c>
      <c r="F53" s="9">
        <v>4</v>
      </c>
      <c r="G53" s="9">
        <v>1</v>
      </c>
      <c r="H53" s="9">
        <v>6</v>
      </c>
      <c r="I53" s="9">
        <v>0.9</v>
      </c>
      <c r="J53" s="9">
        <v>0.692307692307692</v>
      </c>
      <c r="K53" s="9">
        <v>0.782608695652174</v>
      </c>
      <c r="L53" s="9">
        <v>0.4</v>
      </c>
      <c r="M53" s="9">
        <v>0.5</v>
      </c>
      <c r="N53" s="9">
        <v>0.75</v>
      </c>
    </row>
    <row r="54" spans="1:14">
      <c r="A54" s="8">
        <v>261</v>
      </c>
      <c r="B54" s="9">
        <v>261</v>
      </c>
      <c r="C54" s="9">
        <v>0.667340993881226</v>
      </c>
      <c r="D54" s="9">
        <v>0.130968451499939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218</v>
      </c>
      <c r="B55" s="9">
        <v>218</v>
      </c>
      <c r="C55" s="9">
        <v>0.667884349822998</v>
      </c>
      <c r="D55" s="9">
        <v>0.152703166007996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256</v>
      </c>
      <c r="B56" s="9">
        <v>256</v>
      </c>
      <c r="C56" s="9">
        <v>0.667914509773254</v>
      </c>
      <c r="D56" s="9">
        <v>0.249172568321228</v>
      </c>
      <c r="E56" s="9">
        <v>7</v>
      </c>
      <c r="F56" s="9">
        <v>6</v>
      </c>
      <c r="G56" s="9">
        <v>3</v>
      </c>
      <c r="H56" s="9">
        <v>4</v>
      </c>
      <c r="I56" s="9">
        <v>0.7</v>
      </c>
      <c r="J56" s="9">
        <v>0.538461538461539</v>
      </c>
      <c r="K56" s="9">
        <v>0.608695652173913</v>
      </c>
      <c r="L56" s="9">
        <v>0.6</v>
      </c>
      <c r="M56" s="9">
        <v>0.1</v>
      </c>
      <c r="N56" s="9">
        <v>0.55</v>
      </c>
    </row>
    <row r="57" spans="1:14">
      <c r="A57" s="8">
        <v>454</v>
      </c>
      <c r="B57" s="9">
        <v>454</v>
      </c>
      <c r="C57" s="9">
        <v>0.671793937683105</v>
      </c>
      <c r="D57" s="9">
        <v>0.125243306159973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pans="1:14">
      <c r="A58" s="8">
        <v>85</v>
      </c>
      <c r="B58" s="9">
        <v>85</v>
      </c>
      <c r="C58" s="9">
        <v>0.6731196641922</v>
      </c>
      <c r="D58" s="9">
        <v>0.199320435523987</v>
      </c>
      <c r="E58" s="9">
        <v>9</v>
      </c>
      <c r="F58" s="9">
        <v>5</v>
      </c>
      <c r="G58" s="9">
        <v>1</v>
      </c>
      <c r="H58" s="9">
        <v>5</v>
      </c>
      <c r="I58" s="9">
        <v>0.9</v>
      </c>
      <c r="J58" s="9">
        <v>0.642857142857143</v>
      </c>
      <c r="K58" s="9">
        <v>0.75</v>
      </c>
      <c r="L58" s="9">
        <v>0.5</v>
      </c>
      <c r="M58" s="9">
        <v>0.4</v>
      </c>
      <c r="N58" s="9">
        <v>0.7</v>
      </c>
    </row>
    <row r="59" spans="1:14">
      <c r="A59" s="8">
        <v>232</v>
      </c>
      <c r="B59" s="9">
        <v>232</v>
      </c>
      <c r="C59" s="9">
        <v>0.677423715591431</v>
      </c>
      <c r="D59" s="9">
        <v>0.145640969276428</v>
      </c>
      <c r="E59" s="9">
        <v>10</v>
      </c>
      <c r="F59" s="9">
        <v>6</v>
      </c>
      <c r="G59" s="9">
        <v>0</v>
      </c>
      <c r="H59" s="9">
        <v>4</v>
      </c>
      <c r="I59" s="9">
        <v>1</v>
      </c>
      <c r="J59" s="9">
        <v>0.625</v>
      </c>
      <c r="K59" s="9">
        <v>0.769230769230769</v>
      </c>
      <c r="L59" s="9">
        <v>0.6</v>
      </c>
      <c r="M59" s="9">
        <v>0.4</v>
      </c>
      <c r="N59" s="9">
        <v>0.7</v>
      </c>
    </row>
    <row r="60" spans="1:14">
      <c r="A60" s="8">
        <v>173</v>
      </c>
      <c r="B60" s="9">
        <v>173</v>
      </c>
      <c r="C60" s="9">
        <v>0.680266976356506</v>
      </c>
      <c r="D60" s="9">
        <v>0.11992335319519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="29" customFormat="1" spans="1:14">
      <c r="A61" s="34">
        <v>317</v>
      </c>
      <c r="B61" s="35">
        <v>317</v>
      </c>
      <c r="C61" s="35">
        <v>0.685755729675293</v>
      </c>
      <c r="D61" s="35">
        <v>0.145111680030823</v>
      </c>
      <c r="E61" s="35">
        <v>7</v>
      </c>
      <c r="F61" s="35">
        <v>9</v>
      </c>
      <c r="G61" s="35">
        <v>3</v>
      </c>
      <c r="H61" s="35">
        <v>1</v>
      </c>
      <c r="I61" s="35">
        <v>0.7</v>
      </c>
      <c r="J61" s="35">
        <v>0.4375</v>
      </c>
      <c r="K61" s="35">
        <v>0.538461538461538</v>
      </c>
      <c r="L61" s="35">
        <v>0.9</v>
      </c>
      <c r="M61" s="35">
        <v>-0.2</v>
      </c>
      <c r="N61" s="35">
        <v>0.4</v>
      </c>
    </row>
    <row r="62" spans="1:14">
      <c r="A62" s="8">
        <v>430</v>
      </c>
      <c r="B62" s="9">
        <v>430</v>
      </c>
      <c r="C62" s="9">
        <v>0.688467860221863</v>
      </c>
      <c r="D62" s="9">
        <v>0.114662289619446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140</v>
      </c>
      <c r="B63" s="9">
        <v>140</v>
      </c>
      <c r="C63" s="9">
        <v>0.688493013381958</v>
      </c>
      <c r="D63" s="9">
        <v>0.146819114685059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377</v>
      </c>
      <c r="B64" s="9">
        <v>377</v>
      </c>
      <c r="C64" s="9">
        <v>0.693771600723267</v>
      </c>
      <c r="D64" s="9">
        <v>0.126768827438354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118</v>
      </c>
      <c r="B65" s="9">
        <v>118</v>
      </c>
      <c r="C65" s="9">
        <v>0.695274114608765</v>
      </c>
      <c r="D65" s="9">
        <v>0.156257748603821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451</v>
      </c>
      <c r="B66" s="9">
        <v>451</v>
      </c>
      <c r="C66" s="9">
        <v>0.697910308837891</v>
      </c>
      <c r="D66" s="9">
        <v>0.165763139724731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108</v>
      </c>
      <c r="B67" s="9">
        <v>108</v>
      </c>
      <c r="C67" s="9">
        <v>0.699525833129883</v>
      </c>
      <c r="D67" s="9">
        <v>0.117718815803528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370</v>
      </c>
      <c r="B68" s="9">
        <v>370</v>
      </c>
      <c r="C68" s="9">
        <v>0.701611161231995</v>
      </c>
      <c r="D68" s="9">
        <v>0.154161810874939</v>
      </c>
      <c r="E68" s="9">
        <v>9</v>
      </c>
      <c r="F68" s="9">
        <v>7</v>
      </c>
      <c r="G68" s="9">
        <v>1</v>
      </c>
      <c r="H68" s="9">
        <v>3</v>
      </c>
      <c r="I68" s="9">
        <v>0.9</v>
      </c>
      <c r="J68" s="9">
        <v>0.5625</v>
      </c>
      <c r="K68" s="9">
        <v>0.692307692307692</v>
      </c>
      <c r="L68" s="9">
        <v>0.7</v>
      </c>
      <c r="M68" s="9">
        <v>0.2</v>
      </c>
      <c r="N68" s="9">
        <v>0.6</v>
      </c>
    </row>
    <row r="69" spans="1:14">
      <c r="A69" s="8">
        <v>76</v>
      </c>
      <c r="B69" s="9">
        <v>76</v>
      </c>
      <c r="C69" s="9">
        <v>0.70630407333374</v>
      </c>
      <c r="D69" s="9">
        <v>0.148064017295837</v>
      </c>
      <c r="E69" s="9">
        <v>8</v>
      </c>
      <c r="F69" s="9">
        <v>9</v>
      </c>
      <c r="G69" s="9">
        <v>2</v>
      </c>
      <c r="H69" s="9">
        <v>1</v>
      </c>
      <c r="I69" s="9">
        <v>0.8</v>
      </c>
      <c r="J69" s="9">
        <v>0.470588235294118</v>
      </c>
      <c r="K69" s="9">
        <v>0.592592592592593</v>
      </c>
      <c r="L69" s="9">
        <v>0.9</v>
      </c>
      <c r="M69" s="9">
        <v>-0.1</v>
      </c>
      <c r="N69" s="9">
        <v>0.45</v>
      </c>
    </row>
    <row r="70" spans="1:14">
      <c r="A70" s="8">
        <v>405</v>
      </c>
      <c r="B70" s="9">
        <v>405</v>
      </c>
      <c r="C70" s="9">
        <v>0.706742882728577</v>
      </c>
      <c r="D70" s="9">
        <v>0.148184299468994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398</v>
      </c>
      <c r="B71" s="9">
        <v>398</v>
      </c>
      <c r="C71" s="9">
        <v>0.710042953491211</v>
      </c>
      <c r="D71" s="9">
        <v>0.132445573806763</v>
      </c>
      <c r="E71" s="9">
        <v>8</v>
      </c>
      <c r="F71" s="9">
        <v>3</v>
      </c>
      <c r="G71" s="9">
        <v>2</v>
      </c>
      <c r="H71" s="9">
        <v>7</v>
      </c>
      <c r="I71" s="9">
        <v>0.8</v>
      </c>
      <c r="J71" s="9">
        <v>0.727272727272727</v>
      </c>
      <c r="K71" s="9">
        <v>0.761904761904762</v>
      </c>
      <c r="L71" s="9">
        <v>0.3</v>
      </c>
      <c r="M71" s="9">
        <v>0.5</v>
      </c>
      <c r="N71" s="9">
        <v>0.75</v>
      </c>
    </row>
    <row r="72" spans="1:14">
      <c r="A72" s="8">
        <v>29</v>
      </c>
      <c r="B72" s="9">
        <v>29</v>
      </c>
      <c r="C72" s="9">
        <v>0.712644577026367</v>
      </c>
      <c r="D72" s="9">
        <v>0.111910700798035</v>
      </c>
      <c r="E72" s="9">
        <v>9</v>
      </c>
      <c r="F72" s="9">
        <v>8</v>
      </c>
      <c r="G72" s="9">
        <v>1</v>
      </c>
      <c r="H72" s="9">
        <v>2</v>
      </c>
      <c r="I72" s="9">
        <v>0.9</v>
      </c>
      <c r="J72" s="9">
        <v>0.529411764705882</v>
      </c>
      <c r="K72" s="9">
        <v>0.666666666666667</v>
      </c>
      <c r="L72" s="9">
        <v>0.8</v>
      </c>
      <c r="M72" s="9">
        <v>0.1</v>
      </c>
      <c r="N72" s="9">
        <v>0.55</v>
      </c>
    </row>
    <row r="73" spans="1:14">
      <c r="A73" s="8">
        <v>416</v>
      </c>
      <c r="B73" s="9">
        <v>416</v>
      </c>
      <c r="C73" s="9">
        <v>0.713237643241882</v>
      </c>
      <c r="D73" s="9">
        <v>0.146124362945557</v>
      </c>
      <c r="E73" s="9">
        <v>10</v>
      </c>
      <c r="F73" s="9">
        <v>3</v>
      </c>
      <c r="G73" s="9">
        <v>0</v>
      </c>
      <c r="H73" s="9">
        <v>7</v>
      </c>
      <c r="I73" s="9">
        <v>1</v>
      </c>
      <c r="J73" s="9">
        <v>0.769230769230769</v>
      </c>
      <c r="K73" s="9">
        <v>0.869565217391304</v>
      </c>
      <c r="L73" s="9">
        <v>0.3</v>
      </c>
      <c r="M73" s="9">
        <v>0.7</v>
      </c>
      <c r="N73" s="9">
        <v>0.85</v>
      </c>
    </row>
    <row r="74" spans="1:14">
      <c r="A74" s="8">
        <v>425</v>
      </c>
      <c r="B74" s="9">
        <v>425</v>
      </c>
      <c r="C74" s="9">
        <v>0.714130759239197</v>
      </c>
      <c r="D74" s="9">
        <v>0.108007192611694</v>
      </c>
      <c r="E74" s="9">
        <v>8</v>
      </c>
      <c r="F74" s="9">
        <v>8</v>
      </c>
      <c r="G74" s="9">
        <v>2</v>
      </c>
      <c r="H74" s="9">
        <v>2</v>
      </c>
      <c r="I74" s="9">
        <v>0.8</v>
      </c>
      <c r="J74" s="9">
        <v>0.5</v>
      </c>
      <c r="K74" s="9">
        <v>0.615384615384615</v>
      </c>
      <c r="L74" s="9">
        <v>0.8</v>
      </c>
      <c r="M74" s="9">
        <v>0</v>
      </c>
      <c r="N74" s="9">
        <v>0.5</v>
      </c>
    </row>
    <row r="75" spans="1:14">
      <c r="A75" s="8">
        <v>156</v>
      </c>
      <c r="B75" s="9">
        <v>156</v>
      </c>
      <c r="C75" s="9">
        <v>0.717787384986877</v>
      </c>
      <c r="D75" s="9">
        <v>0.186887502670288</v>
      </c>
      <c r="E75" s="9">
        <v>8</v>
      </c>
      <c r="F75" s="9">
        <v>6</v>
      </c>
      <c r="G75" s="9">
        <v>2</v>
      </c>
      <c r="H75" s="9">
        <v>4</v>
      </c>
      <c r="I75" s="9">
        <v>0.8</v>
      </c>
      <c r="J75" s="9">
        <v>0.571428571428572</v>
      </c>
      <c r="K75" s="9">
        <v>0.666666666666667</v>
      </c>
      <c r="L75" s="9">
        <v>0.6</v>
      </c>
      <c r="M75" s="9">
        <v>0.2</v>
      </c>
      <c r="N75" s="9">
        <v>0.6</v>
      </c>
    </row>
    <row r="76" spans="1:14">
      <c r="A76" s="8">
        <v>345</v>
      </c>
      <c r="B76" s="9">
        <v>345</v>
      </c>
      <c r="C76" s="9">
        <v>0.72076141834259</v>
      </c>
      <c r="D76" s="9">
        <v>0.153447031974793</v>
      </c>
      <c r="E76" s="9">
        <v>8</v>
      </c>
      <c r="F76" s="9">
        <v>7</v>
      </c>
      <c r="G76" s="9">
        <v>2</v>
      </c>
      <c r="H76" s="9">
        <v>3</v>
      </c>
      <c r="I76" s="9">
        <v>0.8</v>
      </c>
      <c r="J76" s="9">
        <v>0.533333333333333</v>
      </c>
      <c r="K76" s="9">
        <v>0.64</v>
      </c>
      <c r="L76" s="9">
        <v>0.7</v>
      </c>
      <c r="M76" s="9">
        <v>0.1</v>
      </c>
      <c r="N76" s="9">
        <v>0.55</v>
      </c>
    </row>
    <row r="77" s="7" customFormat="1" spans="3:14">
      <c r="C77" s="7">
        <f>AVERAGE(C2:C76)</f>
        <v>0.631143644650777</v>
      </c>
      <c r="D77" s="7">
        <f>AVERAGE(D2:D76)</f>
        <v>0.107418138186137</v>
      </c>
      <c r="I77" s="7">
        <f t="shared" ref="I77:N77" si="0">AVERAGE(I2:I76)</f>
        <v>0.877333333333333</v>
      </c>
      <c r="J77" s="7">
        <f t="shared" si="0"/>
        <v>0.564979466468631</v>
      </c>
      <c r="K77" s="7">
        <f t="shared" si="0"/>
        <v>0.684955369268413</v>
      </c>
      <c r="L77" s="7">
        <f t="shared" si="0"/>
        <v>0.690666666666667</v>
      </c>
      <c r="M77" s="7">
        <f t="shared" si="0"/>
        <v>0.186666666666667</v>
      </c>
      <c r="N77" s="7">
        <f t="shared" si="0"/>
        <v>0.593333333333333</v>
      </c>
    </row>
    <row r="79" spans="3:6">
      <c r="C79" s="18" t="s">
        <v>13</v>
      </c>
      <c r="D79" s="7" t="s">
        <v>14</v>
      </c>
      <c r="E79" s="7" t="s">
        <v>39</v>
      </c>
      <c r="F79" s="7"/>
    </row>
    <row r="80" spans="3:9">
      <c r="C80" s="7" t="s">
        <v>15</v>
      </c>
      <c r="D80" s="7">
        <f>COUNTIF(C2:C76,"&lt;0.343")-COUNTIF(C2:C76,"&lt;0.311")</f>
        <v>0</v>
      </c>
      <c r="E80" s="19">
        <v>0.02</v>
      </c>
      <c r="F80" s="23">
        <v>31.2</v>
      </c>
      <c r="G80" s="23">
        <v>-40</v>
      </c>
      <c r="H80" s="24">
        <v>0.0256</v>
      </c>
      <c r="I80">
        <v>76</v>
      </c>
    </row>
    <row r="81" spans="3:9">
      <c r="C81" s="7" t="s">
        <v>16</v>
      </c>
      <c r="D81" s="7">
        <f>COUNTIF(C2:C76,"&lt;0.375")-COUNTIF(C2:C76,"&lt;0.343")</f>
        <v>0</v>
      </c>
      <c r="E81" s="19">
        <v>0.04</v>
      </c>
      <c r="F81" s="23">
        <v>62.4</v>
      </c>
      <c r="G81" s="23">
        <v>-60</v>
      </c>
      <c r="H81" s="24">
        <v>0.0385</v>
      </c>
      <c r="I81">
        <v>75</v>
      </c>
    </row>
    <row r="82" spans="3:9">
      <c r="C82" s="7" t="s">
        <v>17</v>
      </c>
      <c r="D82" s="7">
        <f>COUNTIF(C2:C76,"&lt;0.407")-COUNTIF(C2:C76,"&lt;0.375")</f>
        <v>0</v>
      </c>
      <c r="E82" s="19">
        <v>0.1</v>
      </c>
      <c r="F82" s="23">
        <v>156</v>
      </c>
      <c r="G82" s="23">
        <v>-160</v>
      </c>
      <c r="H82" s="24">
        <v>0.1026</v>
      </c>
      <c r="I82">
        <v>70</v>
      </c>
    </row>
    <row r="83" spans="3:9">
      <c r="C83" s="7" t="s">
        <v>18</v>
      </c>
      <c r="D83" s="7">
        <f>COUNTIF(C2:C76,"&lt;0.439")-COUNTIF(C2:C76,"&lt;0.407")</f>
        <v>0</v>
      </c>
      <c r="E83" s="19">
        <v>0.12</v>
      </c>
      <c r="F83" s="23">
        <v>187.2</v>
      </c>
      <c r="G83" s="23">
        <v>-180</v>
      </c>
      <c r="H83" s="24">
        <v>0.1154</v>
      </c>
      <c r="I83">
        <v>69</v>
      </c>
    </row>
    <row r="84" s="3" customFormat="1" spans="3:9">
      <c r="C84" s="20" t="s">
        <v>19</v>
      </c>
      <c r="D84" s="20">
        <f>COUNTIF(C2:C76,"&lt;0.471")-COUNTIF(C2:C76,"&lt;0.439")</f>
        <v>0</v>
      </c>
      <c r="E84" s="20"/>
      <c r="F84" s="20"/>
      <c r="G84" s="3">
        <v>-200</v>
      </c>
      <c r="H84" s="25">
        <v>0.1282</v>
      </c>
      <c r="I84" s="3">
        <v>68</v>
      </c>
    </row>
    <row r="85" s="3" customFormat="1" spans="3:4">
      <c r="C85" s="20" t="s">
        <v>20</v>
      </c>
      <c r="D85" s="20">
        <f>COUNTIF(C2:C76,"&lt;0.503")-COUNTIF(C2:C76,"&lt;0.471")</f>
        <v>0</v>
      </c>
    </row>
    <row r="86" s="3" customFormat="1" spans="3:4">
      <c r="C86" s="20" t="s">
        <v>21</v>
      </c>
      <c r="D86" s="20">
        <f>COUNTIF(C2:C76,"&lt;0.535")-COUNTIF(C2:C76,"&lt;0.503")</f>
        <v>0</v>
      </c>
    </row>
    <row r="87" s="29" customFormat="1" spans="3:5">
      <c r="C87" s="32" t="s">
        <v>57</v>
      </c>
      <c r="D87" s="32">
        <f>COUNTIF(C2:C76,"&lt;0.573")-COUNTIF(C2:C76,"&lt;0.535")</f>
        <v>15</v>
      </c>
      <c r="E87" s="29">
        <v>15</v>
      </c>
    </row>
    <row r="88" s="3" customFormat="1" spans="3:5">
      <c r="C88" s="20" t="s">
        <v>58</v>
      </c>
      <c r="D88" s="20">
        <f>COUNTIF(C2:C76,"&lt;0.611")-COUNTIF(C2:C76,"&lt;0.573")</f>
        <v>15</v>
      </c>
      <c r="E88" s="3">
        <v>15</v>
      </c>
    </row>
    <row r="89" spans="3:5">
      <c r="C89" s="7" t="s">
        <v>59</v>
      </c>
      <c r="D89" s="7">
        <f>COUNTIF(C2:C76,"&lt;0.649")-COUNTIF(C2:C76,"&lt;0.611")</f>
        <v>15</v>
      </c>
      <c r="E89">
        <v>15</v>
      </c>
    </row>
    <row r="90" spans="3:5">
      <c r="C90" s="7" t="s">
        <v>60</v>
      </c>
      <c r="D90" s="7">
        <f>COUNTIF(C2:C76,"&lt;0.687")-COUNTIF(C2:C76,"&lt;0.649")</f>
        <v>15</v>
      </c>
      <c r="E90">
        <v>15</v>
      </c>
    </row>
    <row r="91" s="29" customFormat="1" spans="3:5">
      <c r="C91" s="32" t="s">
        <v>61</v>
      </c>
      <c r="D91" s="32">
        <f>COUNTIF(C2:C76,"&lt;0.725")-COUNTIF(C2:C76,"&lt;0.687")</f>
        <v>15</v>
      </c>
      <c r="E91" s="29">
        <v>15</v>
      </c>
    </row>
    <row r="92" spans="3:4">
      <c r="C92" s="7" t="s">
        <v>27</v>
      </c>
      <c r="D92" s="7">
        <f>COUNTIF(C2:C76,"&lt;0.727")-COUNTIF(C2:C76,"&lt;0.695")</f>
        <v>12</v>
      </c>
    </row>
    <row r="93" spans="3:4">
      <c r="C93" s="7" t="s">
        <v>28</v>
      </c>
      <c r="D93" s="7">
        <f>COUNTIF(C2:C76,"&lt;0.759")-COUNTIF(C2:C76,"&lt;0.727")</f>
        <v>0</v>
      </c>
    </row>
    <row r="94" spans="3:4">
      <c r="C94" s="7" t="s">
        <v>29</v>
      </c>
      <c r="D94" s="7">
        <f>COUNTIF(C2:C76,"&lt;0.791")-COUNTIF(C2:C76,"&lt;0.759")</f>
        <v>0</v>
      </c>
    </row>
    <row r="95" spans="3:4">
      <c r="C95" s="7" t="s">
        <v>30</v>
      </c>
      <c r="D95" s="7">
        <f>COUNTIF(C2:C76,"&lt;0.823")-COUNTIF(C2:C76,"&lt;0.791")</f>
        <v>0</v>
      </c>
    </row>
    <row r="96" spans="3:6">
      <c r="C96" s="7" t="s">
        <v>31</v>
      </c>
      <c r="D96" s="7">
        <f>COUNTIF(C2:C76,"&lt;0.855")-COUNTIF(C2:C76,"&lt;0.823")</f>
        <v>0</v>
      </c>
      <c r="E96">
        <v>0.53</v>
      </c>
      <c r="F96">
        <v>0.038</v>
      </c>
    </row>
    <row r="97" spans="3:6">
      <c r="C97" s="7" t="s">
        <v>32</v>
      </c>
      <c r="D97" s="7">
        <f>COUNTIF(C2:C76,"&lt;0.887")-COUNTIF(C2:C76,"&lt;0.855")</f>
        <v>0</v>
      </c>
      <c r="E97">
        <v>0.648</v>
      </c>
      <c r="F97">
        <v>0.073</v>
      </c>
    </row>
    <row r="98" spans="3:6">
      <c r="C98" s="7" t="s">
        <v>33</v>
      </c>
      <c r="D98" s="7">
        <f>COUNTIF(C2:C76,"&lt;0.919")-COUNTIF(C2:C76,"&lt;0.887")</f>
        <v>0</v>
      </c>
      <c r="E98">
        <v>0.734</v>
      </c>
      <c r="F98">
        <v>0.107</v>
      </c>
    </row>
    <row r="99" spans="3:4">
      <c r="C99" s="7" t="s">
        <v>34</v>
      </c>
      <c r="D99" s="7">
        <f>COUNTIF(C2:C76,"&lt;0.951")-COUNTIF(C2:C76,"&lt;0.919")</f>
        <v>0</v>
      </c>
    </row>
    <row r="100" spans="3:4">
      <c r="C100" s="7" t="s">
        <v>35</v>
      </c>
      <c r="D100" s="7">
        <f>COUNTIF(C2:C76,"&lt;0.983")-COUNTIF(C2:C76,"&lt;0.951")</f>
        <v>0</v>
      </c>
    </row>
    <row r="101" spans="3:5">
      <c r="C101" s="7" t="s">
        <v>36</v>
      </c>
      <c r="D101" s="7">
        <f>COUNTIF(C2:C76,"&lt;1.015")-COUNTIF(C2:C76,"&lt;0.983")</f>
        <v>0</v>
      </c>
      <c r="E101">
        <v>0.038</v>
      </c>
    </row>
    <row r="102" spans="3:4">
      <c r="C102" s="7" t="s">
        <v>37</v>
      </c>
      <c r="D102" s="7">
        <f>COUNTIF(C2:C76,"&lt;1.047")-COUNTIF(C2:C76,"&lt;1.015")</f>
        <v>0</v>
      </c>
    </row>
    <row r="103" spans="3:4">
      <c r="C103" s="7" t="s">
        <v>38</v>
      </c>
      <c r="D103" s="7">
        <f>COUNTIF(C2:C76,"&lt;1.079")-COUNTIF(C2:C76,"&lt;1.047")</f>
        <v>0</v>
      </c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55" workbookViewId="0">
      <selection activeCell="A1" sqref="$A1:$XFD98"/>
    </sheetView>
  </sheetViews>
  <sheetFormatPr defaultColWidth="9" defaultRowHeight="13.5"/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393</v>
      </c>
      <c r="B2" s="9">
        <v>393</v>
      </c>
      <c r="C2" s="9">
        <v>0.562142014503479</v>
      </c>
      <c r="D2" s="9">
        <v>0.0169335603713989</v>
      </c>
      <c r="E2" s="9">
        <v>8</v>
      </c>
      <c r="F2" s="9">
        <v>8</v>
      </c>
      <c r="G2" s="9">
        <v>2</v>
      </c>
      <c r="H2" s="9">
        <v>2</v>
      </c>
      <c r="I2" s="9">
        <v>0.8</v>
      </c>
      <c r="J2" s="9">
        <v>0.5</v>
      </c>
      <c r="K2" s="9">
        <v>0.615384615384615</v>
      </c>
      <c r="L2" s="9">
        <v>0.8</v>
      </c>
      <c r="M2" s="9">
        <v>0</v>
      </c>
      <c r="N2" s="9">
        <v>0.5</v>
      </c>
    </row>
    <row r="3" spans="1:14">
      <c r="A3" s="8">
        <v>498</v>
      </c>
      <c r="B3" s="9">
        <v>498</v>
      </c>
      <c r="C3" s="9">
        <v>0.562498211860657</v>
      </c>
      <c r="D3" s="9">
        <v>0.018094539642334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445</v>
      </c>
      <c r="B4" s="9">
        <v>445</v>
      </c>
      <c r="C4" s="9">
        <v>0.566210746765137</v>
      </c>
      <c r="D4" s="9">
        <v>0.00131916999816895</v>
      </c>
      <c r="E4" s="9">
        <v>9</v>
      </c>
      <c r="F4" s="9">
        <v>9</v>
      </c>
      <c r="G4" s="9">
        <v>1</v>
      </c>
      <c r="H4" s="9">
        <v>1</v>
      </c>
      <c r="I4" s="9">
        <v>0.9</v>
      </c>
      <c r="J4" s="9">
        <v>0.5</v>
      </c>
      <c r="K4" s="9">
        <v>0.642857142857143</v>
      </c>
      <c r="L4" s="9">
        <v>0.9</v>
      </c>
      <c r="M4" s="9">
        <v>0</v>
      </c>
      <c r="N4" s="9">
        <v>0.5</v>
      </c>
    </row>
    <row r="5" spans="1:14">
      <c r="A5" s="8">
        <v>7</v>
      </c>
      <c r="B5" s="9">
        <v>7</v>
      </c>
      <c r="C5" s="9">
        <v>0.567395210266113</v>
      </c>
      <c r="D5" s="9">
        <v>0.0389201641082764</v>
      </c>
      <c r="E5" s="9">
        <v>10</v>
      </c>
      <c r="F5" s="9">
        <v>8</v>
      </c>
      <c r="G5" s="9">
        <v>0</v>
      </c>
      <c r="H5" s="9">
        <v>2</v>
      </c>
      <c r="I5" s="9">
        <v>1</v>
      </c>
      <c r="J5" s="9">
        <v>0.555555555555556</v>
      </c>
      <c r="K5" s="9">
        <v>0.714285714285714</v>
      </c>
      <c r="L5" s="9">
        <v>0.8</v>
      </c>
      <c r="M5" s="9">
        <v>0.2</v>
      </c>
      <c r="N5" s="9">
        <v>0.6</v>
      </c>
    </row>
    <row r="6" spans="1:14">
      <c r="A6" s="8">
        <v>61</v>
      </c>
      <c r="B6" s="9">
        <v>61</v>
      </c>
      <c r="C6" s="9">
        <v>0.567415475845337</v>
      </c>
      <c r="D6" s="9">
        <v>0.0208377838134766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443</v>
      </c>
      <c r="B7" s="9">
        <v>443</v>
      </c>
      <c r="C7" s="9">
        <v>0.537277579307556</v>
      </c>
      <c r="D7" s="9">
        <v>0.00821709632873535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320</v>
      </c>
      <c r="B8" s="9">
        <v>320</v>
      </c>
      <c r="C8" s="9">
        <v>0.569774150848389</v>
      </c>
      <c r="D8" s="9">
        <v>0.0429487228393555</v>
      </c>
      <c r="E8" s="9">
        <v>7</v>
      </c>
      <c r="F8" s="9">
        <v>7</v>
      </c>
      <c r="G8" s="9">
        <v>3</v>
      </c>
      <c r="H8" s="9">
        <v>3</v>
      </c>
      <c r="I8" s="9">
        <v>0.7</v>
      </c>
      <c r="J8" s="9">
        <v>0.5</v>
      </c>
      <c r="K8" s="9">
        <v>0.583333333333333</v>
      </c>
      <c r="L8" s="9">
        <v>0.7</v>
      </c>
      <c r="M8" s="9">
        <v>0</v>
      </c>
      <c r="N8" s="9">
        <v>0.5</v>
      </c>
    </row>
    <row r="9" spans="1:14">
      <c r="A9" s="8">
        <v>208</v>
      </c>
      <c r="B9" s="9">
        <v>208</v>
      </c>
      <c r="C9" s="9">
        <v>0.570047974586487</v>
      </c>
      <c r="D9" s="9">
        <v>0.037690281867981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pans="1:14">
      <c r="A10" s="8">
        <v>290</v>
      </c>
      <c r="B10" s="9">
        <v>290</v>
      </c>
      <c r="C10" s="9">
        <v>0.57060170173645</v>
      </c>
      <c r="D10" s="9">
        <v>0.000138640403747559</v>
      </c>
      <c r="E10" s="9">
        <v>10</v>
      </c>
      <c r="F10" s="9">
        <v>6</v>
      </c>
      <c r="G10" s="9">
        <v>0</v>
      </c>
      <c r="H10" s="9">
        <v>4</v>
      </c>
      <c r="I10" s="9">
        <v>1</v>
      </c>
      <c r="J10" s="9">
        <v>0.625</v>
      </c>
      <c r="K10" s="9">
        <v>0.769230769230769</v>
      </c>
      <c r="L10" s="9">
        <v>0.6</v>
      </c>
      <c r="M10" s="9">
        <v>0.4</v>
      </c>
      <c r="N10" s="9">
        <v>0.7</v>
      </c>
    </row>
    <row r="11" spans="1:14">
      <c r="A11" s="8">
        <v>307</v>
      </c>
      <c r="B11" s="9">
        <v>307</v>
      </c>
      <c r="C11" s="9">
        <v>0.571081042289734</v>
      </c>
      <c r="D11" s="9">
        <v>0.0402399301528931</v>
      </c>
      <c r="E11" s="9">
        <v>10</v>
      </c>
      <c r="F11" s="9">
        <v>5</v>
      </c>
      <c r="G11" s="9">
        <v>0</v>
      </c>
      <c r="H11" s="9">
        <v>5</v>
      </c>
      <c r="I11" s="9">
        <v>1</v>
      </c>
      <c r="J11" s="9">
        <v>0.666666666666667</v>
      </c>
      <c r="K11" s="9">
        <v>0.8</v>
      </c>
      <c r="L11" s="9">
        <v>0.5</v>
      </c>
      <c r="M11" s="9">
        <v>0.5</v>
      </c>
      <c r="N11" s="9">
        <v>0.75</v>
      </c>
    </row>
    <row r="12" spans="1:14">
      <c r="A12" s="8">
        <v>304</v>
      </c>
      <c r="B12" s="9">
        <v>304</v>
      </c>
      <c r="C12" s="9">
        <v>0.57126247882843</v>
      </c>
      <c r="D12" s="9">
        <v>0.00178587436676025</v>
      </c>
      <c r="E12" s="9">
        <v>10</v>
      </c>
      <c r="F12" s="9">
        <v>9</v>
      </c>
      <c r="G12" s="9">
        <v>0</v>
      </c>
      <c r="H12" s="9">
        <v>1</v>
      </c>
      <c r="I12" s="9">
        <v>1</v>
      </c>
      <c r="J12" s="9">
        <v>0.526315789473684</v>
      </c>
      <c r="K12" s="9">
        <v>0.689655172413793</v>
      </c>
      <c r="L12" s="9">
        <v>0.9</v>
      </c>
      <c r="M12" s="9">
        <v>0.1</v>
      </c>
      <c r="N12" s="9">
        <v>0.55</v>
      </c>
    </row>
    <row r="13" spans="1:14">
      <c r="A13" s="8">
        <v>93</v>
      </c>
      <c r="B13" s="9">
        <v>93</v>
      </c>
      <c r="C13" s="9">
        <v>0.571714162826538</v>
      </c>
      <c r="D13" s="9">
        <v>0.0245965719223022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491</v>
      </c>
      <c r="B14" s="9">
        <v>491</v>
      </c>
      <c r="C14" s="9">
        <v>0.537451267242432</v>
      </c>
      <c r="D14" s="9">
        <v>0.00570511817932129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="29" customFormat="1" spans="1:14">
      <c r="A15" s="34">
        <v>467</v>
      </c>
      <c r="B15" s="35">
        <v>467</v>
      </c>
      <c r="C15" s="35">
        <v>0.572872996330261</v>
      </c>
      <c r="D15" s="35">
        <v>0.00699377059936523</v>
      </c>
      <c r="E15" s="35">
        <v>10</v>
      </c>
      <c r="F15" s="35">
        <v>6</v>
      </c>
      <c r="G15" s="35">
        <v>0</v>
      </c>
      <c r="H15" s="35">
        <v>4</v>
      </c>
      <c r="I15" s="35">
        <v>1</v>
      </c>
      <c r="J15" s="35">
        <v>0.625</v>
      </c>
      <c r="K15" s="35">
        <v>0.769230769230769</v>
      </c>
      <c r="L15" s="35">
        <v>0.6</v>
      </c>
      <c r="M15" s="35">
        <v>0.4</v>
      </c>
      <c r="N15" s="35">
        <v>0.7</v>
      </c>
    </row>
    <row r="16" spans="1:14">
      <c r="A16" s="8">
        <v>328</v>
      </c>
      <c r="B16" s="9">
        <v>328</v>
      </c>
      <c r="C16" s="9">
        <v>0.573578357696533</v>
      </c>
      <c r="D16" s="9">
        <v>0.105150818824768</v>
      </c>
      <c r="E16" s="9">
        <v>8</v>
      </c>
      <c r="F16" s="9">
        <v>6</v>
      </c>
      <c r="G16" s="9">
        <v>2</v>
      </c>
      <c r="H16" s="9">
        <v>4</v>
      </c>
      <c r="I16" s="9">
        <v>0.8</v>
      </c>
      <c r="J16" s="9">
        <v>0.571428571428572</v>
      </c>
      <c r="K16" s="9">
        <v>0.666666666666667</v>
      </c>
      <c r="L16" s="9">
        <v>0.6</v>
      </c>
      <c r="M16" s="9">
        <v>0.2</v>
      </c>
      <c r="N16" s="9">
        <v>0.6</v>
      </c>
    </row>
    <row r="17" spans="1:14">
      <c r="A17" s="8">
        <v>175</v>
      </c>
      <c r="B17" s="9">
        <v>175</v>
      </c>
      <c r="C17" s="9">
        <v>0.580980181694031</v>
      </c>
      <c r="D17" s="9">
        <v>0.101220607757568</v>
      </c>
      <c r="E17" s="9">
        <v>9</v>
      </c>
      <c r="F17" s="9">
        <v>2</v>
      </c>
      <c r="G17" s="9">
        <v>1</v>
      </c>
      <c r="H17" s="9">
        <v>8</v>
      </c>
      <c r="I17" s="9">
        <v>0.9</v>
      </c>
      <c r="J17" s="9">
        <v>0.818181818181818</v>
      </c>
      <c r="K17" s="9">
        <v>0.857142857142857</v>
      </c>
      <c r="L17" s="9">
        <v>0.2</v>
      </c>
      <c r="M17" s="9">
        <v>0.7</v>
      </c>
      <c r="N17" s="9">
        <v>0.85</v>
      </c>
    </row>
    <row r="18" spans="1:14">
      <c r="A18" s="8">
        <v>92</v>
      </c>
      <c r="B18" s="9">
        <v>92</v>
      </c>
      <c r="C18" s="9">
        <v>0.590191960334778</v>
      </c>
      <c r="D18" s="9">
        <v>0.0902374982833862</v>
      </c>
      <c r="E18" s="9">
        <v>7</v>
      </c>
      <c r="F18" s="9">
        <v>10</v>
      </c>
      <c r="G18" s="9">
        <v>3</v>
      </c>
      <c r="H18" s="9">
        <v>0</v>
      </c>
      <c r="I18" s="9">
        <v>0.7</v>
      </c>
      <c r="J18" s="9">
        <v>0.411764705882353</v>
      </c>
      <c r="K18" s="9">
        <v>0.518518518518518</v>
      </c>
      <c r="L18" s="9">
        <v>1</v>
      </c>
      <c r="M18" s="9">
        <v>-0.3</v>
      </c>
      <c r="N18" s="9">
        <v>0.35</v>
      </c>
    </row>
    <row r="19" spans="1:14">
      <c r="A19" s="8">
        <v>403</v>
      </c>
      <c r="B19" s="9">
        <v>403</v>
      </c>
      <c r="C19" s="9">
        <v>0.590362906455994</v>
      </c>
      <c r="D19" s="9">
        <v>0.0939908027648926</v>
      </c>
      <c r="E19" s="9">
        <v>8</v>
      </c>
      <c r="F19" s="9">
        <v>9</v>
      </c>
      <c r="G19" s="9">
        <v>2</v>
      </c>
      <c r="H19" s="9">
        <v>1</v>
      </c>
      <c r="I19" s="9">
        <v>0.8</v>
      </c>
      <c r="J19" s="9">
        <v>0.470588235294118</v>
      </c>
      <c r="K19" s="9">
        <v>0.592592592592593</v>
      </c>
      <c r="L19" s="9">
        <v>0.9</v>
      </c>
      <c r="M19" s="9">
        <v>-0.1</v>
      </c>
      <c r="N19" s="9">
        <v>0.45</v>
      </c>
    </row>
    <row r="20" spans="1:14">
      <c r="A20" s="8">
        <v>284</v>
      </c>
      <c r="B20" s="9">
        <v>284</v>
      </c>
      <c r="C20" s="9">
        <v>0.57831335067749</v>
      </c>
      <c r="D20" s="9">
        <v>0.00532937049865723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259</v>
      </c>
      <c r="B21" s="9">
        <v>259</v>
      </c>
      <c r="C21" s="9">
        <v>0.583817005157471</v>
      </c>
      <c r="D21" s="9">
        <v>0.00514543056488037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162</v>
      </c>
      <c r="B22" s="9">
        <v>162</v>
      </c>
      <c r="C22" s="9">
        <v>0.595521926879883</v>
      </c>
      <c r="D22" s="9">
        <v>0.114232540130615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177</v>
      </c>
      <c r="B23" s="9">
        <v>177</v>
      </c>
      <c r="C23" s="9">
        <v>0.582026481628418</v>
      </c>
      <c r="D23" s="9">
        <v>0.0592260360717773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33</v>
      </c>
      <c r="B24" s="9">
        <v>33</v>
      </c>
      <c r="C24" s="9">
        <v>0.59718656539917</v>
      </c>
      <c r="D24" s="9">
        <v>0.132335543632507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462</v>
      </c>
      <c r="B25" s="9">
        <v>462</v>
      </c>
      <c r="C25" s="9">
        <v>0.601978421211243</v>
      </c>
      <c r="D25" s="9">
        <v>0.126847267150879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226</v>
      </c>
      <c r="B26" s="9">
        <v>226</v>
      </c>
      <c r="C26" s="9">
        <v>0.602149486541748</v>
      </c>
      <c r="D26" s="9">
        <v>0.100008964538574</v>
      </c>
      <c r="E26" s="9">
        <v>9</v>
      </c>
      <c r="F26" s="9">
        <v>6</v>
      </c>
      <c r="G26" s="9">
        <v>1</v>
      </c>
      <c r="H26" s="9">
        <v>4</v>
      </c>
      <c r="I26" s="9">
        <v>0.9</v>
      </c>
      <c r="J26" s="9">
        <v>0.6</v>
      </c>
      <c r="K26" s="9">
        <v>0.72</v>
      </c>
      <c r="L26" s="9">
        <v>0.6</v>
      </c>
      <c r="M26" s="9">
        <v>0.3</v>
      </c>
      <c r="N26" s="9">
        <v>0.65</v>
      </c>
    </row>
    <row r="27" spans="1:14">
      <c r="A27" s="8">
        <v>121</v>
      </c>
      <c r="B27" s="9">
        <v>121</v>
      </c>
      <c r="C27" s="9">
        <v>0.577864170074463</v>
      </c>
      <c r="D27" s="9">
        <v>0.00414109230041504</v>
      </c>
      <c r="E27" s="9">
        <v>8</v>
      </c>
      <c r="F27" s="9">
        <v>7</v>
      </c>
      <c r="G27" s="9">
        <v>2</v>
      </c>
      <c r="H27" s="9">
        <v>3</v>
      </c>
      <c r="I27" s="9">
        <v>0.8</v>
      </c>
      <c r="J27" s="9">
        <v>0.533333333333333</v>
      </c>
      <c r="K27" s="9">
        <v>0.64</v>
      </c>
      <c r="L27" s="9">
        <v>0.7</v>
      </c>
      <c r="M27" s="9">
        <v>0.1</v>
      </c>
      <c r="N27" s="9">
        <v>0.55</v>
      </c>
    </row>
    <row r="28" spans="1:14">
      <c r="A28" s="8">
        <v>225</v>
      </c>
      <c r="B28" s="9">
        <v>225</v>
      </c>
      <c r="C28" s="9">
        <v>0.605853915214539</v>
      </c>
      <c r="D28" s="9">
        <v>0.149552583694458</v>
      </c>
      <c r="E28" s="9">
        <v>7</v>
      </c>
      <c r="F28" s="9">
        <v>8</v>
      </c>
      <c r="G28" s="9">
        <v>3</v>
      </c>
      <c r="H28" s="9">
        <v>2</v>
      </c>
      <c r="I28" s="9">
        <v>0.7</v>
      </c>
      <c r="J28" s="9">
        <v>0.466666666666667</v>
      </c>
      <c r="K28" s="9">
        <v>0.56</v>
      </c>
      <c r="L28" s="9">
        <v>0.8</v>
      </c>
      <c r="M28" s="9">
        <v>-0.1</v>
      </c>
      <c r="N28" s="9">
        <v>0.45</v>
      </c>
    </row>
    <row r="29" s="29" customFormat="1" spans="1:14">
      <c r="A29" s="34">
        <v>499</v>
      </c>
      <c r="B29" s="35">
        <v>499</v>
      </c>
      <c r="C29" s="35">
        <v>0.608421206474304</v>
      </c>
      <c r="D29" s="35">
        <v>0.103592753410339</v>
      </c>
      <c r="E29" s="35">
        <v>9</v>
      </c>
      <c r="F29" s="35">
        <v>5</v>
      </c>
      <c r="G29" s="35">
        <v>1</v>
      </c>
      <c r="H29" s="35">
        <v>5</v>
      </c>
      <c r="I29" s="35">
        <v>0.9</v>
      </c>
      <c r="J29" s="35">
        <v>0.642857142857143</v>
      </c>
      <c r="K29" s="35">
        <v>0.75</v>
      </c>
      <c r="L29" s="35">
        <v>0.5</v>
      </c>
      <c r="M29" s="35">
        <v>0.4</v>
      </c>
      <c r="N29" s="35">
        <v>0.7</v>
      </c>
    </row>
    <row r="30" spans="1:14">
      <c r="A30" s="8">
        <v>311</v>
      </c>
      <c r="B30" s="9">
        <v>311</v>
      </c>
      <c r="C30" s="9">
        <v>0.615211844444275</v>
      </c>
      <c r="D30" s="9">
        <v>0.113019585609436</v>
      </c>
      <c r="E30" s="9">
        <v>8</v>
      </c>
      <c r="F30" s="9">
        <v>7</v>
      </c>
      <c r="G30" s="9">
        <v>2</v>
      </c>
      <c r="H30" s="9">
        <v>3</v>
      </c>
      <c r="I30" s="9">
        <v>0.8</v>
      </c>
      <c r="J30" s="9">
        <v>0.533333333333333</v>
      </c>
      <c r="K30" s="9">
        <v>0.64</v>
      </c>
      <c r="L30" s="9">
        <v>0.7</v>
      </c>
      <c r="M30" s="9">
        <v>0.1</v>
      </c>
      <c r="N30" s="9">
        <v>0.55</v>
      </c>
    </row>
    <row r="31" spans="1:14">
      <c r="A31" s="8">
        <v>472</v>
      </c>
      <c r="B31" s="9">
        <v>472</v>
      </c>
      <c r="C31" s="9">
        <v>0.620526671409607</v>
      </c>
      <c r="D31" s="9">
        <v>0.139442920684815</v>
      </c>
      <c r="E31" s="9">
        <v>8</v>
      </c>
      <c r="F31" s="9">
        <v>7</v>
      </c>
      <c r="G31" s="9">
        <v>2</v>
      </c>
      <c r="H31" s="9">
        <v>3</v>
      </c>
      <c r="I31" s="9">
        <v>0.8</v>
      </c>
      <c r="J31" s="9">
        <v>0.533333333333333</v>
      </c>
      <c r="K31" s="9">
        <v>0.64</v>
      </c>
      <c r="L31" s="9">
        <v>0.7</v>
      </c>
      <c r="M31" s="9">
        <v>0.1</v>
      </c>
      <c r="N31" s="9">
        <v>0.55</v>
      </c>
    </row>
    <row r="32" spans="1:14">
      <c r="A32" s="8">
        <v>264</v>
      </c>
      <c r="B32" s="9">
        <v>264</v>
      </c>
      <c r="C32" s="9">
        <v>0.624519824981689</v>
      </c>
      <c r="D32" s="9">
        <v>0.128039479255676</v>
      </c>
      <c r="E32" s="9">
        <v>7</v>
      </c>
      <c r="F32" s="9">
        <v>7</v>
      </c>
      <c r="G32" s="9">
        <v>3</v>
      </c>
      <c r="H32" s="9">
        <v>3</v>
      </c>
      <c r="I32" s="9">
        <v>0.7</v>
      </c>
      <c r="J32" s="9">
        <v>0.5</v>
      </c>
      <c r="K32" s="9">
        <v>0.583333333333333</v>
      </c>
      <c r="L32" s="9">
        <v>0.7</v>
      </c>
      <c r="M32" s="9">
        <v>0</v>
      </c>
      <c r="N32" s="9">
        <v>0.5</v>
      </c>
    </row>
    <row r="33" spans="1:14">
      <c r="A33" s="8">
        <v>160</v>
      </c>
      <c r="B33" s="9">
        <v>160</v>
      </c>
      <c r="C33" s="9">
        <v>0.625976920127869</v>
      </c>
      <c r="D33" s="9">
        <v>0.133077383041382</v>
      </c>
      <c r="E33" s="9">
        <v>9</v>
      </c>
      <c r="F33" s="9">
        <v>7</v>
      </c>
      <c r="G33" s="9">
        <v>1</v>
      </c>
      <c r="H33" s="9">
        <v>3</v>
      </c>
      <c r="I33" s="9">
        <v>0.9</v>
      </c>
      <c r="J33" s="9">
        <v>0.5625</v>
      </c>
      <c r="K33" s="9">
        <v>0.692307692307692</v>
      </c>
      <c r="L33" s="9">
        <v>0.7</v>
      </c>
      <c r="M33" s="9">
        <v>0.2</v>
      </c>
      <c r="N33" s="9">
        <v>0.6</v>
      </c>
    </row>
    <row r="34" spans="1:14">
      <c r="A34" s="8">
        <v>399</v>
      </c>
      <c r="B34" s="9">
        <v>399</v>
      </c>
      <c r="C34" s="9">
        <v>0.626033902168274</v>
      </c>
      <c r="D34" s="9">
        <v>0.150467753410339</v>
      </c>
      <c r="E34" s="9">
        <v>9</v>
      </c>
      <c r="F34" s="9">
        <v>5</v>
      </c>
      <c r="G34" s="9">
        <v>1</v>
      </c>
      <c r="H34" s="9">
        <v>5</v>
      </c>
      <c r="I34" s="9">
        <v>0.9</v>
      </c>
      <c r="J34" s="9">
        <v>0.642857142857143</v>
      </c>
      <c r="K34" s="9">
        <v>0.75</v>
      </c>
      <c r="L34" s="9">
        <v>0.5</v>
      </c>
      <c r="M34" s="9">
        <v>0.4</v>
      </c>
      <c r="N34" s="9">
        <v>0.7</v>
      </c>
    </row>
    <row r="35" spans="1:14">
      <c r="A35" s="8">
        <v>215</v>
      </c>
      <c r="B35" s="9">
        <v>215</v>
      </c>
      <c r="C35" s="9">
        <v>0.627145886421204</v>
      </c>
      <c r="D35" s="9">
        <v>0.127987384796143</v>
      </c>
      <c r="E35" s="9">
        <v>10</v>
      </c>
      <c r="F35" s="9">
        <v>9</v>
      </c>
      <c r="G35" s="9">
        <v>0</v>
      </c>
      <c r="H35" s="9">
        <v>1</v>
      </c>
      <c r="I35" s="9">
        <v>1</v>
      </c>
      <c r="J35" s="9">
        <v>0.526315789473684</v>
      </c>
      <c r="K35" s="9">
        <v>0.689655172413793</v>
      </c>
      <c r="L35" s="9">
        <v>0.9</v>
      </c>
      <c r="M35" s="9">
        <v>0.1</v>
      </c>
      <c r="N35" s="9">
        <v>0.55</v>
      </c>
    </row>
    <row r="36" spans="1:14">
      <c r="A36" s="8">
        <v>88</v>
      </c>
      <c r="B36" s="9">
        <v>88</v>
      </c>
      <c r="C36" s="9">
        <v>0.63013482093811</v>
      </c>
      <c r="D36" s="9">
        <v>0.111610770225525</v>
      </c>
      <c r="E36" s="9">
        <v>8</v>
      </c>
      <c r="F36" s="9">
        <v>10</v>
      </c>
      <c r="G36" s="9">
        <v>2</v>
      </c>
      <c r="H36" s="9">
        <v>0</v>
      </c>
      <c r="I36" s="9">
        <v>0.8</v>
      </c>
      <c r="J36" s="9">
        <v>0.444444444444444</v>
      </c>
      <c r="K36" s="9">
        <v>0.571428571428572</v>
      </c>
      <c r="L36" s="9">
        <v>1</v>
      </c>
      <c r="M36" s="9">
        <v>-0.2</v>
      </c>
      <c r="N36" s="9">
        <v>0.4</v>
      </c>
    </row>
    <row r="37" spans="1:14">
      <c r="A37" s="8">
        <v>396</v>
      </c>
      <c r="B37" s="9">
        <v>396</v>
      </c>
      <c r="C37" s="9">
        <v>0.630221962928772</v>
      </c>
      <c r="D37" s="9">
        <v>0.13497257232666</v>
      </c>
      <c r="E37" s="9">
        <v>7</v>
      </c>
      <c r="F37" s="9">
        <v>5</v>
      </c>
      <c r="G37" s="9">
        <v>3</v>
      </c>
      <c r="H37" s="9">
        <v>5</v>
      </c>
      <c r="I37" s="9">
        <v>0.7</v>
      </c>
      <c r="J37" s="9">
        <v>0.583333333333333</v>
      </c>
      <c r="K37" s="9">
        <v>0.636363636363636</v>
      </c>
      <c r="L37" s="9">
        <v>0.5</v>
      </c>
      <c r="M37" s="9">
        <v>0.2</v>
      </c>
      <c r="N37" s="9">
        <v>0.6</v>
      </c>
    </row>
    <row r="38" spans="1:14">
      <c r="A38" s="8">
        <v>216</v>
      </c>
      <c r="B38" s="9">
        <v>216</v>
      </c>
      <c r="C38" s="9">
        <v>0.630265712738037</v>
      </c>
      <c r="D38" s="9">
        <v>0.11783504486084</v>
      </c>
      <c r="E38" s="9">
        <v>10</v>
      </c>
      <c r="F38" s="9">
        <v>8</v>
      </c>
      <c r="G38" s="9">
        <v>0</v>
      </c>
      <c r="H38" s="9">
        <v>2</v>
      </c>
      <c r="I38" s="9">
        <v>1</v>
      </c>
      <c r="J38" s="9">
        <v>0.555555555555556</v>
      </c>
      <c r="K38" s="9">
        <v>0.714285714285714</v>
      </c>
      <c r="L38" s="9">
        <v>0.8</v>
      </c>
      <c r="M38" s="9">
        <v>0.2</v>
      </c>
      <c r="N38" s="9">
        <v>0.6</v>
      </c>
    </row>
    <row r="39" spans="1:14">
      <c r="A39" s="8">
        <v>435</v>
      </c>
      <c r="B39" s="9">
        <v>435</v>
      </c>
      <c r="C39" s="9">
        <v>0.635199427604675</v>
      </c>
      <c r="D39" s="9">
        <v>0.123878836631775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364</v>
      </c>
      <c r="B40" s="9">
        <v>364</v>
      </c>
      <c r="C40" s="9">
        <v>0.636906027793884</v>
      </c>
      <c r="D40" s="9">
        <v>0.126631736755371</v>
      </c>
      <c r="E40" s="9">
        <v>8</v>
      </c>
      <c r="F40" s="9">
        <v>6</v>
      </c>
      <c r="G40" s="9">
        <v>2</v>
      </c>
      <c r="H40" s="9">
        <v>4</v>
      </c>
      <c r="I40" s="9">
        <v>0.8</v>
      </c>
      <c r="J40" s="9">
        <v>0.571428571428572</v>
      </c>
      <c r="K40" s="9">
        <v>0.666666666666667</v>
      </c>
      <c r="L40" s="9">
        <v>0.6</v>
      </c>
      <c r="M40" s="9">
        <v>0.2</v>
      </c>
      <c r="N40" s="9">
        <v>0.6</v>
      </c>
    </row>
    <row r="41" spans="1:14">
      <c r="A41" s="8">
        <v>458</v>
      </c>
      <c r="B41" s="9">
        <v>458</v>
      </c>
      <c r="C41" s="9">
        <v>0.642229557037354</v>
      </c>
      <c r="D41" s="9">
        <v>0.109878778457642</v>
      </c>
      <c r="E41" s="9">
        <v>10</v>
      </c>
      <c r="F41" s="9">
        <v>3</v>
      </c>
      <c r="G41" s="9">
        <v>0</v>
      </c>
      <c r="H41" s="9">
        <v>7</v>
      </c>
      <c r="I41" s="9">
        <v>1</v>
      </c>
      <c r="J41" s="9">
        <v>0.769230769230769</v>
      </c>
      <c r="K41" s="9">
        <v>0.869565217391304</v>
      </c>
      <c r="L41" s="9">
        <v>0.3</v>
      </c>
      <c r="M41" s="9">
        <v>0.7</v>
      </c>
      <c r="N41" s="9">
        <v>0.85</v>
      </c>
    </row>
    <row r="42" spans="1:14">
      <c r="A42" s="8">
        <v>138</v>
      </c>
      <c r="B42" s="9">
        <v>138</v>
      </c>
      <c r="C42" s="9">
        <v>0.6426020860672</v>
      </c>
      <c r="D42" s="9">
        <v>0.130975008010864</v>
      </c>
      <c r="E42" s="9">
        <v>9</v>
      </c>
      <c r="F42" s="9">
        <v>10</v>
      </c>
      <c r="G42" s="9">
        <v>1</v>
      </c>
      <c r="H42" s="9">
        <v>0</v>
      </c>
      <c r="I42" s="9">
        <v>0.9</v>
      </c>
      <c r="J42" s="9">
        <v>0.473684210526316</v>
      </c>
      <c r="K42" s="9">
        <v>0.620689655172414</v>
      </c>
      <c r="L42" s="9">
        <v>1</v>
      </c>
      <c r="M42" s="9">
        <v>-0.1</v>
      </c>
      <c r="N42" s="9">
        <v>0.45</v>
      </c>
    </row>
    <row r="43" s="29" customFormat="1" spans="1:14">
      <c r="A43" s="34">
        <v>274</v>
      </c>
      <c r="B43" s="35">
        <v>274</v>
      </c>
      <c r="C43" s="35">
        <v>0.644375324249268</v>
      </c>
      <c r="D43" s="35">
        <v>0.134663581848145</v>
      </c>
      <c r="E43" s="35">
        <v>9</v>
      </c>
      <c r="F43" s="35">
        <v>6</v>
      </c>
      <c r="G43" s="35">
        <v>1</v>
      </c>
      <c r="H43" s="35">
        <v>4</v>
      </c>
      <c r="I43" s="35">
        <v>0.9</v>
      </c>
      <c r="J43" s="35">
        <v>0.6</v>
      </c>
      <c r="K43" s="35">
        <v>0.72</v>
      </c>
      <c r="L43" s="35">
        <v>0.6</v>
      </c>
      <c r="M43" s="35">
        <v>0.3</v>
      </c>
      <c r="N43" s="35">
        <v>0.65</v>
      </c>
    </row>
    <row r="44" spans="1:14">
      <c r="A44" s="8">
        <v>313</v>
      </c>
      <c r="B44" s="9">
        <v>313</v>
      </c>
      <c r="C44" s="9">
        <v>0.650550127029419</v>
      </c>
      <c r="D44" s="9">
        <v>0.200407981872559</v>
      </c>
      <c r="E44" s="9">
        <v>8</v>
      </c>
      <c r="F44" s="9">
        <v>5</v>
      </c>
      <c r="G44" s="9">
        <v>2</v>
      </c>
      <c r="H44" s="9">
        <v>5</v>
      </c>
      <c r="I44" s="9">
        <v>0.8</v>
      </c>
      <c r="J44" s="9">
        <v>0.615384615384615</v>
      </c>
      <c r="K44" s="9">
        <v>0.695652173913043</v>
      </c>
      <c r="L44" s="9">
        <v>0.5</v>
      </c>
      <c r="M44" s="9">
        <v>0.3</v>
      </c>
      <c r="N44" s="9">
        <v>0.65</v>
      </c>
    </row>
    <row r="45" spans="1:14">
      <c r="A45" s="8">
        <v>105</v>
      </c>
      <c r="B45" s="9">
        <v>105</v>
      </c>
      <c r="C45" s="9">
        <v>0.654307246208191</v>
      </c>
      <c r="D45" s="9">
        <v>0.148639559745789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201</v>
      </c>
      <c r="B46" s="9">
        <v>201</v>
      </c>
      <c r="C46" s="9">
        <v>0.656274795532227</v>
      </c>
      <c r="D46" s="9">
        <v>0.173108339309692</v>
      </c>
      <c r="E46" s="9">
        <v>9</v>
      </c>
      <c r="F46" s="9">
        <v>5</v>
      </c>
      <c r="G46" s="9">
        <v>1</v>
      </c>
      <c r="H46" s="9">
        <v>5</v>
      </c>
      <c r="I46" s="9">
        <v>0.9</v>
      </c>
      <c r="J46" s="9">
        <v>0.642857142857143</v>
      </c>
      <c r="K46" s="9">
        <v>0.75</v>
      </c>
      <c r="L46" s="9">
        <v>0.5</v>
      </c>
      <c r="M46" s="9">
        <v>0.4</v>
      </c>
      <c r="N46" s="9">
        <v>0.7</v>
      </c>
    </row>
    <row r="47" spans="1:14">
      <c r="A47" s="8">
        <v>301</v>
      </c>
      <c r="B47" s="9">
        <v>301</v>
      </c>
      <c r="C47" s="9">
        <v>0.662102222442627</v>
      </c>
      <c r="D47" s="9">
        <v>0.124578595161438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197</v>
      </c>
      <c r="B48" s="9">
        <v>197</v>
      </c>
      <c r="C48" s="9">
        <v>0.663269877433777</v>
      </c>
      <c r="D48" s="9">
        <v>0.14519727230072</v>
      </c>
      <c r="E48" s="9">
        <v>8</v>
      </c>
      <c r="F48" s="9">
        <v>10</v>
      </c>
      <c r="G48" s="9">
        <v>2</v>
      </c>
      <c r="H48" s="9">
        <v>0</v>
      </c>
      <c r="I48" s="9">
        <v>0.8</v>
      </c>
      <c r="J48" s="9">
        <v>0.444444444444444</v>
      </c>
      <c r="K48" s="9">
        <v>0.571428571428572</v>
      </c>
      <c r="L48" s="9">
        <v>1</v>
      </c>
      <c r="M48" s="9">
        <v>-0.2</v>
      </c>
      <c r="N48" s="9">
        <v>0.4</v>
      </c>
    </row>
    <row r="49" spans="1:14">
      <c r="A49" s="8">
        <v>28</v>
      </c>
      <c r="B49" s="9">
        <v>28</v>
      </c>
      <c r="C49" s="9">
        <v>0.664024829864502</v>
      </c>
      <c r="D49" s="9">
        <v>0.176245927810669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261</v>
      </c>
      <c r="B50" s="9">
        <v>261</v>
      </c>
      <c r="C50" s="9">
        <v>0.667340993881226</v>
      </c>
      <c r="D50" s="9">
        <v>0.130968451499939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218</v>
      </c>
      <c r="B51" s="9">
        <v>218</v>
      </c>
      <c r="C51" s="9">
        <v>0.667884349822998</v>
      </c>
      <c r="D51" s="9">
        <v>0.152703166007996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256</v>
      </c>
      <c r="B52" s="9">
        <v>256</v>
      </c>
      <c r="C52" s="9">
        <v>0.667914509773254</v>
      </c>
      <c r="D52" s="9">
        <v>0.249172568321228</v>
      </c>
      <c r="E52" s="9">
        <v>7</v>
      </c>
      <c r="F52" s="9">
        <v>6</v>
      </c>
      <c r="G52" s="9">
        <v>3</v>
      </c>
      <c r="H52" s="9">
        <v>4</v>
      </c>
      <c r="I52" s="9">
        <v>0.7</v>
      </c>
      <c r="J52" s="9">
        <v>0.538461538461539</v>
      </c>
      <c r="K52" s="9">
        <v>0.608695652173913</v>
      </c>
      <c r="L52" s="9">
        <v>0.6</v>
      </c>
      <c r="M52" s="9">
        <v>0.1</v>
      </c>
      <c r="N52" s="9">
        <v>0.55</v>
      </c>
    </row>
    <row r="53" spans="1:14">
      <c r="A53" s="8">
        <v>454</v>
      </c>
      <c r="B53" s="9">
        <v>454</v>
      </c>
      <c r="C53" s="9">
        <v>0.671793937683105</v>
      </c>
      <c r="D53" s="9">
        <v>0.125243306159973</v>
      </c>
      <c r="E53" s="9">
        <v>10</v>
      </c>
      <c r="F53" s="9">
        <v>8</v>
      </c>
      <c r="G53" s="9">
        <v>0</v>
      </c>
      <c r="H53" s="9">
        <v>2</v>
      </c>
      <c r="I53" s="9">
        <v>1</v>
      </c>
      <c r="J53" s="9">
        <v>0.555555555555556</v>
      </c>
      <c r="K53" s="9">
        <v>0.714285714285714</v>
      </c>
      <c r="L53" s="9">
        <v>0.8</v>
      </c>
      <c r="M53" s="9">
        <v>0.2</v>
      </c>
      <c r="N53" s="9">
        <v>0.6</v>
      </c>
    </row>
    <row r="54" spans="1:14">
      <c r="A54" s="8">
        <v>85</v>
      </c>
      <c r="B54" s="9">
        <v>85</v>
      </c>
      <c r="C54" s="9">
        <v>0.6731196641922</v>
      </c>
      <c r="D54" s="9">
        <v>0.199320435523987</v>
      </c>
      <c r="E54" s="9">
        <v>9</v>
      </c>
      <c r="F54" s="9">
        <v>5</v>
      </c>
      <c r="G54" s="9">
        <v>1</v>
      </c>
      <c r="H54" s="9">
        <v>5</v>
      </c>
      <c r="I54" s="9">
        <v>0.9</v>
      </c>
      <c r="J54" s="9">
        <v>0.642857142857143</v>
      </c>
      <c r="K54" s="9">
        <v>0.75</v>
      </c>
      <c r="L54" s="9">
        <v>0.5</v>
      </c>
      <c r="M54" s="9">
        <v>0.4</v>
      </c>
      <c r="N54" s="9">
        <v>0.7</v>
      </c>
    </row>
    <row r="55" spans="1:14">
      <c r="A55" s="8">
        <v>232</v>
      </c>
      <c r="B55" s="9">
        <v>232</v>
      </c>
      <c r="C55" s="9">
        <v>0.677423715591431</v>
      </c>
      <c r="D55" s="9">
        <v>0.145640969276428</v>
      </c>
      <c r="E55" s="9">
        <v>10</v>
      </c>
      <c r="F55" s="9">
        <v>6</v>
      </c>
      <c r="G55" s="9">
        <v>0</v>
      </c>
      <c r="H55" s="9">
        <v>4</v>
      </c>
      <c r="I55" s="9">
        <v>1</v>
      </c>
      <c r="J55" s="9">
        <v>0.625</v>
      </c>
      <c r="K55" s="9">
        <v>0.769230769230769</v>
      </c>
      <c r="L55" s="9">
        <v>0.6</v>
      </c>
      <c r="M55" s="9">
        <v>0.4</v>
      </c>
      <c r="N55" s="9">
        <v>0.7</v>
      </c>
    </row>
    <row r="56" spans="1:14">
      <c r="A56" s="8">
        <v>173</v>
      </c>
      <c r="B56" s="9">
        <v>173</v>
      </c>
      <c r="C56" s="9">
        <v>0.680266976356506</v>
      </c>
      <c r="D56" s="9">
        <v>0.11992335319519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="29" customFormat="1" spans="1:14">
      <c r="A57" s="34">
        <v>317</v>
      </c>
      <c r="B57" s="35">
        <v>317</v>
      </c>
      <c r="C57" s="35">
        <v>0.685755729675293</v>
      </c>
      <c r="D57" s="35">
        <v>0.145111680030823</v>
      </c>
      <c r="E57" s="35">
        <v>7</v>
      </c>
      <c r="F57" s="35">
        <v>9</v>
      </c>
      <c r="G57" s="35">
        <v>3</v>
      </c>
      <c r="H57" s="35">
        <v>1</v>
      </c>
      <c r="I57" s="35">
        <v>0.7</v>
      </c>
      <c r="J57" s="35">
        <v>0.4375</v>
      </c>
      <c r="K57" s="35">
        <v>0.538461538461538</v>
      </c>
      <c r="L57" s="35">
        <v>0.9</v>
      </c>
      <c r="M57" s="35">
        <v>-0.2</v>
      </c>
      <c r="N57" s="35">
        <v>0.4</v>
      </c>
    </row>
    <row r="58" spans="1:14">
      <c r="A58" s="8">
        <v>430</v>
      </c>
      <c r="B58" s="9">
        <v>430</v>
      </c>
      <c r="C58" s="9">
        <v>0.688467860221863</v>
      </c>
      <c r="D58" s="9">
        <v>0.114662289619446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140</v>
      </c>
      <c r="B59" s="9">
        <v>140</v>
      </c>
      <c r="C59" s="9">
        <v>0.688493013381958</v>
      </c>
      <c r="D59" s="9">
        <v>0.146819114685059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377</v>
      </c>
      <c r="B60" s="9">
        <v>377</v>
      </c>
      <c r="C60" s="9">
        <v>0.693771600723267</v>
      </c>
      <c r="D60" s="9">
        <v>0.126768827438354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118</v>
      </c>
      <c r="B61" s="9">
        <v>118</v>
      </c>
      <c r="C61" s="9">
        <v>0.695274114608765</v>
      </c>
      <c r="D61" s="9">
        <v>0.156257748603821</v>
      </c>
      <c r="E61" s="9">
        <v>10</v>
      </c>
      <c r="F61" s="9">
        <v>6</v>
      </c>
      <c r="G61" s="9">
        <v>0</v>
      </c>
      <c r="H61" s="9">
        <v>4</v>
      </c>
      <c r="I61" s="9">
        <v>1</v>
      </c>
      <c r="J61" s="9">
        <v>0.625</v>
      </c>
      <c r="K61" s="9">
        <v>0.769230769230769</v>
      </c>
      <c r="L61" s="9">
        <v>0.6</v>
      </c>
      <c r="M61" s="9">
        <v>0.4</v>
      </c>
      <c r="N61" s="9">
        <v>0.7</v>
      </c>
    </row>
    <row r="62" spans="1:14">
      <c r="A62" s="8">
        <v>451</v>
      </c>
      <c r="B62" s="9">
        <v>451</v>
      </c>
      <c r="C62" s="9">
        <v>0.697910308837891</v>
      </c>
      <c r="D62" s="9">
        <v>0.165763139724731</v>
      </c>
      <c r="E62" s="9">
        <v>10</v>
      </c>
      <c r="F62" s="9">
        <v>8</v>
      </c>
      <c r="G62" s="9">
        <v>0</v>
      </c>
      <c r="H62" s="9">
        <v>2</v>
      </c>
      <c r="I62" s="9">
        <v>1</v>
      </c>
      <c r="J62" s="9">
        <v>0.555555555555556</v>
      </c>
      <c r="K62" s="9">
        <v>0.714285714285714</v>
      </c>
      <c r="L62" s="9">
        <v>0.8</v>
      </c>
      <c r="M62" s="9">
        <v>0.2</v>
      </c>
      <c r="N62" s="9">
        <v>0.6</v>
      </c>
    </row>
    <row r="63" spans="1:14">
      <c r="A63" s="8">
        <v>108</v>
      </c>
      <c r="B63" s="9">
        <v>108</v>
      </c>
      <c r="C63" s="9">
        <v>0.699525833129883</v>
      </c>
      <c r="D63" s="9">
        <v>0.117718815803528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370</v>
      </c>
      <c r="B64" s="9">
        <v>370</v>
      </c>
      <c r="C64" s="9">
        <v>0.701611161231995</v>
      </c>
      <c r="D64" s="9">
        <v>0.154161810874939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76</v>
      </c>
      <c r="B65" s="9">
        <v>76</v>
      </c>
      <c r="C65" s="9">
        <v>0.70630407333374</v>
      </c>
      <c r="D65" s="9">
        <v>0.148064017295837</v>
      </c>
      <c r="E65" s="9">
        <v>8</v>
      </c>
      <c r="F65" s="9">
        <v>9</v>
      </c>
      <c r="G65" s="9">
        <v>2</v>
      </c>
      <c r="H65" s="9">
        <v>1</v>
      </c>
      <c r="I65" s="9">
        <v>0.8</v>
      </c>
      <c r="J65" s="9">
        <v>0.470588235294118</v>
      </c>
      <c r="K65" s="9">
        <v>0.592592592592593</v>
      </c>
      <c r="L65" s="9">
        <v>0.9</v>
      </c>
      <c r="M65" s="9">
        <v>-0.1</v>
      </c>
      <c r="N65" s="9">
        <v>0.45</v>
      </c>
    </row>
    <row r="66" spans="1:14">
      <c r="A66" s="8">
        <v>405</v>
      </c>
      <c r="B66" s="9">
        <v>405</v>
      </c>
      <c r="C66" s="9">
        <v>0.706742882728577</v>
      </c>
      <c r="D66" s="9">
        <v>0.148184299468994</v>
      </c>
      <c r="E66" s="9">
        <v>9</v>
      </c>
      <c r="F66" s="9">
        <v>6</v>
      </c>
      <c r="G66" s="9">
        <v>1</v>
      </c>
      <c r="H66" s="9">
        <v>4</v>
      </c>
      <c r="I66" s="9">
        <v>0.9</v>
      </c>
      <c r="J66" s="9">
        <v>0.6</v>
      </c>
      <c r="K66" s="9">
        <v>0.72</v>
      </c>
      <c r="L66" s="9">
        <v>0.6</v>
      </c>
      <c r="M66" s="9">
        <v>0.3</v>
      </c>
      <c r="N66" s="9">
        <v>0.65</v>
      </c>
    </row>
    <row r="67" spans="1:14">
      <c r="A67" s="8">
        <v>398</v>
      </c>
      <c r="B67" s="9">
        <v>398</v>
      </c>
      <c r="C67" s="9">
        <v>0.710042953491211</v>
      </c>
      <c r="D67" s="9">
        <v>0.132445573806763</v>
      </c>
      <c r="E67" s="9">
        <v>8</v>
      </c>
      <c r="F67" s="9">
        <v>3</v>
      </c>
      <c r="G67" s="9">
        <v>2</v>
      </c>
      <c r="H67" s="9">
        <v>7</v>
      </c>
      <c r="I67" s="9">
        <v>0.8</v>
      </c>
      <c r="J67" s="9">
        <v>0.727272727272727</v>
      </c>
      <c r="K67" s="9">
        <v>0.761904761904762</v>
      </c>
      <c r="L67" s="9">
        <v>0.3</v>
      </c>
      <c r="M67" s="9">
        <v>0.5</v>
      </c>
      <c r="N67" s="9">
        <v>0.75</v>
      </c>
    </row>
    <row r="68" spans="1:14">
      <c r="A68" s="8">
        <v>29</v>
      </c>
      <c r="B68" s="9">
        <v>29</v>
      </c>
      <c r="C68" s="9">
        <v>0.712644577026367</v>
      </c>
      <c r="D68" s="9">
        <v>0.111910700798035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pans="1:14">
      <c r="A69" s="8">
        <v>416</v>
      </c>
      <c r="B69" s="9">
        <v>416</v>
      </c>
      <c r="C69" s="9">
        <v>0.713237643241882</v>
      </c>
      <c r="D69" s="9">
        <v>0.146124362945557</v>
      </c>
      <c r="E69" s="9">
        <v>10</v>
      </c>
      <c r="F69" s="9">
        <v>3</v>
      </c>
      <c r="G69" s="9">
        <v>0</v>
      </c>
      <c r="H69" s="9">
        <v>7</v>
      </c>
      <c r="I69" s="9">
        <v>1</v>
      </c>
      <c r="J69" s="9">
        <v>0.769230769230769</v>
      </c>
      <c r="K69" s="9">
        <v>0.869565217391304</v>
      </c>
      <c r="L69" s="9">
        <v>0.3</v>
      </c>
      <c r="M69" s="9">
        <v>0.7</v>
      </c>
      <c r="N69" s="9">
        <v>0.85</v>
      </c>
    </row>
    <row r="70" spans="1:14">
      <c r="A70" s="8">
        <v>156</v>
      </c>
      <c r="B70" s="9">
        <v>156</v>
      </c>
      <c r="C70" s="9">
        <v>0.717787384986877</v>
      </c>
      <c r="D70" s="9">
        <v>0.186887502670288</v>
      </c>
      <c r="E70" s="9">
        <v>8</v>
      </c>
      <c r="F70" s="9">
        <v>6</v>
      </c>
      <c r="G70" s="9">
        <v>2</v>
      </c>
      <c r="H70" s="9">
        <v>4</v>
      </c>
      <c r="I70" s="9">
        <v>0.8</v>
      </c>
      <c r="J70" s="9">
        <v>0.571428571428572</v>
      </c>
      <c r="K70" s="9">
        <v>0.666666666666667</v>
      </c>
      <c r="L70" s="9">
        <v>0.6</v>
      </c>
      <c r="M70" s="9">
        <v>0.2</v>
      </c>
      <c r="N70" s="9">
        <v>0.6</v>
      </c>
    </row>
    <row r="71" spans="1:14">
      <c r="A71" s="8">
        <v>345</v>
      </c>
      <c r="B71" s="9">
        <v>345</v>
      </c>
      <c r="C71" s="9">
        <v>0.72076141834259</v>
      </c>
      <c r="D71" s="9">
        <v>0.153447031974793</v>
      </c>
      <c r="E71" s="9">
        <v>8</v>
      </c>
      <c r="F71" s="9">
        <v>7</v>
      </c>
      <c r="G71" s="9">
        <v>2</v>
      </c>
      <c r="H71" s="9">
        <v>3</v>
      </c>
      <c r="I71" s="9">
        <v>0.8</v>
      </c>
      <c r="J71" s="9">
        <v>0.533333333333333</v>
      </c>
      <c r="K71" s="9">
        <v>0.64</v>
      </c>
      <c r="L71" s="9">
        <v>0.7</v>
      </c>
      <c r="M71" s="9">
        <v>0.1</v>
      </c>
      <c r="N71" s="9">
        <v>0.55</v>
      </c>
    </row>
    <row r="72" s="7" customFormat="1" spans="3:14">
      <c r="C72" s="7">
        <f>AVERAGE(C2:C71)</f>
        <v>0.631313495976584</v>
      </c>
      <c r="D72" s="7">
        <f>AVERAGE(D2:D71)</f>
        <v>0.106905574457986</v>
      </c>
      <c r="I72" s="7">
        <f t="shared" ref="I72:N72" si="0">AVERAGE(I2:I71)</f>
        <v>0.881428571428571</v>
      </c>
      <c r="J72" s="7">
        <f t="shared" si="0"/>
        <v>0.569729400348043</v>
      </c>
      <c r="K72" s="7">
        <f t="shared" si="0"/>
        <v>0.68963155225267</v>
      </c>
      <c r="L72" s="7">
        <f t="shared" si="0"/>
        <v>0.681428571428571</v>
      </c>
      <c r="M72" s="7">
        <f t="shared" si="0"/>
        <v>0.2</v>
      </c>
      <c r="N72" s="7">
        <f t="shared" si="0"/>
        <v>0.6</v>
      </c>
    </row>
    <row r="74" spans="3:6">
      <c r="C74" s="18" t="s">
        <v>13</v>
      </c>
      <c r="D74" s="7" t="s">
        <v>14</v>
      </c>
      <c r="E74" s="7" t="s">
        <v>39</v>
      </c>
      <c r="F74" s="7"/>
    </row>
    <row r="75" spans="3:9">
      <c r="C75" s="7" t="s">
        <v>15</v>
      </c>
      <c r="D75" s="7">
        <f>COUNTIF(C2:C71,"&lt;0.343")-COUNTIF(C2:C71,"&lt;0.311")</f>
        <v>0</v>
      </c>
      <c r="E75" s="19">
        <v>0.02</v>
      </c>
      <c r="F75" s="23">
        <v>31.2</v>
      </c>
      <c r="G75" s="23">
        <v>-40</v>
      </c>
      <c r="H75" s="24">
        <v>0.0256</v>
      </c>
      <c r="I75">
        <v>76</v>
      </c>
    </row>
    <row r="76" spans="3:9">
      <c r="C76" s="7" t="s">
        <v>16</v>
      </c>
      <c r="D76" s="7">
        <f>COUNTIF(C2:C71,"&lt;0.375")-COUNTIF(C2:C71,"&lt;0.343")</f>
        <v>0</v>
      </c>
      <c r="E76" s="19">
        <v>0.04</v>
      </c>
      <c r="F76" s="23">
        <v>62.4</v>
      </c>
      <c r="G76" s="23">
        <v>-60</v>
      </c>
      <c r="H76" s="24">
        <v>0.0385</v>
      </c>
      <c r="I76">
        <v>75</v>
      </c>
    </row>
    <row r="77" spans="3:9">
      <c r="C77" s="7" t="s">
        <v>17</v>
      </c>
      <c r="D77" s="7">
        <f>COUNTIF(C2:C71,"&lt;0.407")-COUNTIF(C2:C71,"&lt;0.375")</f>
        <v>0</v>
      </c>
      <c r="E77" s="19">
        <v>0.1</v>
      </c>
      <c r="F77" s="23">
        <v>156</v>
      </c>
      <c r="G77" s="23">
        <v>-160</v>
      </c>
      <c r="H77" s="24">
        <v>0.1026</v>
      </c>
      <c r="I77">
        <v>70</v>
      </c>
    </row>
    <row r="78" spans="3:9">
      <c r="C78" s="7" t="s">
        <v>18</v>
      </c>
      <c r="D78" s="7">
        <f>COUNTIF(C2:C71,"&lt;0.439")-COUNTIF(C2:C71,"&lt;0.407")</f>
        <v>0</v>
      </c>
      <c r="E78" s="19">
        <v>0.12</v>
      </c>
      <c r="F78" s="23">
        <v>187.2</v>
      </c>
      <c r="G78" s="23">
        <v>-180</v>
      </c>
      <c r="H78" s="24">
        <v>0.1154</v>
      </c>
      <c r="I78">
        <v>69</v>
      </c>
    </row>
    <row r="79" s="3" customFormat="1" spans="3:9">
      <c r="C79" s="20" t="s">
        <v>19</v>
      </c>
      <c r="D79" s="20">
        <f>COUNTIF(C2:C71,"&lt;0.471")-COUNTIF(C2:C71,"&lt;0.439")</f>
        <v>0</v>
      </c>
      <c r="E79" s="20"/>
      <c r="F79" s="20"/>
      <c r="G79" s="3">
        <v>-200</v>
      </c>
      <c r="H79" s="25">
        <v>0.1282</v>
      </c>
      <c r="I79" s="3">
        <v>68</v>
      </c>
    </row>
    <row r="80" s="3" customFormat="1" spans="3:4">
      <c r="C80" s="20" t="s">
        <v>20</v>
      </c>
      <c r="D80" s="20">
        <f>COUNTIF(C2:C71,"&lt;0.503")-COUNTIF(C2:C71,"&lt;0.471")</f>
        <v>0</v>
      </c>
    </row>
    <row r="81" s="3" customFormat="1" spans="3:4">
      <c r="C81" s="20" t="s">
        <v>21</v>
      </c>
      <c r="D81" s="20">
        <f>COUNTIF(C2:C71,"&lt;0.535")-COUNTIF(C2:C71,"&lt;0.503")</f>
        <v>0</v>
      </c>
    </row>
    <row r="82" s="29" customFormat="1" spans="3:5">
      <c r="C82" s="32" t="s">
        <v>57</v>
      </c>
      <c r="D82" s="32">
        <f>COUNTIF(C2:C71,"&lt;0.573")-COUNTIF(C2:C71,"&lt;0.535")</f>
        <v>14</v>
      </c>
      <c r="E82" s="29">
        <v>15</v>
      </c>
    </row>
    <row r="83" s="3" customFormat="1" spans="3:5">
      <c r="C83" s="20" t="s">
        <v>58</v>
      </c>
      <c r="D83" s="20">
        <f>COUNTIF(C2:C71,"&lt;0.611")-COUNTIF(C2:C71,"&lt;0.573")</f>
        <v>14</v>
      </c>
      <c r="E83" s="3">
        <v>15</v>
      </c>
    </row>
    <row r="84" spans="3:5">
      <c r="C84" s="7" t="s">
        <v>59</v>
      </c>
      <c r="D84" s="7">
        <f>COUNTIF(C2:C71,"&lt;0.649")-COUNTIF(C2:C71,"&lt;0.611")</f>
        <v>14</v>
      </c>
      <c r="E84">
        <v>15</v>
      </c>
    </row>
    <row r="85" spans="3:5">
      <c r="C85" s="7" t="s">
        <v>60</v>
      </c>
      <c r="D85" s="7">
        <f>COUNTIF(C2:C71,"&lt;0.687")-COUNTIF(C2:C71,"&lt;0.649")</f>
        <v>14</v>
      </c>
      <c r="E85">
        <v>15</v>
      </c>
    </row>
    <row r="86" s="29" customFormat="1" spans="3:5">
      <c r="C86" s="32" t="s">
        <v>61</v>
      </c>
      <c r="D86" s="32">
        <f>COUNTIF(C2:C71,"&lt;0.725")-COUNTIF(C2:C71,"&lt;0.687")</f>
        <v>14</v>
      </c>
      <c r="E86" s="29">
        <v>15</v>
      </c>
    </row>
    <row r="87" spans="3:4">
      <c r="C87" s="7" t="s">
        <v>27</v>
      </c>
      <c r="D87" s="7">
        <v>0</v>
      </c>
    </row>
    <row r="88" spans="3:4">
      <c r="C88" s="7" t="s">
        <v>28</v>
      </c>
      <c r="D88" s="7">
        <f>COUNTIF(C2:C71,"&lt;0.759")-COUNTIF(C2:C71,"&lt;0.727")</f>
        <v>0</v>
      </c>
    </row>
    <row r="89" spans="3:4">
      <c r="C89" s="7" t="s">
        <v>29</v>
      </c>
      <c r="D89" s="7">
        <f>COUNTIF(C2:C71,"&lt;0.791")-COUNTIF(C2:C71,"&lt;0.759")</f>
        <v>0</v>
      </c>
    </row>
    <row r="90" spans="3:4">
      <c r="C90" s="7" t="s">
        <v>30</v>
      </c>
      <c r="D90" s="7">
        <f>COUNTIF(C2:C71,"&lt;0.823")-COUNTIF(C2:C71,"&lt;0.791")</f>
        <v>0</v>
      </c>
    </row>
    <row r="91" spans="3:6">
      <c r="C91" s="7" t="s">
        <v>31</v>
      </c>
      <c r="D91" s="7">
        <f>COUNTIF(C2:C71,"&lt;0.855")-COUNTIF(C2:C71,"&lt;0.823")</f>
        <v>0</v>
      </c>
      <c r="E91">
        <v>0.53</v>
      </c>
      <c r="F91">
        <v>0.038</v>
      </c>
    </row>
    <row r="92" spans="3:6">
      <c r="C92" s="7" t="s">
        <v>32</v>
      </c>
      <c r="D92" s="7">
        <f>COUNTIF(C2:C71,"&lt;0.887")-COUNTIF(C2:C71,"&lt;0.855")</f>
        <v>0</v>
      </c>
      <c r="E92">
        <v>0.648</v>
      </c>
      <c r="F92">
        <v>0.073</v>
      </c>
    </row>
    <row r="93" spans="3:6">
      <c r="C93" s="7" t="s">
        <v>33</v>
      </c>
      <c r="D93" s="7">
        <f>COUNTIF(C2:C71,"&lt;0.919")-COUNTIF(C2:C71,"&lt;0.887")</f>
        <v>0</v>
      </c>
      <c r="E93">
        <v>0.734</v>
      </c>
      <c r="F93">
        <v>0.107</v>
      </c>
    </row>
    <row r="94" spans="3:4">
      <c r="C94" s="7" t="s">
        <v>34</v>
      </c>
      <c r="D94" s="7">
        <f>COUNTIF(C2:C71,"&lt;0.951")-COUNTIF(C2:C71,"&lt;0.919")</f>
        <v>0</v>
      </c>
    </row>
    <row r="95" spans="3:4">
      <c r="C95" s="7" t="s">
        <v>35</v>
      </c>
      <c r="D95" s="7">
        <f>COUNTIF(C2:C71,"&lt;0.983")-COUNTIF(C2:C71,"&lt;0.951")</f>
        <v>0</v>
      </c>
    </row>
    <row r="96" spans="3:5">
      <c r="C96" s="7" t="s">
        <v>36</v>
      </c>
      <c r="D96" s="7">
        <f>COUNTIF(C2:C71,"&lt;1.015")-COUNTIF(C2:C71,"&lt;0.983")</f>
        <v>0</v>
      </c>
      <c r="E96">
        <v>0.038</v>
      </c>
    </row>
    <row r="97" spans="3:4">
      <c r="C97" s="7" t="s">
        <v>37</v>
      </c>
      <c r="D97" s="7">
        <f>COUNTIF(C2:C71,"&lt;1.047")-COUNTIF(C2:C71,"&lt;1.015")</f>
        <v>0</v>
      </c>
    </row>
    <row r="98" spans="3:4">
      <c r="C98" s="7" t="s">
        <v>38</v>
      </c>
      <c r="D98" s="7">
        <f>COUNTIF(C2:C71,"&lt;1.079")-COUNTIF(C2:C71,"&lt;1.047")</f>
        <v>0</v>
      </c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1" workbookViewId="0">
      <selection activeCell="F72" sqref="F72:J77"/>
    </sheetView>
  </sheetViews>
  <sheetFormatPr defaultColWidth="9" defaultRowHeight="13.5"/>
  <cols>
    <col min="3" max="4" width="17.1333333333333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443</v>
      </c>
      <c r="B2" s="9">
        <v>443</v>
      </c>
      <c r="C2" s="9">
        <v>0.537277579307556</v>
      </c>
      <c r="D2" s="9">
        <v>0.00821709632873535</v>
      </c>
      <c r="E2" s="9">
        <v>10</v>
      </c>
      <c r="F2" s="9">
        <v>6</v>
      </c>
      <c r="G2" s="9">
        <v>0</v>
      </c>
      <c r="H2" s="9">
        <v>4</v>
      </c>
      <c r="I2" s="9">
        <v>1</v>
      </c>
      <c r="J2" s="9">
        <v>0.625</v>
      </c>
      <c r="K2" s="9">
        <v>0.769230769230769</v>
      </c>
      <c r="L2" s="9">
        <v>0.6</v>
      </c>
      <c r="M2" s="9">
        <v>0.4</v>
      </c>
      <c r="N2" s="9">
        <v>0.7</v>
      </c>
    </row>
    <row r="3" spans="1:14">
      <c r="A3" s="8">
        <v>491</v>
      </c>
      <c r="B3" s="9">
        <v>491</v>
      </c>
      <c r="C3" s="9">
        <v>0.537451267242432</v>
      </c>
      <c r="D3" s="9">
        <v>0.00570511817932129</v>
      </c>
      <c r="E3" s="9">
        <v>9</v>
      </c>
      <c r="F3" s="9">
        <v>7</v>
      </c>
      <c r="G3" s="9">
        <v>1</v>
      </c>
      <c r="H3" s="9">
        <v>3</v>
      </c>
      <c r="I3" s="9">
        <v>0.9</v>
      </c>
      <c r="J3" s="9">
        <v>0.5625</v>
      </c>
      <c r="K3" s="9">
        <v>0.692307692307692</v>
      </c>
      <c r="L3" s="9">
        <v>0.7</v>
      </c>
      <c r="M3" s="9">
        <v>0.2</v>
      </c>
      <c r="N3" s="9">
        <v>0.6</v>
      </c>
    </row>
    <row r="4" spans="1:14">
      <c r="A4" s="8">
        <v>272</v>
      </c>
      <c r="B4" s="9">
        <v>272</v>
      </c>
      <c r="C4" s="9">
        <v>0.538297295570374</v>
      </c>
      <c r="D4" s="9">
        <v>0.0419726371765137</v>
      </c>
      <c r="E4" s="9">
        <v>9</v>
      </c>
      <c r="F4" s="9">
        <v>3</v>
      </c>
      <c r="G4" s="9">
        <v>1</v>
      </c>
      <c r="H4" s="9">
        <v>7</v>
      </c>
      <c r="I4" s="9">
        <v>0.9</v>
      </c>
      <c r="J4" s="9">
        <v>0.75</v>
      </c>
      <c r="K4" s="9">
        <v>0.818181818181818</v>
      </c>
      <c r="L4" s="9">
        <v>0.3</v>
      </c>
      <c r="M4" s="9">
        <v>0.6</v>
      </c>
      <c r="N4" s="9">
        <v>0.8</v>
      </c>
    </row>
    <row r="5" spans="1:14">
      <c r="A5" s="8">
        <v>185</v>
      </c>
      <c r="B5" s="9">
        <v>185</v>
      </c>
      <c r="C5" s="9">
        <v>0.54090142250061</v>
      </c>
      <c r="D5" s="9">
        <v>0.0594098567962646</v>
      </c>
      <c r="E5" s="9">
        <v>9</v>
      </c>
      <c r="F5" s="9">
        <v>8</v>
      </c>
      <c r="G5" s="9">
        <v>1</v>
      </c>
      <c r="H5" s="9">
        <v>2</v>
      </c>
      <c r="I5" s="9">
        <v>0.9</v>
      </c>
      <c r="J5" s="9">
        <v>0.529411764705882</v>
      </c>
      <c r="K5" s="9">
        <v>0.666666666666667</v>
      </c>
      <c r="L5" s="9">
        <v>0.8</v>
      </c>
      <c r="M5" s="9">
        <v>0.1</v>
      </c>
      <c r="N5" s="9">
        <v>0.55</v>
      </c>
    </row>
    <row r="6" spans="1:14">
      <c r="A6" s="8">
        <v>44</v>
      </c>
      <c r="B6" s="9">
        <v>44</v>
      </c>
      <c r="C6" s="9">
        <v>0.544759035110474</v>
      </c>
      <c r="D6" s="9">
        <v>0.0347504615783691</v>
      </c>
      <c r="E6" s="9">
        <v>9</v>
      </c>
      <c r="F6" s="9">
        <v>8</v>
      </c>
      <c r="G6" s="9">
        <v>1</v>
      </c>
      <c r="H6" s="9">
        <v>2</v>
      </c>
      <c r="I6" s="9">
        <v>0.9</v>
      </c>
      <c r="J6" s="9">
        <v>0.529411764705882</v>
      </c>
      <c r="K6" s="9">
        <v>0.666666666666667</v>
      </c>
      <c r="L6" s="9">
        <v>0.8</v>
      </c>
      <c r="M6" s="9">
        <v>0.1</v>
      </c>
      <c r="N6" s="9">
        <v>0.55</v>
      </c>
    </row>
    <row r="7" spans="1:14">
      <c r="A7" s="8">
        <v>367</v>
      </c>
      <c r="B7" s="9">
        <v>367</v>
      </c>
      <c r="C7" s="9">
        <v>0.545997023582458</v>
      </c>
      <c r="D7" s="9">
        <v>0.0157420635223389</v>
      </c>
      <c r="E7" s="9">
        <v>9</v>
      </c>
      <c r="F7" s="9">
        <v>6</v>
      </c>
      <c r="G7" s="9">
        <v>1</v>
      </c>
      <c r="H7" s="9">
        <v>4</v>
      </c>
      <c r="I7" s="9">
        <v>0.9</v>
      </c>
      <c r="J7" s="9">
        <v>0.6</v>
      </c>
      <c r="K7" s="9">
        <v>0.72</v>
      </c>
      <c r="L7" s="9">
        <v>0.6</v>
      </c>
      <c r="M7" s="9">
        <v>0.3</v>
      </c>
      <c r="N7" s="9">
        <v>0.65</v>
      </c>
    </row>
    <row r="8" spans="1:14">
      <c r="A8" s="8">
        <v>21</v>
      </c>
      <c r="B8" s="9">
        <v>21</v>
      </c>
      <c r="C8" s="9">
        <v>0.547029495239258</v>
      </c>
      <c r="D8" s="9">
        <v>0.0139931440353394</v>
      </c>
      <c r="E8" s="9">
        <v>7</v>
      </c>
      <c r="F8" s="9">
        <v>7</v>
      </c>
      <c r="G8" s="9">
        <v>3</v>
      </c>
      <c r="H8" s="9">
        <v>3</v>
      </c>
      <c r="I8" s="9">
        <v>0.7</v>
      </c>
      <c r="J8" s="9">
        <v>0.5</v>
      </c>
      <c r="K8" s="9">
        <v>0.583333333333333</v>
      </c>
      <c r="L8" s="9">
        <v>0.7</v>
      </c>
      <c r="M8" s="9">
        <v>0</v>
      </c>
      <c r="N8" s="9">
        <v>0.5</v>
      </c>
    </row>
    <row r="9" spans="1:14">
      <c r="A9" s="8">
        <v>438</v>
      </c>
      <c r="B9" s="9">
        <v>438</v>
      </c>
      <c r="C9" s="9">
        <v>0.547446489334106</v>
      </c>
      <c r="D9" s="9">
        <v>0.0625665187835693</v>
      </c>
      <c r="E9" s="9">
        <v>8</v>
      </c>
      <c r="F9" s="9">
        <v>7</v>
      </c>
      <c r="G9" s="9">
        <v>2</v>
      </c>
      <c r="H9" s="9">
        <v>3</v>
      </c>
      <c r="I9" s="9">
        <v>0.8</v>
      </c>
      <c r="J9" s="9">
        <v>0.533333333333333</v>
      </c>
      <c r="K9" s="9">
        <v>0.64</v>
      </c>
      <c r="L9" s="9">
        <v>0.7</v>
      </c>
      <c r="M9" s="9">
        <v>0.1</v>
      </c>
      <c r="N9" s="9">
        <v>0.55</v>
      </c>
    </row>
    <row r="10" spans="1:14">
      <c r="A10" s="8">
        <v>210</v>
      </c>
      <c r="B10" s="9">
        <v>210</v>
      </c>
      <c r="C10" s="9">
        <v>0.54816722869873</v>
      </c>
      <c r="D10" s="9">
        <v>0.0458312034606934</v>
      </c>
      <c r="E10" s="9">
        <v>10</v>
      </c>
      <c r="F10" s="9">
        <v>5</v>
      </c>
      <c r="G10" s="9">
        <v>0</v>
      </c>
      <c r="H10" s="9">
        <v>5</v>
      </c>
      <c r="I10" s="9">
        <v>1</v>
      </c>
      <c r="J10" s="9">
        <v>0.666666666666667</v>
      </c>
      <c r="K10" s="9">
        <v>0.8</v>
      </c>
      <c r="L10" s="9">
        <v>0.5</v>
      </c>
      <c r="M10" s="9">
        <v>0.5</v>
      </c>
      <c r="N10" s="9">
        <v>0.75</v>
      </c>
    </row>
    <row r="11" spans="1:14">
      <c r="A11" s="8">
        <v>102</v>
      </c>
      <c r="B11" s="7">
        <v>102</v>
      </c>
      <c r="C11" s="7">
        <v>0.550467371940613</v>
      </c>
      <c r="D11" s="7">
        <v>0.0293501615524292</v>
      </c>
      <c r="E11" s="7">
        <v>9</v>
      </c>
      <c r="F11" s="7">
        <v>8</v>
      </c>
      <c r="G11" s="7">
        <v>1</v>
      </c>
      <c r="H11" s="7">
        <v>2</v>
      </c>
      <c r="I11" s="7">
        <v>0.9</v>
      </c>
      <c r="J11" s="7">
        <v>0.529411764705882</v>
      </c>
      <c r="K11" s="7">
        <v>0.666666666666667</v>
      </c>
      <c r="L11" s="7">
        <v>0.8</v>
      </c>
      <c r="M11" s="7">
        <v>0.1</v>
      </c>
      <c r="N11" s="7">
        <v>0.55</v>
      </c>
    </row>
    <row r="12" spans="1:14">
      <c r="A12" s="8">
        <v>145</v>
      </c>
      <c r="B12" s="9">
        <v>145</v>
      </c>
      <c r="C12" s="9">
        <v>0.550877332687378</v>
      </c>
      <c r="D12" s="9">
        <v>0.00531589984893799</v>
      </c>
      <c r="E12" s="9">
        <v>10</v>
      </c>
      <c r="F12" s="9">
        <v>8</v>
      </c>
      <c r="G12" s="9">
        <v>0</v>
      </c>
      <c r="H12" s="9">
        <v>2</v>
      </c>
      <c r="I12" s="9">
        <v>1</v>
      </c>
      <c r="J12" s="9">
        <v>0.555555555555556</v>
      </c>
      <c r="K12" s="9">
        <v>0.714285714285714</v>
      </c>
      <c r="L12" s="9">
        <v>0.8</v>
      </c>
      <c r="M12" s="9">
        <v>0.2</v>
      </c>
      <c r="N12" s="9">
        <v>0.6</v>
      </c>
    </row>
    <row r="13" spans="1:14">
      <c r="A13" s="8">
        <v>97</v>
      </c>
      <c r="B13" s="9">
        <v>97</v>
      </c>
      <c r="C13" s="9">
        <v>0.551364421844482</v>
      </c>
      <c r="D13" s="9">
        <v>0.0240031480789185</v>
      </c>
      <c r="E13" s="9">
        <v>8</v>
      </c>
      <c r="F13" s="9">
        <v>8</v>
      </c>
      <c r="G13" s="9">
        <v>2</v>
      </c>
      <c r="H13" s="9">
        <v>2</v>
      </c>
      <c r="I13" s="9">
        <v>0.8</v>
      </c>
      <c r="J13" s="9">
        <v>0.5</v>
      </c>
      <c r="K13" s="9">
        <v>0.615384615384615</v>
      </c>
      <c r="L13" s="9">
        <v>0.8</v>
      </c>
      <c r="M13" s="9">
        <v>0</v>
      </c>
      <c r="N13" s="9">
        <v>0.5</v>
      </c>
    </row>
    <row r="14" spans="1:14">
      <c r="A14" s="8">
        <v>205</v>
      </c>
      <c r="B14" s="9">
        <v>205</v>
      </c>
      <c r="C14" s="9">
        <v>0.551659464836121</v>
      </c>
      <c r="D14" s="9">
        <v>0.0101286172866821</v>
      </c>
      <c r="E14" s="9">
        <v>9</v>
      </c>
      <c r="F14" s="9">
        <v>5</v>
      </c>
      <c r="G14" s="9">
        <v>1</v>
      </c>
      <c r="H14" s="9">
        <v>5</v>
      </c>
      <c r="I14" s="9">
        <v>0.9</v>
      </c>
      <c r="J14" s="9">
        <v>0.642857142857143</v>
      </c>
      <c r="K14" s="9">
        <v>0.75</v>
      </c>
      <c r="L14" s="9">
        <v>0.5</v>
      </c>
      <c r="M14" s="9">
        <v>0.4</v>
      </c>
      <c r="N14" s="9">
        <v>0.7</v>
      </c>
    </row>
    <row r="15" spans="1:14">
      <c r="A15" s="8">
        <v>186</v>
      </c>
      <c r="B15" s="9">
        <v>186</v>
      </c>
      <c r="C15" s="9">
        <v>0.552615880966187</v>
      </c>
      <c r="D15" s="9">
        <v>0.034991979598999</v>
      </c>
      <c r="E15" s="9">
        <v>9</v>
      </c>
      <c r="F15" s="9">
        <v>6</v>
      </c>
      <c r="G15" s="9">
        <v>1</v>
      </c>
      <c r="H15" s="9">
        <v>4</v>
      </c>
      <c r="I15" s="9">
        <v>0.9</v>
      </c>
      <c r="J15" s="9">
        <v>0.6</v>
      </c>
      <c r="K15" s="9">
        <v>0.72</v>
      </c>
      <c r="L15" s="9">
        <v>0.6</v>
      </c>
      <c r="M15" s="9">
        <v>0.3</v>
      </c>
      <c r="N15" s="9">
        <v>0.65</v>
      </c>
    </row>
    <row r="16" spans="1:14">
      <c r="A16" s="8">
        <v>445</v>
      </c>
      <c r="B16" s="9">
        <v>445</v>
      </c>
      <c r="C16" s="9">
        <v>0.566210746765137</v>
      </c>
      <c r="D16" s="9">
        <v>0.00131916999816895</v>
      </c>
      <c r="E16" s="9">
        <v>9</v>
      </c>
      <c r="F16" s="9">
        <v>9</v>
      </c>
      <c r="G16" s="9">
        <v>1</v>
      </c>
      <c r="H16" s="9">
        <v>1</v>
      </c>
      <c r="I16" s="9">
        <v>0.9</v>
      </c>
      <c r="J16" s="9">
        <v>0.5</v>
      </c>
      <c r="K16" s="9">
        <v>0.642857142857143</v>
      </c>
      <c r="L16" s="9">
        <v>0.9</v>
      </c>
      <c r="M16" s="9">
        <v>0</v>
      </c>
      <c r="N16" s="9">
        <v>0.5</v>
      </c>
    </row>
    <row r="17" spans="1:14">
      <c r="A17" s="8">
        <v>337</v>
      </c>
      <c r="B17" s="9">
        <v>337</v>
      </c>
      <c r="C17" s="9">
        <v>0.560252547264099</v>
      </c>
      <c r="D17" s="9">
        <v>0.00192916393280029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="29" customFormat="1" spans="1:14">
      <c r="A18" s="34">
        <v>103</v>
      </c>
      <c r="B18" s="35">
        <v>103</v>
      </c>
      <c r="C18" s="35">
        <v>0.579185843467712</v>
      </c>
      <c r="D18" s="35">
        <v>0.0855180025100708</v>
      </c>
      <c r="E18" s="35">
        <v>10</v>
      </c>
      <c r="F18" s="35">
        <v>7</v>
      </c>
      <c r="G18" s="35">
        <v>0</v>
      </c>
      <c r="H18" s="35">
        <v>3</v>
      </c>
      <c r="I18" s="35">
        <v>1</v>
      </c>
      <c r="J18" s="35">
        <v>0.588235294117647</v>
      </c>
      <c r="K18" s="35">
        <v>0.740740740740741</v>
      </c>
      <c r="L18" s="35">
        <v>0.7</v>
      </c>
      <c r="M18" s="35">
        <v>0.3</v>
      </c>
      <c r="N18" s="35">
        <v>0.65</v>
      </c>
    </row>
    <row r="19" spans="1:14">
      <c r="A19" s="8">
        <v>36</v>
      </c>
      <c r="B19" s="9">
        <v>36</v>
      </c>
      <c r="C19" s="9">
        <v>0.588944435119629</v>
      </c>
      <c r="D19" s="9">
        <v>0.175347805023193</v>
      </c>
      <c r="E19" s="9">
        <v>7</v>
      </c>
      <c r="F19" s="9">
        <v>8</v>
      </c>
      <c r="G19" s="9">
        <v>3</v>
      </c>
      <c r="H19" s="9">
        <v>2</v>
      </c>
      <c r="I19" s="9">
        <v>0.7</v>
      </c>
      <c r="J19" s="9">
        <v>0.466666666666667</v>
      </c>
      <c r="K19" s="9">
        <v>0.56</v>
      </c>
      <c r="L19" s="9">
        <v>0.8</v>
      </c>
      <c r="M19" s="9">
        <v>-0.1</v>
      </c>
      <c r="N19" s="9">
        <v>0.45</v>
      </c>
    </row>
    <row r="20" spans="1:14">
      <c r="A20" s="8">
        <v>192</v>
      </c>
      <c r="B20" s="9">
        <v>192</v>
      </c>
      <c r="C20" s="9">
        <v>0.592427253723145</v>
      </c>
      <c r="D20" s="9">
        <v>0.27315354347229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444</v>
      </c>
      <c r="B21" s="9">
        <v>444</v>
      </c>
      <c r="C21" s="9">
        <v>0.595346450805664</v>
      </c>
      <c r="D21" s="9">
        <v>0.195836067199707</v>
      </c>
      <c r="E21" s="9">
        <v>7</v>
      </c>
      <c r="F21" s="9">
        <v>6</v>
      </c>
      <c r="G21" s="9">
        <v>3</v>
      </c>
      <c r="H21" s="9">
        <v>4</v>
      </c>
      <c r="I21" s="9">
        <v>0.7</v>
      </c>
      <c r="J21" s="9">
        <v>0.538461538461539</v>
      </c>
      <c r="K21" s="9">
        <v>0.608695652173913</v>
      </c>
      <c r="L21" s="9">
        <v>0.6</v>
      </c>
      <c r="M21" s="9">
        <v>0.1</v>
      </c>
      <c r="N21" s="9">
        <v>0.55</v>
      </c>
    </row>
    <row r="22" spans="1:14">
      <c r="A22" s="8">
        <v>162</v>
      </c>
      <c r="B22" s="9">
        <v>162</v>
      </c>
      <c r="C22" s="9">
        <v>0.595521926879883</v>
      </c>
      <c r="D22" s="9">
        <v>0.114232540130615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133</v>
      </c>
      <c r="B23" s="9">
        <v>133</v>
      </c>
      <c r="C23" s="9">
        <v>0.597050428390503</v>
      </c>
      <c r="D23" s="9">
        <v>0.135079622268677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33</v>
      </c>
      <c r="B24" s="9">
        <v>33</v>
      </c>
      <c r="C24" s="9">
        <v>0.59718656539917</v>
      </c>
      <c r="D24" s="9">
        <v>0.132335543632507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225</v>
      </c>
      <c r="B25" s="9">
        <v>225</v>
      </c>
      <c r="C25" s="9">
        <v>0.605853915214539</v>
      </c>
      <c r="D25" s="9">
        <v>0.149552583694458</v>
      </c>
      <c r="E25" s="9">
        <v>7</v>
      </c>
      <c r="F25" s="9">
        <v>8</v>
      </c>
      <c r="G25" s="9">
        <v>3</v>
      </c>
      <c r="H25" s="9">
        <v>2</v>
      </c>
      <c r="I25" s="9">
        <v>0.7</v>
      </c>
      <c r="J25" s="9">
        <v>0.466666666666667</v>
      </c>
      <c r="K25" s="9">
        <v>0.56</v>
      </c>
      <c r="L25" s="9">
        <v>0.8</v>
      </c>
      <c r="M25" s="9">
        <v>-0.1</v>
      </c>
      <c r="N25" s="9">
        <v>0.45</v>
      </c>
    </row>
    <row r="26" spans="1:14">
      <c r="A26" s="8">
        <v>411</v>
      </c>
      <c r="B26" s="9">
        <v>411</v>
      </c>
      <c r="C26" s="9">
        <v>0.613397359848022</v>
      </c>
      <c r="D26" s="9">
        <v>0.104501247406006</v>
      </c>
      <c r="E26" s="9">
        <v>9</v>
      </c>
      <c r="F26" s="9">
        <v>7</v>
      </c>
      <c r="G26" s="9">
        <v>1</v>
      </c>
      <c r="H26" s="9">
        <v>3</v>
      </c>
      <c r="I26" s="9">
        <v>0.9</v>
      </c>
      <c r="J26" s="9">
        <v>0.5625</v>
      </c>
      <c r="K26" s="9">
        <v>0.692307692307692</v>
      </c>
      <c r="L26" s="9">
        <v>0.7</v>
      </c>
      <c r="M26" s="9">
        <v>0.2</v>
      </c>
      <c r="N26" s="9">
        <v>0.6</v>
      </c>
    </row>
    <row r="27" spans="1:14">
      <c r="A27" s="8">
        <v>311</v>
      </c>
      <c r="B27" s="9">
        <v>311</v>
      </c>
      <c r="C27" s="9">
        <v>0.615211844444275</v>
      </c>
      <c r="D27" s="9">
        <v>0.113019585609436</v>
      </c>
      <c r="E27" s="9">
        <v>8</v>
      </c>
      <c r="F27" s="9">
        <v>7</v>
      </c>
      <c r="G27" s="9">
        <v>2</v>
      </c>
      <c r="H27" s="9">
        <v>3</v>
      </c>
      <c r="I27" s="9">
        <v>0.8</v>
      </c>
      <c r="J27" s="9">
        <v>0.533333333333333</v>
      </c>
      <c r="K27" s="9">
        <v>0.64</v>
      </c>
      <c r="L27" s="9">
        <v>0.7</v>
      </c>
      <c r="M27" s="9">
        <v>0.1</v>
      </c>
      <c r="N27" s="9">
        <v>0.55</v>
      </c>
    </row>
    <row r="28" spans="1:14">
      <c r="A28" s="8">
        <v>472</v>
      </c>
      <c r="B28" s="9">
        <v>472</v>
      </c>
      <c r="C28" s="9">
        <v>0.620526671409607</v>
      </c>
      <c r="D28" s="9">
        <v>0.139442920684815</v>
      </c>
      <c r="E28" s="9">
        <v>8</v>
      </c>
      <c r="F28" s="9">
        <v>7</v>
      </c>
      <c r="G28" s="9">
        <v>2</v>
      </c>
      <c r="H28" s="9">
        <v>3</v>
      </c>
      <c r="I28" s="9">
        <v>0.8</v>
      </c>
      <c r="J28" s="9">
        <v>0.533333333333333</v>
      </c>
      <c r="K28" s="9">
        <v>0.64</v>
      </c>
      <c r="L28" s="9">
        <v>0.7</v>
      </c>
      <c r="M28" s="9">
        <v>0.1</v>
      </c>
      <c r="N28" s="9">
        <v>0.55</v>
      </c>
    </row>
    <row r="29" spans="1:14">
      <c r="A29" s="8">
        <v>264</v>
      </c>
      <c r="B29" s="9">
        <v>264</v>
      </c>
      <c r="C29" s="9">
        <v>0.624519824981689</v>
      </c>
      <c r="D29" s="9">
        <v>0.128039479255676</v>
      </c>
      <c r="E29" s="9">
        <v>7</v>
      </c>
      <c r="F29" s="9">
        <v>7</v>
      </c>
      <c r="G29" s="9">
        <v>3</v>
      </c>
      <c r="H29" s="9">
        <v>3</v>
      </c>
      <c r="I29" s="9">
        <v>0.7</v>
      </c>
      <c r="J29" s="9">
        <v>0.5</v>
      </c>
      <c r="K29" s="9">
        <v>0.583333333333333</v>
      </c>
      <c r="L29" s="9">
        <v>0.7</v>
      </c>
      <c r="M29" s="9">
        <v>0</v>
      </c>
      <c r="N29" s="9">
        <v>0.5</v>
      </c>
    </row>
    <row r="30" spans="1:14">
      <c r="A30" s="8">
        <v>160</v>
      </c>
      <c r="B30" s="9">
        <v>160</v>
      </c>
      <c r="C30" s="9">
        <v>0.625976920127869</v>
      </c>
      <c r="D30" s="9">
        <v>0.133077383041382</v>
      </c>
      <c r="E30" s="9">
        <v>9</v>
      </c>
      <c r="F30" s="9">
        <v>7</v>
      </c>
      <c r="G30" s="9">
        <v>1</v>
      </c>
      <c r="H30" s="9">
        <v>3</v>
      </c>
      <c r="I30" s="9">
        <v>0.9</v>
      </c>
      <c r="J30" s="9">
        <v>0.5625</v>
      </c>
      <c r="K30" s="9">
        <v>0.692307692307692</v>
      </c>
      <c r="L30" s="9">
        <v>0.7</v>
      </c>
      <c r="M30" s="9">
        <v>0.2</v>
      </c>
      <c r="N30" s="9">
        <v>0.6</v>
      </c>
    </row>
    <row r="31" spans="1:14">
      <c r="A31" s="8">
        <v>399</v>
      </c>
      <c r="B31" s="9">
        <v>399</v>
      </c>
      <c r="C31" s="9">
        <v>0.626033902168274</v>
      </c>
      <c r="D31" s="9">
        <v>0.150467753410339</v>
      </c>
      <c r="E31" s="9">
        <v>9</v>
      </c>
      <c r="F31" s="9">
        <v>5</v>
      </c>
      <c r="G31" s="9">
        <v>1</v>
      </c>
      <c r="H31" s="9">
        <v>5</v>
      </c>
      <c r="I31" s="9">
        <v>0.9</v>
      </c>
      <c r="J31" s="9">
        <v>0.642857142857143</v>
      </c>
      <c r="K31" s="9">
        <v>0.75</v>
      </c>
      <c r="L31" s="9">
        <v>0.5</v>
      </c>
      <c r="M31" s="9">
        <v>0.4</v>
      </c>
      <c r="N31" s="9">
        <v>0.7</v>
      </c>
    </row>
    <row r="32" spans="1:14">
      <c r="A32" s="8">
        <v>215</v>
      </c>
      <c r="B32" s="9">
        <v>215</v>
      </c>
      <c r="C32" s="9">
        <v>0.627145886421204</v>
      </c>
      <c r="D32" s="9">
        <v>0.127987384796143</v>
      </c>
      <c r="E32" s="9">
        <v>10</v>
      </c>
      <c r="F32" s="9">
        <v>9</v>
      </c>
      <c r="G32" s="9">
        <v>0</v>
      </c>
      <c r="H32" s="9">
        <v>1</v>
      </c>
      <c r="I32" s="9">
        <v>1</v>
      </c>
      <c r="J32" s="9">
        <v>0.526315789473684</v>
      </c>
      <c r="K32" s="9">
        <v>0.689655172413793</v>
      </c>
      <c r="L32" s="9">
        <v>0.9</v>
      </c>
      <c r="M32" s="9">
        <v>0.1</v>
      </c>
      <c r="N32" s="9">
        <v>0.55</v>
      </c>
    </row>
    <row r="33" spans="1:14">
      <c r="A33" s="8">
        <v>88</v>
      </c>
      <c r="B33" s="9">
        <v>88</v>
      </c>
      <c r="C33" s="9">
        <v>0.63013482093811</v>
      </c>
      <c r="D33" s="9">
        <v>0.111610770225525</v>
      </c>
      <c r="E33" s="9">
        <v>8</v>
      </c>
      <c r="F33" s="9">
        <v>10</v>
      </c>
      <c r="G33" s="9">
        <v>2</v>
      </c>
      <c r="H33" s="9">
        <v>0</v>
      </c>
      <c r="I33" s="9">
        <v>0.8</v>
      </c>
      <c r="J33" s="9">
        <v>0.444444444444444</v>
      </c>
      <c r="K33" s="9">
        <v>0.571428571428572</v>
      </c>
      <c r="L33" s="9">
        <v>1</v>
      </c>
      <c r="M33" s="9">
        <v>-0.2</v>
      </c>
      <c r="N33" s="9">
        <v>0.4</v>
      </c>
    </row>
    <row r="34" spans="1:14">
      <c r="A34" s="8">
        <v>396</v>
      </c>
      <c r="B34" s="9">
        <v>396</v>
      </c>
      <c r="C34" s="9">
        <v>0.630221962928772</v>
      </c>
      <c r="D34" s="9">
        <v>0.13497257232666</v>
      </c>
      <c r="E34" s="9">
        <v>7</v>
      </c>
      <c r="F34" s="9">
        <v>5</v>
      </c>
      <c r="G34" s="9">
        <v>3</v>
      </c>
      <c r="H34" s="9">
        <v>5</v>
      </c>
      <c r="I34" s="9">
        <v>0.7</v>
      </c>
      <c r="J34" s="9">
        <v>0.583333333333333</v>
      </c>
      <c r="K34" s="9">
        <v>0.636363636363636</v>
      </c>
      <c r="L34" s="9">
        <v>0.5</v>
      </c>
      <c r="M34" s="9">
        <v>0.2</v>
      </c>
      <c r="N34" s="9">
        <v>0.6</v>
      </c>
    </row>
    <row r="35" s="29" customFormat="1" spans="1:14">
      <c r="A35" s="34">
        <v>216</v>
      </c>
      <c r="B35" s="35">
        <v>216</v>
      </c>
      <c r="C35" s="35">
        <v>0.630265712738037</v>
      </c>
      <c r="D35" s="35">
        <v>0.11783504486084</v>
      </c>
      <c r="E35" s="35">
        <v>10</v>
      </c>
      <c r="F35" s="35">
        <v>8</v>
      </c>
      <c r="G35" s="35">
        <v>0</v>
      </c>
      <c r="H35" s="35">
        <v>2</v>
      </c>
      <c r="I35" s="35">
        <v>1</v>
      </c>
      <c r="J35" s="35">
        <v>0.555555555555556</v>
      </c>
      <c r="K35" s="35">
        <v>0.714285714285714</v>
      </c>
      <c r="L35" s="35">
        <v>0.8</v>
      </c>
      <c r="M35" s="35">
        <v>0.2</v>
      </c>
      <c r="N35" s="35">
        <v>0.6</v>
      </c>
    </row>
    <row r="36" spans="1:14">
      <c r="A36" s="8">
        <v>435</v>
      </c>
      <c r="B36" s="9">
        <v>435</v>
      </c>
      <c r="C36" s="9">
        <v>0.635199427604675</v>
      </c>
      <c r="D36" s="9">
        <v>0.123878836631775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364</v>
      </c>
      <c r="B37" s="9">
        <v>364</v>
      </c>
      <c r="C37" s="9">
        <v>0.636906027793884</v>
      </c>
      <c r="D37" s="9">
        <v>0.126631736755371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138</v>
      </c>
      <c r="B38" s="9">
        <v>138</v>
      </c>
      <c r="C38" s="9">
        <v>0.6426020860672</v>
      </c>
      <c r="D38" s="9">
        <v>0.130975008010864</v>
      </c>
      <c r="E38" s="9">
        <v>9</v>
      </c>
      <c r="F38" s="9">
        <v>10</v>
      </c>
      <c r="G38" s="9">
        <v>1</v>
      </c>
      <c r="H38" s="9">
        <v>0</v>
      </c>
      <c r="I38" s="9">
        <v>0.9</v>
      </c>
      <c r="J38" s="9">
        <v>0.473684210526316</v>
      </c>
      <c r="K38" s="9">
        <v>0.620689655172414</v>
      </c>
      <c r="L38" s="9">
        <v>1</v>
      </c>
      <c r="M38" s="9">
        <v>-0.1</v>
      </c>
      <c r="N38" s="9">
        <v>0.45</v>
      </c>
    </row>
    <row r="39" spans="1:14">
      <c r="A39" s="8">
        <v>274</v>
      </c>
      <c r="B39" s="9">
        <v>274</v>
      </c>
      <c r="C39" s="9">
        <v>0.644375324249268</v>
      </c>
      <c r="D39" s="9">
        <v>0.134663581848145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313</v>
      </c>
      <c r="B40" s="9">
        <v>313</v>
      </c>
      <c r="C40" s="9">
        <v>0.650550127029419</v>
      </c>
      <c r="D40" s="9">
        <v>0.200407981872559</v>
      </c>
      <c r="E40" s="9">
        <v>8</v>
      </c>
      <c r="F40" s="9">
        <v>5</v>
      </c>
      <c r="G40" s="9">
        <v>2</v>
      </c>
      <c r="H40" s="9">
        <v>5</v>
      </c>
      <c r="I40" s="9">
        <v>0.8</v>
      </c>
      <c r="J40" s="9">
        <v>0.615384615384615</v>
      </c>
      <c r="K40" s="9">
        <v>0.695652173913043</v>
      </c>
      <c r="L40" s="9">
        <v>0.5</v>
      </c>
      <c r="M40" s="9">
        <v>0.3</v>
      </c>
      <c r="N40" s="9">
        <v>0.65</v>
      </c>
    </row>
    <row r="41" spans="1:14">
      <c r="A41" s="8">
        <v>105</v>
      </c>
      <c r="B41" s="9">
        <v>105</v>
      </c>
      <c r="C41" s="9">
        <v>0.654307246208191</v>
      </c>
      <c r="D41" s="9">
        <v>0.148639559745789</v>
      </c>
      <c r="E41" s="9">
        <v>9</v>
      </c>
      <c r="F41" s="9">
        <v>8</v>
      </c>
      <c r="G41" s="9">
        <v>1</v>
      </c>
      <c r="H41" s="9">
        <v>2</v>
      </c>
      <c r="I41" s="9">
        <v>0.9</v>
      </c>
      <c r="J41" s="9">
        <v>0.529411764705882</v>
      </c>
      <c r="K41" s="9">
        <v>0.666666666666667</v>
      </c>
      <c r="L41" s="9">
        <v>0.8</v>
      </c>
      <c r="M41" s="9">
        <v>0.1</v>
      </c>
      <c r="N41" s="9">
        <v>0.55</v>
      </c>
    </row>
    <row r="42" spans="1:14">
      <c r="A42" s="8">
        <v>201</v>
      </c>
      <c r="B42" s="9">
        <v>201</v>
      </c>
      <c r="C42" s="9">
        <v>0.656274795532227</v>
      </c>
      <c r="D42" s="9">
        <v>0.173108339309692</v>
      </c>
      <c r="E42" s="9">
        <v>9</v>
      </c>
      <c r="F42" s="9">
        <v>5</v>
      </c>
      <c r="G42" s="9">
        <v>1</v>
      </c>
      <c r="H42" s="9">
        <v>5</v>
      </c>
      <c r="I42" s="9">
        <v>0.9</v>
      </c>
      <c r="J42" s="9">
        <v>0.642857142857143</v>
      </c>
      <c r="K42" s="9">
        <v>0.75</v>
      </c>
      <c r="L42" s="9">
        <v>0.5</v>
      </c>
      <c r="M42" s="9">
        <v>0.4</v>
      </c>
      <c r="N42" s="9">
        <v>0.7</v>
      </c>
    </row>
    <row r="43" spans="1:14">
      <c r="A43" s="8">
        <v>361</v>
      </c>
      <c r="B43" s="9">
        <v>361</v>
      </c>
      <c r="C43" s="9">
        <v>0.659554600715637</v>
      </c>
      <c r="D43" s="9">
        <v>0.12120258808136</v>
      </c>
      <c r="E43" s="9">
        <v>9</v>
      </c>
      <c r="F43" s="9">
        <v>9</v>
      </c>
      <c r="G43" s="9">
        <v>1</v>
      </c>
      <c r="H43" s="9">
        <v>1</v>
      </c>
      <c r="I43" s="9">
        <v>0.9</v>
      </c>
      <c r="J43" s="9">
        <v>0.5</v>
      </c>
      <c r="K43" s="9">
        <v>0.642857142857143</v>
      </c>
      <c r="L43" s="9">
        <v>0.9</v>
      </c>
      <c r="M43" s="9">
        <v>0</v>
      </c>
      <c r="N43" s="9">
        <v>0.5</v>
      </c>
    </row>
    <row r="44" spans="1:14">
      <c r="A44" s="8">
        <v>301</v>
      </c>
      <c r="B44" s="9">
        <v>301</v>
      </c>
      <c r="C44" s="9">
        <v>0.662102222442627</v>
      </c>
      <c r="D44" s="9">
        <v>0.124578595161438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197</v>
      </c>
      <c r="B45" s="9">
        <v>197</v>
      </c>
      <c r="C45" s="9">
        <v>0.663269877433777</v>
      </c>
      <c r="D45" s="9">
        <v>0.14519727230072</v>
      </c>
      <c r="E45" s="9">
        <v>8</v>
      </c>
      <c r="F45" s="9">
        <v>10</v>
      </c>
      <c r="G45" s="9">
        <v>2</v>
      </c>
      <c r="H45" s="9">
        <v>0</v>
      </c>
      <c r="I45" s="9">
        <v>0.8</v>
      </c>
      <c r="J45" s="9">
        <v>0.444444444444444</v>
      </c>
      <c r="K45" s="9">
        <v>0.571428571428572</v>
      </c>
      <c r="L45" s="9">
        <v>1</v>
      </c>
      <c r="M45" s="9">
        <v>-0.2</v>
      </c>
      <c r="N45" s="9">
        <v>0.4</v>
      </c>
    </row>
    <row r="46" spans="1:14">
      <c r="A46" s="8">
        <v>28</v>
      </c>
      <c r="B46" s="9">
        <v>28</v>
      </c>
      <c r="C46" s="9">
        <v>0.664024829864502</v>
      </c>
      <c r="D46" s="9">
        <v>0.176245927810669</v>
      </c>
      <c r="E46" s="9">
        <v>9</v>
      </c>
      <c r="F46" s="9">
        <v>4</v>
      </c>
      <c r="G46" s="9">
        <v>1</v>
      </c>
      <c r="H46" s="9">
        <v>6</v>
      </c>
      <c r="I46" s="9">
        <v>0.9</v>
      </c>
      <c r="J46" s="9">
        <v>0.692307692307692</v>
      </c>
      <c r="K46" s="9">
        <v>0.782608695652174</v>
      </c>
      <c r="L46" s="9">
        <v>0.4</v>
      </c>
      <c r="M46" s="9">
        <v>0.5</v>
      </c>
      <c r="N46" s="9">
        <v>0.75</v>
      </c>
    </row>
    <row r="47" spans="1:14">
      <c r="A47" s="8">
        <v>261</v>
      </c>
      <c r="B47" s="9">
        <v>261</v>
      </c>
      <c r="C47" s="9">
        <v>0.667340993881226</v>
      </c>
      <c r="D47" s="9">
        <v>0.130968451499939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218</v>
      </c>
      <c r="B48" s="9">
        <v>218</v>
      </c>
      <c r="C48" s="9">
        <v>0.667884349822998</v>
      </c>
      <c r="D48" s="9">
        <v>0.152703166007996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256</v>
      </c>
      <c r="B49" s="9">
        <v>256</v>
      </c>
      <c r="C49" s="9">
        <v>0.667914509773254</v>
      </c>
      <c r="D49" s="9">
        <v>0.249172568321228</v>
      </c>
      <c r="E49" s="9">
        <v>7</v>
      </c>
      <c r="F49" s="9">
        <v>6</v>
      </c>
      <c r="G49" s="9">
        <v>3</v>
      </c>
      <c r="H49" s="9">
        <v>4</v>
      </c>
      <c r="I49" s="9">
        <v>0.7</v>
      </c>
      <c r="J49" s="9">
        <v>0.538461538461539</v>
      </c>
      <c r="K49" s="9">
        <v>0.608695652173913</v>
      </c>
      <c r="L49" s="9">
        <v>0.6</v>
      </c>
      <c r="M49" s="9">
        <v>0.1</v>
      </c>
      <c r="N49" s="9">
        <v>0.55</v>
      </c>
    </row>
    <row r="50" spans="1:14">
      <c r="A50" s="8">
        <v>454</v>
      </c>
      <c r="B50" s="9">
        <v>454</v>
      </c>
      <c r="C50" s="9">
        <v>0.671793937683105</v>
      </c>
      <c r="D50" s="9">
        <v>0.125243306159973</v>
      </c>
      <c r="E50" s="9">
        <v>10</v>
      </c>
      <c r="F50" s="9">
        <v>8</v>
      </c>
      <c r="G50" s="9">
        <v>0</v>
      </c>
      <c r="H50" s="9">
        <v>2</v>
      </c>
      <c r="I50" s="9">
        <v>1</v>
      </c>
      <c r="J50" s="9">
        <v>0.555555555555556</v>
      </c>
      <c r="K50" s="9">
        <v>0.714285714285714</v>
      </c>
      <c r="L50" s="9">
        <v>0.8</v>
      </c>
      <c r="M50" s="9">
        <v>0.2</v>
      </c>
      <c r="N50" s="9">
        <v>0.6</v>
      </c>
    </row>
    <row r="51" spans="1:14">
      <c r="A51" s="8">
        <v>85</v>
      </c>
      <c r="B51" s="9">
        <v>85</v>
      </c>
      <c r="C51" s="9">
        <v>0.6731196641922</v>
      </c>
      <c r="D51" s="9">
        <v>0.199320435523987</v>
      </c>
      <c r="E51" s="9">
        <v>9</v>
      </c>
      <c r="F51" s="9">
        <v>5</v>
      </c>
      <c r="G51" s="9">
        <v>1</v>
      </c>
      <c r="H51" s="9">
        <v>5</v>
      </c>
      <c r="I51" s="9">
        <v>0.9</v>
      </c>
      <c r="J51" s="9">
        <v>0.642857142857143</v>
      </c>
      <c r="K51" s="9">
        <v>0.75</v>
      </c>
      <c r="L51" s="9">
        <v>0.5</v>
      </c>
      <c r="M51" s="9">
        <v>0.4</v>
      </c>
      <c r="N51" s="9">
        <v>0.7</v>
      </c>
    </row>
    <row r="52" s="29" customFormat="1" spans="1:14">
      <c r="A52" s="34">
        <v>232</v>
      </c>
      <c r="B52" s="35">
        <v>232</v>
      </c>
      <c r="C52" s="35">
        <v>0.677423715591431</v>
      </c>
      <c r="D52" s="35">
        <v>0.145640969276428</v>
      </c>
      <c r="E52" s="35">
        <v>10</v>
      </c>
      <c r="F52" s="35">
        <v>6</v>
      </c>
      <c r="G52" s="35">
        <v>0</v>
      </c>
      <c r="H52" s="35">
        <v>4</v>
      </c>
      <c r="I52" s="35">
        <v>1</v>
      </c>
      <c r="J52" s="35">
        <v>0.625</v>
      </c>
      <c r="K52" s="35">
        <v>0.769230769230769</v>
      </c>
      <c r="L52" s="35">
        <v>0.6</v>
      </c>
      <c r="M52" s="35">
        <v>0.4</v>
      </c>
      <c r="N52" s="35">
        <v>0.7</v>
      </c>
    </row>
    <row r="53" spans="1:14">
      <c r="A53" s="8">
        <v>485</v>
      </c>
      <c r="B53" s="9">
        <v>485</v>
      </c>
      <c r="C53" s="9">
        <v>0.723328471183777</v>
      </c>
      <c r="D53" s="9">
        <v>0.0456907749176025</v>
      </c>
      <c r="E53" s="9">
        <v>7</v>
      </c>
      <c r="F53" s="9">
        <v>8</v>
      </c>
      <c r="G53" s="9">
        <v>3</v>
      </c>
      <c r="H53" s="9">
        <v>2</v>
      </c>
      <c r="I53" s="9">
        <v>0.7</v>
      </c>
      <c r="J53" s="9">
        <v>0.466666666666667</v>
      </c>
      <c r="K53" s="9">
        <v>0.56</v>
      </c>
      <c r="L53" s="9">
        <v>0.8</v>
      </c>
      <c r="M53" s="9">
        <v>-0.1</v>
      </c>
      <c r="N53" s="9">
        <v>0.45</v>
      </c>
    </row>
    <row r="54" spans="1:14">
      <c r="A54" s="8">
        <v>430</v>
      </c>
      <c r="B54" s="9">
        <v>430</v>
      </c>
      <c r="C54" s="9">
        <v>0.688467860221863</v>
      </c>
      <c r="D54" s="9">
        <v>0.114662289619446</v>
      </c>
      <c r="E54" s="9">
        <v>9</v>
      </c>
      <c r="F54" s="9">
        <v>8</v>
      </c>
      <c r="G54" s="9">
        <v>1</v>
      </c>
      <c r="H54" s="9">
        <v>2</v>
      </c>
      <c r="I54" s="9">
        <v>0.9</v>
      </c>
      <c r="J54" s="9">
        <v>0.529411764705882</v>
      </c>
      <c r="K54" s="9">
        <v>0.666666666666667</v>
      </c>
      <c r="L54" s="9">
        <v>0.8</v>
      </c>
      <c r="M54" s="9">
        <v>0.1</v>
      </c>
      <c r="N54" s="9">
        <v>0.55</v>
      </c>
    </row>
    <row r="55" spans="1:14">
      <c r="A55" s="8">
        <v>140</v>
      </c>
      <c r="B55" s="9">
        <v>140</v>
      </c>
      <c r="C55" s="9">
        <v>0.688493013381958</v>
      </c>
      <c r="D55" s="9">
        <v>0.146819114685059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377</v>
      </c>
      <c r="B56" s="9">
        <v>377</v>
      </c>
      <c r="C56" s="9">
        <v>0.693771600723267</v>
      </c>
      <c r="D56" s="9">
        <v>0.126768827438354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451</v>
      </c>
      <c r="B57" s="9">
        <v>451</v>
      </c>
      <c r="C57" s="9">
        <v>0.697910308837891</v>
      </c>
      <c r="D57" s="9">
        <v>0.165763139724731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pans="1:14">
      <c r="A58" s="8">
        <v>108</v>
      </c>
      <c r="B58" s="9">
        <v>108</v>
      </c>
      <c r="C58" s="9">
        <v>0.699525833129883</v>
      </c>
      <c r="D58" s="9">
        <v>0.117718815803528</v>
      </c>
      <c r="E58" s="9">
        <v>9</v>
      </c>
      <c r="F58" s="9">
        <v>9</v>
      </c>
      <c r="G58" s="9">
        <v>1</v>
      </c>
      <c r="H58" s="9">
        <v>1</v>
      </c>
      <c r="I58" s="9">
        <v>0.9</v>
      </c>
      <c r="J58" s="9">
        <v>0.5</v>
      </c>
      <c r="K58" s="9">
        <v>0.642857142857143</v>
      </c>
      <c r="L58" s="9">
        <v>0.9</v>
      </c>
      <c r="M58" s="9">
        <v>0</v>
      </c>
      <c r="N58" s="9">
        <v>0.5</v>
      </c>
    </row>
    <row r="59" spans="1:14">
      <c r="A59" s="8">
        <v>95</v>
      </c>
      <c r="B59" s="9">
        <v>95</v>
      </c>
      <c r="C59" s="9">
        <v>0.718604207038879</v>
      </c>
      <c r="D59" s="9">
        <v>0.000424385070800781</v>
      </c>
      <c r="E59" s="9">
        <v>8</v>
      </c>
      <c r="F59" s="9">
        <v>7</v>
      </c>
      <c r="G59" s="9">
        <v>2</v>
      </c>
      <c r="H59" s="9">
        <v>3</v>
      </c>
      <c r="I59" s="9">
        <v>0.8</v>
      </c>
      <c r="J59" s="9">
        <v>0.533333333333333</v>
      </c>
      <c r="K59" s="9">
        <v>0.64</v>
      </c>
      <c r="L59" s="9">
        <v>0.7</v>
      </c>
      <c r="M59" s="9">
        <v>0.1</v>
      </c>
      <c r="N59" s="9">
        <v>0.55</v>
      </c>
    </row>
    <row r="60" spans="1:14">
      <c r="A60" s="8">
        <v>240</v>
      </c>
      <c r="B60" s="9">
        <v>240</v>
      </c>
      <c r="C60" s="9">
        <v>0.720616340637207</v>
      </c>
      <c r="D60" s="9">
        <v>0.0177127122879028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pans="1:14">
      <c r="A61" s="8">
        <v>76</v>
      </c>
      <c r="B61" s="9">
        <v>76</v>
      </c>
      <c r="C61" s="9">
        <v>0.70630407333374</v>
      </c>
      <c r="D61" s="9">
        <v>0.148064017295837</v>
      </c>
      <c r="E61" s="9">
        <v>8</v>
      </c>
      <c r="F61" s="9">
        <v>9</v>
      </c>
      <c r="G61" s="9">
        <v>2</v>
      </c>
      <c r="H61" s="9">
        <v>1</v>
      </c>
      <c r="I61" s="9">
        <v>0.8</v>
      </c>
      <c r="J61" s="9">
        <v>0.470588235294118</v>
      </c>
      <c r="K61" s="9">
        <v>0.592592592592593</v>
      </c>
      <c r="L61" s="9">
        <v>0.9</v>
      </c>
      <c r="M61" s="9">
        <v>-0.1</v>
      </c>
      <c r="N61" s="9">
        <v>0.45</v>
      </c>
    </row>
    <row r="62" spans="1:14">
      <c r="A62" s="8">
        <v>405</v>
      </c>
      <c r="B62" s="9">
        <v>405</v>
      </c>
      <c r="C62" s="9">
        <v>0.706742882728577</v>
      </c>
      <c r="D62" s="9">
        <v>0.148184299468994</v>
      </c>
      <c r="E62" s="9">
        <v>9</v>
      </c>
      <c r="F62" s="9">
        <v>6</v>
      </c>
      <c r="G62" s="9">
        <v>1</v>
      </c>
      <c r="H62" s="9">
        <v>4</v>
      </c>
      <c r="I62" s="9">
        <v>0.9</v>
      </c>
      <c r="J62" s="9">
        <v>0.6</v>
      </c>
      <c r="K62" s="9">
        <v>0.72</v>
      </c>
      <c r="L62" s="9">
        <v>0.6</v>
      </c>
      <c r="M62" s="9">
        <v>0.3</v>
      </c>
      <c r="N62" s="9">
        <v>0.65</v>
      </c>
    </row>
    <row r="63" spans="1:14">
      <c r="A63" s="8">
        <v>398</v>
      </c>
      <c r="B63" s="9">
        <v>398</v>
      </c>
      <c r="C63" s="9">
        <v>0.710042953491211</v>
      </c>
      <c r="D63" s="9">
        <v>0.132445573806763</v>
      </c>
      <c r="E63" s="9">
        <v>8</v>
      </c>
      <c r="F63" s="9">
        <v>3</v>
      </c>
      <c r="G63" s="9">
        <v>2</v>
      </c>
      <c r="H63" s="9">
        <v>7</v>
      </c>
      <c r="I63" s="9">
        <v>0.8</v>
      </c>
      <c r="J63" s="9">
        <v>0.727272727272727</v>
      </c>
      <c r="K63" s="9">
        <v>0.761904761904762</v>
      </c>
      <c r="L63" s="9">
        <v>0.3</v>
      </c>
      <c r="M63" s="9">
        <v>0.5</v>
      </c>
      <c r="N63" s="9">
        <v>0.75</v>
      </c>
    </row>
    <row r="64" spans="1:14">
      <c r="A64" s="8">
        <v>29</v>
      </c>
      <c r="B64" s="9">
        <v>29</v>
      </c>
      <c r="C64" s="9">
        <v>0.712644577026367</v>
      </c>
      <c r="D64" s="9">
        <v>0.111910700798035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416</v>
      </c>
      <c r="B65" s="9">
        <v>416</v>
      </c>
      <c r="C65" s="9">
        <v>0.713237643241882</v>
      </c>
      <c r="D65" s="9">
        <v>0.146124362945557</v>
      </c>
      <c r="E65" s="9">
        <v>10</v>
      </c>
      <c r="F65" s="9">
        <v>3</v>
      </c>
      <c r="G65" s="9">
        <v>0</v>
      </c>
      <c r="H65" s="9">
        <v>7</v>
      </c>
      <c r="I65" s="9">
        <v>1</v>
      </c>
      <c r="J65" s="9">
        <v>0.769230769230769</v>
      </c>
      <c r="K65" s="9">
        <v>0.869565217391304</v>
      </c>
      <c r="L65" s="9">
        <v>0.3</v>
      </c>
      <c r="M65" s="9">
        <v>0.7</v>
      </c>
      <c r="N65" s="9">
        <v>0.85</v>
      </c>
    </row>
    <row r="66" spans="1:14">
      <c r="A66" s="8">
        <v>230</v>
      </c>
      <c r="B66" s="9">
        <v>230</v>
      </c>
      <c r="C66" s="9">
        <v>0.720847606658936</v>
      </c>
      <c r="D66" s="9">
        <v>0.0570018291473389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463</v>
      </c>
      <c r="B67" s="9">
        <v>463</v>
      </c>
      <c r="C67" s="9">
        <v>0.722189426422119</v>
      </c>
      <c r="D67" s="9">
        <v>0.00653374195098877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212</v>
      </c>
      <c r="B68" s="9">
        <v>212</v>
      </c>
      <c r="C68" s="9">
        <v>0.722451210021973</v>
      </c>
      <c r="D68" s="9">
        <v>0.0722798109054565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340</v>
      </c>
      <c r="B69" s="9">
        <v>340</v>
      </c>
      <c r="C69" s="9">
        <v>0.726742148399353</v>
      </c>
      <c r="D69" s="9">
        <v>0.163003444671631</v>
      </c>
      <c r="E69" s="9">
        <v>9</v>
      </c>
      <c r="F69" s="9">
        <v>5</v>
      </c>
      <c r="G69" s="9">
        <v>1</v>
      </c>
      <c r="H69" s="9">
        <v>5</v>
      </c>
      <c r="I69" s="9">
        <v>0.9</v>
      </c>
      <c r="J69" s="9">
        <v>0.642857142857143</v>
      </c>
      <c r="K69" s="9">
        <v>0.75</v>
      </c>
      <c r="L69" s="9">
        <v>0.5</v>
      </c>
      <c r="M69" s="9">
        <v>0.4</v>
      </c>
      <c r="N69" s="9">
        <v>0.7</v>
      </c>
    </row>
    <row r="70" s="7" customFormat="1" spans="3:14">
      <c r="C70" s="7">
        <f>AVERAGE(C2:C69)</f>
        <v>0.632827797356774</v>
      </c>
      <c r="D70" s="7">
        <f>AVERAGE(D2:D69)</f>
        <v>0.106572386096506</v>
      </c>
      <c r="I70" s="7">
        <f t="shared" ref="I70:N70" si="0">AVERAGE(I2:I69)</f>
        <v>0.874999999999999</v>
      </c>
      <c r="J70" s="7">
        <f t="shared" si="0"/>
        <v>0.562226112507255</v>
      </c>
      <c r="K70" s="7">
        <f t="shared" si="0"/>
        <v>0.682320168986762</v>
      </c>
      <c r="L70" s="7">
        <f t="shared" si="0"/>
        <v>0.694117647058823</v>
      </c>
      <c r="M70" s="7">
        <f t="shared" si="0"/>
        <v>0.180882352941176</v>
      </c>
      <c r="N70" s="7">
        <f t="shared" si="0"/>
        <v>0.590441176470588</v>
      </c>
    </row>
    <row r="72" spans="3:7">
      <c r="C72" s="18" t="s">
        <v>13</v>
      </c>
      <c r="D72" s="7" t="s">
        <v>14</v>
      </c>
      <c r="F72" s="7" t="s">
        <v>39</v>
      </c>
      <c r="G72" s="7"/>
    </row>
    <row r="73" spans="3:10">
      <c r="C73" s="7" t="s">
        <v>15</v>
      </c>
      <c r="D73" s="7">
        <f>COUNTIF(C2:C69,"&lt;0.343")-COUNTIF(C2:C69,"&lt;0.311")</f>
        <v>0</v>
      </c>
      <c r="F73" s="19">
        <v>0.02</v>
      </c>
      <c r="G73" s="23">
        <v>31.2</v>
      </c>
      <c r="H73" s="23">
        <v>-40</v>
      </c>
      <c r="I73" s="24">
        <v>0.0256</v>
      </c>
      <c r="J73">
        <v>76</v>
      </c>
    </row>
    <row r="74" spans="3:10">
      <c r="C74" s="7" t="s">
        <v>16</v>
      </c>
      <c r="D74" s="7">
        <f>COUNTIF(C2:C69,"&lt;0.375")-COUNTIF(C2:C69,"&lt;0.343")</f>
        <v>0</v>
      </c>
      <c r="F74" s="19">
        <v>0.04</v>
      </c>
      <c r="G74" s="23">
        <v>62.4</v>
      </c>
      <c r="H74" s="23">
        <v>-60</v>
      </c>
      <c r="I74" s="24">
        <v>0.0385</v>
      </c>
      <c r="J74">
        <v>75</v>
      </c>
    </row>
    <row r="75" spans="3:10">
      <c r="C75" s="7" t="s">
        <v>17</v>
      </c>
      <c r="D75" s="7">
        <f>COUNTIF(C2:C69,"&lt;0.407")-COUNTIF(C2:C69,"&lt;0.375")</f>
        <v>0</v>
      </c>
      <c r="F75" s="19">
        <v>0.1</v>
      </c>
      <c r="G75" s="23">
        <v>156</v>
      </c>
      <c r="H75" s="23">
        <v>-160</v>
      </c>
      <c r="I75" s="24">
        <v>0.1026</v>
      </c>
      <c r="J75">
        <v>70</v>
      </c>
    </row>
    <row r="76" spans="3:10">
      <c r="C76" s="7" t="s">
        <v>18</v>
      </c>
      <c r="D76" s="7">
        <f>COUNTIF(C2:C69,"&lt;0.439")-COUNTIF(C2:C69,"&lt;0.407")</f>
        <v>0</v>
      </c>
      <c r="F76" s="19">
        <v>0.12</v>
      </c>
      <c r="G76" s="23">
        <v>187.2</v>
      </c>
      <c r="H76" s="23">
        <v>-180</v>
      </c>
      <c r="I76" s="24">
        <v>0.1154</v>
      </c>
      <c r="J76">
        <v>69</v>
      </c>
    </row>
    <row r="77" s="3" customFormat="1" spans="3:10">
      <c r="C77" s="20" t="s">
        <v>19</v>
      </c>
      <c r="D77" s="20">
        <f>COUNTIF(C2:C69,"&lt;0.471")-COUNTIF(C2:C69,"&lt;0.439")</f>
        <v>0</v>
      </c>
      <c r="F77" s="20"/>
      <c r="G77" s="20"/>
      <c r="H77" s="3">
        <v>-200</v>
      </c>
      <c r="I77" s="25">
        <v>0.1282</v>
      </c>
      <c r="J77" s="3">
        <v>68</v>
      </c>
    </row>
    <row r="78" s="3" customFormat="1" spans="3:4">
      <c r="C78" s="20" t="s">
        <v>20</v>
      </c>
      <c r="D78" s="20">
        <f>COUNTIF(C2:C69,"&lt;0.503")-COUNTIF(C2:C69,"&lt;0.471")</f>
        <v>0</v>
      </c>
    </row>
    <row r="79" s="3" customFormat="1" spans="3:4">
      <c r="C79" s="20" t="s">
        <v>21</v>
      </c>
      <c r="D79" s="20">
        <f>COUNTIF(C2:C69,"&lt;0.535")-COUNTIF(C2:C69,"&lt;0.503")</f>
        <v>0</v>
      </c>
    </row>
    <row r="80" s="29" customFormat="1" spans="3:5">
      <c r="C80" s="32" t="s">
        <v>53</v>
      </c>
      <c r="D80" s="32">
        <f>COUNTIF(C2:C69,"&lt;0.583")-COUNTIF(C2:C69,"&lt;0.535")</f>
        <v>17</v>
      </c>
      <c r="E80" s="29">
        <v>19</v>
      </c>
    </row>
    <row r="81" s="3" customFormat="1" spans="3:5">
      <c r="C81" s="20" t="s">
        <v>54</v>
      </c>
      <c r="D81" s="20">
        <f>COUNTIF(C2:C69,"&lt;0.631")-COUNTIF(C2:C69,"&lt;0.583")</f>
        <v>17</v>
      </c>
      <c r="E81" s="3">
        <v>19</v>
      </c>
    </row>
    <row r="82" spans="3:5">
      <c r="C82" s="7" t="s">
        <v>55</v>
      </c>
      <c r="D82" s="7">
        <f>COUNTIF(C2:C69,"&lt;0.679")-COUNTIF(C2:C69,"&lt;0.631")</f>
        <v>17</v>
      </c>
      <c r="E82">
        <v>19</v>
      </c>
    </row>
    <row r="83" s="29" customFormat="1" spans="3:5">
      <c r="C83" s="32" t="s">
        <v>56</v>
      </c>
      <c r="D83" s="32">
        <f>COUNTIF(C2:C69,"&lt;0.727")-COUNTIF(C2:C69,"&lt;0.679")</f>
        <v>17</v>
      </c>
      <c r="E83" s="29">
        <v>19</v>
      </c>
    </row>
    <row r="84" spans="3:4">
      <c r="C84" s="7" t="s">
        <v>26</v>
      </c>
      <c r="D84" s="7">
        <f>COUNTIF(C2:C69,"&lt;0.695")-COUNTIF(C2:C69,"&lt;0.663")</f>
        <v>11</v>
      </c>
    </row>
    <row r="85" spans="3:4">
      <c r="C85" s="7" t="s">
        <v>27</v>
      </c>
      <c r="D85" s="7">
        <f>COUNTIF(C2:C69,"&lt;0.727")-COUNTIF(C2:C69,"&lt;0.695")</f>
        <v>14</v>
      </c>
    </row>
    <row r="86" spans="3:4">
      <c r="C86" s="7" t="s">
        <v>28</v>
      </c>
      <c r="D86" s="7">
        <f>COUNTIF(C2:C69,"&lt;0.759")-COUNTIF(C2:C69,"&lt;0.727")</f>
        <v>0</v>
      </c>
    </row>
    <row r="87" spans="3:4">
      <c r="C87" s="7" t="s">
        <v>29</v>
      </c>
      <c r="D87" s="7">
        <f>COUNTIF(C2:C69,"&lt;0.791")-COUNTIF(C2:C69,"&lt;0.759")</f>
        <v>0</v>
      </c>
    </row>
    <row r="88" spans="3:4">
      <c r="C88" s="7" t="s">
        <v>30</v>
      </c>
      <c r="D88" s="7">
        <f>COUNTIF(C2:C69,"&lt;0.823")-COUNTIF(C2:C69,"&lt;0.791")</f>
        <v>0</v>
      </c>
    </row>
    <row r="89" spans="3:7">
      <c r="C89" s="7" t="s">
        <v>31</v>
      </c>
      <c r="D89" s="7">
        <f>COUNTIF(C2:C69,"&lt;0.855")-COUNTIF(C2:C69,"&lt;0.823")</f>
        <v>0</v>
      </c>
      <c r="F89">
        <v>0.53</v>
      </c>
      <c r="G89">
        <v>0.038</v>
      </c>
    </row>
    <row r="90" spans="3:7">
      <c r="C90" s="7" t="s">
        <v>32</v>
      </c>
      <c r="D90" s="7">
        <f>COUNTIF(C2:C69,"&lt;0.887")-COUNTIF(C2:C69,"&lt;0.855")</f>
        <v>0</v>
      </c>
      <c r="F90">
        <v>0.648</v>
      </c>
      <c r="G90">
        <v>0.073</v>
      </c>
    </row>
    <row r="91" spans="3:7">
      <c r="C91" s="7" t="s">
        <v>33</v>
      </c>
      <c r="D91" s="7">
        <f>COUNTIF(C2:C69,"&lt;0.919")-COUNTIF(C2:C69,"&lt;0.887")</f>
        <v>0</v>
      </c>
      <c r="F91">
        <v>0.734</v>
      </c>
      <c r="G91">
        <v>0.107</v>
      </c>
    </row>
    <row r="92" spans="3:4">
      <c r="C92" s="7" t="s">
        <v>34</v>
      </c>
      <c r="D92" s="7">
        <f>COUNTIF(C2:C69,"&lt;0.951")-COUNTIF(C2:C69,"&lt;0.919")</f>
        <v>0</v>
      </c>
    </row>
    <row r="93" spans="3:4">
      <c r="C93" s="7" t="s">
        <v>35</v>
      </c>
      <c r="D93" s="7">
        <f>COUNTIF(C2:C69,"&lt;0.983")-COUNTIF(C2:C69,"&lt;0.951")</f>
        <v>0</v>
      </c>
    </row>
    <row r="94" spans="3:4">
      <c r="C94" s="7" t="s">
        <v>36</v>
      </c>
      <c r="D94" s="7">
        <f>COUNTIF(C2:C69,"&lt;1.015")-COUNTIF(C2:C69,"&lt;0.983")</f>
        <v>0</v>
      </c>
    </row>
    <row r="95" spans="3:6">
      <c r="C95" s="7" t="s">
        <v>37</v>
      </c>
      <c r="D95" s="7">
        <f>COUNTIF(C2:C69,"&lt;1.047")-COUNTIF(C2:C69,"&lt;1.015")</f>
        <v>0</v>
      </c>
      <c r="F95">
        <v>0.048</v>
      </c>
    </row>
    <row r="96" spans="3:4">
      <c r="C96" s="7" t="s">
        <v>38</v>
      </c>
      <c r="D96" s="7">
        <f>COUNTIF(C2:C69,"&lt;1.079")-COUNTIF(C2:C69,"&lt;1.047")</f>
        <v>0</v>
      </c>
    </row>
  </sheetData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13" workbookViewId="0">
      <selection activeCell="A21" sqref="$A21:$XFD21"/>
    </sheetView>
  </sheetViews>
  <sheetFormatPr defaultColWidth="9" defaultRowHeight="13.5"/>
  <cols>
    <col min="3" max="4" width="22.3833333333333" customWidth="1"/>
    <col min="9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74</v>
      </c>
      <c r="B2" s="9">
        <v>74</v>
      </c>
      <c r="C2" s="9">
        <v>0.440886259078979</v>
      </c>
      <c r="D2" s="9">
        <v>0.00444221496582031</v>
      </c>
      <c r="E2" s="9">
        <v>8</v>
      </c>
      <c r="F2" s="9">
        <v>10</v>
      </c>
      <c r="G2" s="9">
        <v>2</v>
      </c>
      <c r="H2" s="9">
        <v>0</v>
      </c>
      <c r="I2" s="9">
        <v>0.8</v>
      </c>
      <c r="J2" s="9">
        <v>0.444444444444444</v>
      </c>
      <c r="K2" s="9">
        <v>0.571428571428572</v>
      </c>
      <c r="L2" s="9">
        <v>1</v>
      </c>
      <c r="M2" s="9">
        <v>-0.2</v>
      </c>
      <c r="N2" s="9">
        <v>0.4</v>
      </c>
    </row>
    <row r="3" spans="1:14">
      <c r="A3" s="8">
        <v>227</v>
      </c>
      <c r="B3" s="9">
        <v>227</v>
      </c>
      <c r="C3" s="9">
        <v>0.442574501037598</v>
      </c>
      <c r="D3" s="9">
        <v>0.035521388053894</v>
      </c>
      <c r="E3" s="9">
        <v>8</v>
      </c>
      <c r="F3" s="9">
        <v>9</v>
      </c>
      <c r="G3" s="9">
        <v>2</v>
      </c>
      <c r="H3" s="9">
        <v>1</v>
      </c>
      <c r="I3" s="9">
        <v>0.8</v>
      </c>
      <c r="J3" s="9">
        <v>0.470588235294118</v>
      </c>
      <c r="K3" s="9">
        <v>0.592592592592593</v>
      </c>
      <c r="L3" s="9">
        <v>0.9</v>
      </c>
      <c r="M3" s="9">
        <v>-0.1</v>
      </c>
      <c r="N3" s="9">
        <v>0.45</v>
      </c>
    </row>
    <row r="4" spans="1:14">
      <c r="A4" s="8">
        <v>291</v>
      </c>
      <c r="B4" s="9">
        <v>291</v>
      </c>
      <c r="C4" s="9">
        <v>0.442946434020996</v>
      </c>
      <c r="D4" s="9">
        <v>0.0584065914154053</v>
      </c>
      <c r="E4" s="9">
        <v>10</v>
      </c>
      <c r="F4" s="9">
        <v>4</v>
      </c>
      <c r="G4" s="9">
        <v>0</v>
      </c>
      <c r="H4" s="9">
        <v>6</v>
      </c>
      <c r="I4" s="9">
        <v>1</v>
      </c>
      <c r="J4" s="9">
        <v>0.714285714285714</v>
      </c>
      <c r="K4" s="9">
        <v>0.833333333333333</v>
      </c>
      <c r="L4" s="9">
        <v>0.4</v>
      </c>
      <c r="M4" s="9">
        <v>0.6</v>
      </c>
      <c r="N4" s="9">
        <v>0.8</v>
      </c>
    </row>
    <row r="5" spans="1:14">
      <c r="A5" s="8">
        <v>497</v>
      </c>
      <c r="B5" s="9">
        <v>497</v>
      </c>
      <c r="C5" s="9">
        <v>0.443958520889282</v>
      </c>
      <c r="D5" s="9">
        <v>0.0644644498825073</v>
      </c>
      <c r="E5" s="9">
        <v>8</v>
      </c>
      <c r="F5" s="9">
        <v>5</v>
      </c>
      <c r="G5" s="9">
        <v>2</v>
      </c>
      <c r="H5" s="9">
        <v>5</v>
      </c>
      <c r="I5" s="9">
        <v>0.8</v>
      </c>
      <c r="J5" s="9">
        <v>0.615384615384615</v>
      </c>
      <c r="K5" s="9">
        <v>0.695652173913043</v>
      </c>
      <c r="L5" s="9">
        <v>0.5</v>
      </c>
      <c r="M5" s="9">
        <v>0.3</v>
      </c>
      <c r="N5" s="9">
        <v>0.65</v>
      </c>
    </row>
    <row r="6" spans="1:14">
      <c r="A6" s="8">
        <v>141</v>
      </c>
      <c r="B6" s="9">
        <v>141</v>
      </c>
      <c r="C6" s="9">
        <v>0.445580959320068</v>
      </c>
      <c r="D6" s="9">
        <v>0.0417087078094482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67</v>
      </c>
      <c r="B8" s="9">
        <v>67</v>
      </c>
      <c r="C8" s="9">
        <v>0.452506303787231</v>
      </c>
      <c r="D8" s="9">
        <v>0.0691452026367187</v>
      </c>
      <c r="E8" s="9">
        <v>8</v>
      </c>
      <c r="F8" s="9">
        <v>8</v>
      </c>
      <c r="G8" s="9">
        <v>2</v>
      </c>
      <c r="H8" s="9">
        <v>2</v>
      </c>
      <c r="I8" s="9">
        <v>0.8</v>
      </c>
      <c r="J8" s="9">
        <v>0.5</v>
      </c>
      <c r="K8" s="9">
        <v>0.615384615384615</v>
      </c>
      <c r="L8" s="9">
        <v>0.8</v>
      </c>
      <c r="M8" s="9">
        <v>0</v>
      </c>
      <c r="N8" s="9">
        <v>0.5</v>
      </c>
    </row>
    <row r="9" spans="1:14">
      <c r="A9" s="8">
        <v>315</v>
      </c>
      <c r="B9" s="9">
        <v>315</v>
      </c>
      <c r="C9" s="9">
        <v>0.452936172485352</v>
      </c>
      <c r="D9" s="9">
        <v>0.0606592893600464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246</v>
      </c>
      <c r="B10" s="9">
        <v>246</v>
      </c>
      <c r="C10" s="9">
        <v>0.455821514129639</v>
      </c>
      <c r="D10" s="9">
        <v>0.0272377729415894</v>
      </c>
      <c r="E10" s="9">
        <v>9</v>
      </c>
      <c r="F10" s="9">
        <v>8</v>
      </c>
      <c r="G10" s="9">
        <v>1</v>
      </c>
      <c r="H10" s="9">
        <v>2</v>
      </c>
      <c r="I10" s="9">
        <v>0.9</v>
      </c>
      <c r="J10" s="9">
        <v>0.529411764705882</v>
      </c>
      <c r="K10" s="9">
        <v>0.666666666666667</v>
      </c>
      <c r="L10" s="9">
        <v>0.8</v>
      </c>
      <c r="M10" s="9">
        <v>0.1</v>
      </c>
      <c r="N10" s="9">
        <v>0.55</v>
      </c>
    </row>
    <row r="11" spans="1:14">
      <c r="A11" s="8">
        <v>234</v>
      </c>
      <c r="B11" s="9">
        <v>234</v>
      </c>
      <c r="C11" s="9">
        <v>0.462918043136597</v>
      </c>
      <c r="D11" s="9">
        <v>0.0611269474029541</v>
      </c>
      <c r="E11" s="9">
        <v>9</v>
      </c>
      <c r="F11" s="9">
        <v>9</v>
      </c>
      <c r="G11" s="9">
        <v>1</v>
      </c>
      <c r="H11" s="9">
        <v>1</v>
      </c>
      <c r="I11" s="9">
        <v>0.9</v>
      </c>
      <c r="J11" s="9">
        <v>0.5</v>
      </c>
      <c r="K11" s="9">
        <v>0.642857142857143</v>
      </c>
      <c r="L11" s="9">
        <v>0.9</v>
      </c>
      <c r="M11" s="9">
        <v>0</v>
      </c>
      <c r="N11" s="9">
        <v>0.5</v>
      </c>
    </row>
    <row r="12" spans="1:14">
      <c r="A12" s="8">
        <v>122</v>
      </c>
      <c r="B12" s="9">
        <v>122</v>
      </c>
      <c r="C12" s="9">
        <v>0.468716621398926</v>
      </c>
      <c r="D12" s="9">
        <v>0.0710915327072144</v>
      </c>
      <c r="E12" s="9">
        <v>9</v>
      </c>
      <c r="F12" s="9">
        <v>8</v>
      </c>
      <c r="G12" s="9">
        <v>1</v>
      </c>
      <c r="H12" s="9">
        <v>2</v>
      </c>
      <c r="I12" s="9">
        <v>0.9</v>
      </c>
      <c r="J12" s="9">
        <v>0.529411764705882</v>
      </c>
      <c r="K12" s="9">
        <v>0.666666666666667</v>
      </c>
      <c r="L12" s="9">
        <v>0.8</v>
      </c>
      <c r="M12" s="9">
        <v>0.1</v>
      </c>
      <c r="N12" s="9">
        <v>0.55</v>
      </c>
    </row>
    <row r="13" spans="1:14">
      <c r="A13" s="8">
        <v>323</v>
      </c>
      <c r="B13" s="9">
        <v>323</v>
      </c>
      <c r="C13" s="9">
        <v>0.475068092346191</v>
      </c>
      <c r="D13" s="9">
        <v>0.0199623107910156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180</v>
      </c>
      <c r="B14" s="9">
        <v>180</v>
      </c>
      <c r="C14" s="9">
        <v>0.476837873458862</v>
      </c>
      <c r="D14" s="9">
        <v>0.00614571571350098</v>
      </c>
      <c r="E14" s="9">
        <v>6</v>
      </c>
      <c r="F14" s="9">
        <v>8</v>
      </c>
      <c r="G14" s="9">
        <v>4</v>
      </c>
      <c r="H14" s="9">
        <v>2</v>
      </c>
      <c r="I14" s="9">
        <v>0.6</v>
      </c>
      <c r="J14" s="9">
        <v>0.428571428571429</v>
      </c>
      <c r="K14" s="9">
        <v>0.5</v>
      </c>
      <c r="L14" s="9">
        <v>0.8</v>
      </c>
      <c r="M14" s="9">
        <v>-0.2</v>
      </c>
      <c r="N14" s="9">
        <v>0.4</v>
      </c>
    </row>
    <row r="15" spans="1:14">
      <c r="A15" s="8">
        <v>248</v>
      </c>
      <c r="B15" s="9">
        <v>248</v>
      </c>
      <c r="C15" s="9">
        <v>0.480457067489624</v>
      </c>
      <c r="D15" s="9">
        <v>0.110321640968323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spans="1:14">
      <c r="A16" s="8">
        <v>113</v>
      </c>
      <c r="B16" s="9">
        <v>113</v>
      </c>
      <c r="C16" s="9">
        <v>0.48065447807312</v>
      </c>
      <c r="D16" s="9">
        <v>0.154976487159729</v>
      </c>
      <c r="E16" s="9">
        <v>7</v>
      </c>
      <c r="F16" s="9">
        <v>9</v>
      </c>
      <c r="G16" s="9">
        <v>3</v>
      </c>
      <c r="H16" s="9">
        <v>1</v>
      </c>
      <c r="I16" s="9">
        <v>0.7</v>
      </c>
      <c r="J16" s="9">
        <v>0.4375</v>
      </c>
      <c r="K16" s="9">
        <v>0.538461538461538</v>
      </c>
      <c r="L16" s="9">
        <v>0.9</v>
      </c>
      <c r="M16" s="9">
        <v>-0.2</v>
      </c>
      <c r="N16" s="9">
        <v>0.4</v>
      </c>
    </row>
    <row r="17" spans="1:14">
      <c r="A17" s="8">
        <v>66</v>
      </c>
      <c r="B17" s="9">
        <v>66</v>
      </c>
      <c r="C17" s="9">
        <v>0.483274459838867</v>
      </c>
      <c r="D17" s="9">
        <v>0.0397875308990479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408</v>
      </c>
      <c r="B18" s="9">
        <v>408</v>
      </c>
      <c r="C18" s="9">
        <v>0.485915064811706</v>
      </c>
      <c r="D18" s="9">
        <v>0.0520378351211548</v>
      </c>
      <c r="E18" s="9">
        <v>7</v>
      </c>
      <c r="F18" s="9">
        <v>4</v>
      </c>
      <c r="G18" s="9">
        <v>3</v>
      </c>
      <c r="H18" s="9">
        <v>6</v>
      </c>
      <c r="I18" s="9">
        <v>0.7</v>
      </c>
      <c r="J18" s="9">
        <v>0.636363636363636</v>
      </c>
      <c r="K18" s="9">
        <v>0.666666666666667</v>
      </c>
      <c r="L18" s="9">
        <v>0.4</v>
      </c>
      <c r="M18" s="9">
        <v>0.3</v>
      </c>
      <c r="N18" s="9">
        <v>0.65</v>
      </c>
    </row>
    <row r="19" spans="1:14">
      <c r="A19" s="8">
        <v>276</v>
      </c>
      <c r="B19" s="9">
        <v>276</v>
      </c>
      <c r="C19" s="9">
        <v>0.486104249954224</v>
      </c>
      <c r="D19" s="9">
        <v>0.0340396165847778</v>
      </c>
      <c r="E19" s="9">
        <v>7</v>
      </c>
      <c r="F19" s="9">
        <v>3</v>
      </c>
      <c r="G19" s="9">
        <v>3</v>
      </c>
      <c r="H19" s="9">
        <v>7</v>
      </c>
      <c r="I19" s="9">
        <v>0.7</v>
      </c>
      <c r="J19" s="9">
        <v>0.7</v>
      </c>
      <c r="K19" s="9">
        <v>0.7</v>
      </c>
      <c r="L19" s="9">
        <v>0.3</v>
      </c>
      <c r="M19" s="9">
        <v>0.4</v>
      </c>
      <c r="N19" s="9">
        <v>0.7</v>
      </c>
    </row>
    <row r="20" s="29" customFormat="1" spans="1:14">
      <c r="A20" s="34">
        <v>483</v>
      </c>
      <c r="B20" s="35">
        <v>483</v>
      </c>
      <c r="C20" s="35">
        <v>0.486316442489624</v>
      </c>
      <c r="D20" s="35">
        <v>0.0169035196304321</v>
      </c>
      <c r="E20" s="35">
        <v>9</v>
      </c>
      <c r="F20" s="35">
        <v>6</v>
      </c>
      <c r="G20" s="35">
        <v>1</v>
      </c>
      <c r="H20" s="35">
        <v>4</v>
      </c>
      <c r="I20" s="35">
        <v>0.9</v>
      </c>
      <c r="J20" s="35">
        <v>0.6</v>
      </c>
      <c r="K20" s="35">
        <v>0.72</v>
      </c>
      <c r="L20" s="35">
        <v>0.6</v>
      </c>
      <c r="M20" s="35">
        <v>0.3</v>
      </c>
      <c r="N20" s="35">
        <v>0.65</v>
      </c>
    </row>
    <row r="21" spans="1:14">
      <c r="A21" s="8">
        <v>339</v>
      </c>
      <c r="B21" s="9">
        <v>339</v>
      </c>
      <c r="C21" s="9">
        <v>0.488686084747315</v>
      </c>
      <c r="D21" s="9">
        <v>0.0729025602340698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342</v>
      </c>
      <c r="B22" s="9">
        <v>342</v>
      </c>
      <c r="C22" s="9">
        <v>0.489537000656128</v>
      </c>
      <c r="D22" s="9">
        <v>0.0721596479415894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407</v>
      </c>
      <c r="B23" s="9">
        <v>407</v>
      </c>
      <c r="C23" s="9">
        <v>0.496729969978333</v>
      </c>
      <c r="D23" s="9">
        <v>0.0540428161621094</v>
      </c>
      <c r="E23" s="9">
        <v>10</v>
      </c>
      <c r="F23" s="9">
        <v>8</v>
      </c>
      <c r="G23" s="9">
        <v>0</v>
      </c>
      <c r="H23" s="9">
        <v>2</v>
      </c>
      <c r="I23" s="9">
        <v>1</v>
      </c>
      <c r="J23" s="9">
        <v>0.555555555555556</v>
      </c>
      <c r="K23" s="9">
        <v>0.714285714285714</v>
      </c>
      <c r="L23" s="9">
        <v>0.8</v>
      </c>
      <c r="M23" s="9">
        <v>0.2</v>
      </c>
      <c r="N23" s="9">
        <v>0.6</v>
      </c>
    </row>
    <row r="24" spans="1:14">
      <c r="A24" s="8">
        <v>222</v>
      </c>
      <c r="B24" s="9">
        <v>222</v>
      </c>
      <c r="C24" s="9">
        <v>0.500420570373535</v>
      </c>
      <c r="D24" s="9">
        <v>0.0695040225982666</v>
      </c>
      <c r="E24" s="9">
        <v>9</v>
      </c>
      <c r="F24" s="9">
        <v>6</v>
      </c>
      <c r="G24" s="9">
        <v>1</v>
      </c>
      <c r="H24" s="9">
        <v>4</v>
      </c>
      <c r="I24" s="9">
        <v>0.9</v>
      </c>
      <c r="J24" s="9">
        <v>0.6</v>
      </c>
      <c r="K24" s="9">
        <v>0.72</v>
      </c>
      <c r="L24" s="9">
        <v>0.6</v>
      </c>
      <c r="M24" s="9">
        <v>0.3</v>
      </c>
      <c r="N24" s="9">
        <v>0.65</v>
      </c>
    </row>
    <row r="25" spans="1:14">
      <c r="A25" s="8">
        <v>380</v>
      </c>
      <c r="B25" s="9">
        <v>380</v>
      </c>
      <c r="C25" s="9">
        <v>0.533769369125366</v>
      </c>
      <c r="D25" s="9">
        <v>0.0300166606903076</v>
      </c>
      <c r="E25" s="9">
        <v>7</v>
      </c>
      <c r="F25" s="9">
        <v>7</v>
      </c>
      <c r="G25" s="9">
        <v>3</v>
      </c>
      <c r="H25" s="9">
        <v>3</v>
      </c>
      <c r="I25" s="9">
        <v>0.7</v>
      </c>
      <c r="J25" s="9">
        <v>0.5</v>
      </c>
      <c r="K25" s="9">
        <v>0.583333333333333</v>
      </c>
      <c r="L25" s="9">
        <v>0.7</v>
      </c>
      <c r="M25" s="9">
        <v>0</v>
      </c>
      <c r="N25" s="9">
        <v>0.5</v>
      </c>
    </row>
    <row r="26" spans="1:14">
      <c r="A26" s="8">
        <v>157</v>
      </c>
      <c r="B26" s="9">
        <v>157</v>
      </c>
      <c r="C26" s="9">
        <v>0.511327028274536</v>
      </c>
      <c r="D26" s="9">
        <v>0.097496509552002</v>
      </c>
      <c r="E26" s="9">
        <v>10</v>
      </c>
      <c r="F26" s="9">
        <v>4</v>
      </c>
      <c r="G26" s="9">
        <v>0</v>
      </c>
      <c r="H26" s="9">
        <v>6</v>
      </c>
      <c r="I26" s="9">
        <v>1</v>
      </c>
      <c r="J26" s="9">
        <v>0.714285714285714</v>
      </c>
      <c r="K26" s="9">
        <v>0.833333333333333</v>
      </c>
      <c r="L26" s="9">
        <v>0.4</v>
      </c>
      <c r="M26" s="9">
        <v>0.6</v>
      </c>
      <c r="N26" s="9">
        <v>0.8</v>
      </c>
    </row>
    <row r="27" spans="1:14">
      <c r="A27" s="8">
        <v>49</v>
      </c>
      <c r="B27" s="9">
        <v>49</v>
      </c>
      <c r="C27" s="9">
        <v>0.530404806137085</v>
      </c>
      <c r="D27" s="9">
        <v>0.0390689373016357</v>
      </c>
      <c r="E27" s="9">
        <v>9</v>
      </c>
      <c r="F27" s="9">
        <v>7</v>
      </c>
      <c r="G27" s="9">
        <v>1</v>
      </c>
      <c r="H27" s="9">
        <v>3</v>
      </c>
      <c r="I27" s="9">
        <v>0.9</v>
      </c>
      <c r="J27" s="9">
        <v>0.5625</v>
      </c>
      <c r="K27" s="9">
        <v>0.692307692307692</v>
      </c>
      <c r="L27" s="9">
        <v>0.7</v>
      </c>
      <c r="M27" s="9">
        <v>0.2</v>
      </c>
      <c r="N27" s="9">
        <v>0.6</v>
      </c>
    </row>
    <row r="28" spans="1:14">
      <c r="A28" s="8">
        <v>154</v>
      </c>
      <c r="B28" s="9">
        <v>154</v>
      </c>
      <c r="C28" s="9">
        <v>0.514118075370789</v>
      </c>
      <c r="D28" s="9">
        <v>0.0761491060256958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50</v>
      </c>
      <c r="B29" s="9">
        <v>50</v>
      </c>
      <c r="C29" s="9">
        <v>0.527089238166809</v>
      </c>
      <c r="D29" s="9">
        <v>0.0420119762420654</v>
      </c>
      <c r="E29" s="9">
        <v>8</v>
      </c>
      <c r="F29" s="9">
        <v>6</v>
      </c>
      <c r="G29" s="9">
        <v>2</v>
      </c>
      <c r="H29" s="9">
        <v>4</v>
      </c>
      <c r="I29" s="9">
        <v>0.8</v>
      </c>
      <c r="J29" s="9">
        <v>0.571428571428572</v>
      </c>
      <c r="K29" s="9">
        <v>0.666666666666667</v>
      </c>
      <c r="L29" s="9">
        <v>0.6</v>
      </c>
      <c r="M29" s="9">
        <v>0.2</v>
      </c>
      <c r="N29" s="9">
        <v>0.6</v>
      </c>
    </row>
    <row r="30" spans="1:14">
      <c r="A30" s="8">
        <v>132</v>
      </c>
      <c r="B30" s="9">
        <v>132</v>
      </c>
      <c r="C30" s="9">
        <v>0.518872261047363</v>
      </c>
      <c r="D30" s="9">
        <v>0.0788161754608154</v>
      </c>
      <c r="E30" s="9">
        <v>9</v>
      </c>
      <c r="F30" s="9">
        <v>8</v>
      </c>
      <c r="G30" s="9">
        <v>1</v>
      </c>
      <c r="H30" s="9">
        <v>2</v>
      </c>
      <c r="I30" s="9">
        <v>0.9</v>
      </c>
      <c r="J30" s="9">
        <v>0.529411764705882</v>
      </c>
      <c r="K30" s="9">
        <v>0.666666666666667</v>
      </c>
      <c r="L30" s="9">
        <v>0.8</v>
      </c>
      <c r="M30" s="9">
        <v>0.1</v>
      </c>
      <c r="N30" s="9">
        <v>0.55</v>
      </c>
    </row>
    <row r="31" spans="1:14">
      <c r="A31" s="8">
        <v>412</v>
      </c>
      <c r="B31" s="9">
        <v>412</v>
      </c>
      <c r="C31" s="9">
        <v>0.493771910667419</v>
      </c>
      <c r="D31" s="9">
        <v>0.0107797384262085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231</v>
      </c>
      <c r="B32" s="9">
        <v>231</v>
      </c>
      <c r="C32" s="9">
        <v>0.52093243598938</v>
      </c>
      <c r="D32" s="9">
        <v>0.0623812675476074</v>
      </c>
      <c r="E32" s="9">
        <v>9</v>
      </c>
      <c r="F32" s="9">
        <v>7</v>
      </c>
      <c r="G32" s="9">
        <v>1</v>
      </c>
      <c r="H32" s="9">
        <v>3</v>
      </c>
      <c r="I32" s="9">
        <v>0.9</v>
      </c>
      <c r="J32" s="9">
        <v>0.5625</v>
      </c>
      <c r="K32" s="9">
        <v>0.692307692307692</v>
      </c>
      <c r="L32" s="9">
        <v>0.7</v>
      </c>
      <c r="M32" s="9">
        <v>0.2</v>
      </c>
      <c r="N32" s="9">
        <v>0.6</v>
      </c>
    </row>
    <row r="33" spans="1:14">
      <c r="A33" s="8">
        <v>114</v>
      </c>
      <c r="B33" s="9">
        <v>114</v>
      </c>
      <c r="C33" s="9">
        <v>0.500288486480713</v>
      </c>
      <c r="D33" s="9">
        <v>0.00420570373535156</v>
      </c>
      <c r="E33" s="9">
        <v>10</v>
      </c>
      <c r="F33" s="9">
        <v>9</v>
      </c>
      <c r="G33" s="9">
        <v>0</v>
      </c>
      <c r="H33" s="9">
        <v>1</v>
      </c>
      <c r="I33" s="9">
        <v>1</v>
      </c>
      <c r="J33" s="9">
        <v>0.526315789473684</v>
      </c>
      <c r="K33" s="9">
        <v>0.689655172413793</v>
      </c>
      <c r="L33" s="9">
        <v>0.9</v>
      </c>
      <c r="M33" s="9">
        <v>0.1</v>
      </c>
      <c r="N33" s="9">
        <v>0.55</v>
      </c>
    </row>
    <row r="34" spans="1:14">
      <c r="A34" s="8">
        <v>78</v>
      </c>
      <c r="B34" s="9">
        <v>78</v>
      </c>
      <c r="C34" s="9">
        <v>0.525001525878906</v>
      </c>
      <c r="D34" s="9">
        <v>0.0815575122833252</v>
      </c>
      <c r="E34" s="9">
        <v>9</v>
      </c>
      <c r="F34" s="9">
        <v>5</v>
      </c>
      <c r="G34" s="9">
        <v>1</v>
      </c>
      <c r="H34" s="9">
        <v>5</v>
      </c>
      <c r="I34" s="9">
        <v>0.9</v>
      </c>
      <c r="J34" s="9">
        <v>0.642857142857143</v>
      </c>
      <c r="K34" s="9">
        <v>0.75</v>
      </c>
      <c r="L34" s="9">
        <v>0.5</v>
      </c>
      <c r="M34" s="9">
        <v>0.4</v>
      </c>
      <c r="N34" s="9">
        <v>0.7</v>
      </c>
    </row>
    <row r="35" spans="1:14">
      <c r="A35" s="8">
        <v>164</v>
      </c>
      <c r="B35" s="9">
        <v>164</v>
      </c>
      <c r="C35" s="9">
        <v>0.526402473449707</v>
      </c>
      <c r="D35" s="9">
        <v>0.0452498197555542</v>
      </c>
      <c r="E35" s="9">
        <v>9</v>
      </c>
      <c r="F35" s="9">
        <v>8</v>
      </c>
      <c r="G35" s="9">
        <v>1</v>
      </c>
      <c r="H35" s="9">
        <v>2</v>
      </c>
      <c r="I35" s="9">
        <v>0.9</v>
      </c>
      <c r="J35" s="9">
        <v>0.529411764705882</v>
      </c>
      <c r="K35" s="9">
        <v>0.666666666666667</v>
      </c>
      <c r="L35" s="9">
        <v>0.8</v>
      </c>
      <c r="M35" s="9">
        <v>0.1</v>
      </c>
      <c r="N35" s="9">
        <v>0.55</v>
      </c>
    </row>
    <row r="36" spans="1:14">
      <c r="A36" s="8">
        <v>23</v>
      </c>
      <c r="B36" s="9">
        <v>23</v>
      </c>
      <c r="C36" s="9">
        <v>0.505290150642395</v>
      </c>
      <c r="D36" s="9">
        <v>0.0290367603302002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439</v>
      </c>
      <c r="B37" s="9">
        <v>439</v>
      </c>
      <c r="C37" s="9">
        <v>0.514336943626404</v>
      </c>
      <c r="D37" s="9">
        <v>0.0211507081985474</v>
      </c>
      <c r="E37" s="9">
        <v>10</v>
      </c>
      <c r="F37" s="9">
        <v>4</v>
      </c>
      <c r="G37" s="9">
        <v>0</v>
      </c>
      <c r="H37" s="9">
        <v>6</v>
      </c>
      <c r="I37" s="9">
        <v>1</v>
      </c>
      <c r="J37" s="9">
        <v>0.714285714285714</v>
      </c>
      <c r="K37" s="9">
        <v>0.833333333333333</v>
      </c>
      <c r="L37" s="9">
        <v>0.4</v>
      </c>
      <c r="M37" s="9">
        <v>0.6</v>
      </c>
      <c r="N37" s="9">
        <v>0.8</v>
      </c>
    </row>
    <row r="38" spans="1:14">
      <c r="A38" s="8">
        <v>228</v>
      </c>
      <c r="B38" s="9">
        <v>228</v>
      </c>
      <c r="C38" s="9">
        <v>0.517134189605713</v>
      </c>
      <c r="D38" s="9">
        <v>0.0241166353225708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="29" customFormat="1" spans="1:14">
      <c r="A39" s="34">
        <v>46</v>
      </c>
      <c r="B39" s="35">
        <v>46</v>
      </c>
      <c r="C39" s="35">
        <v>0.523954391479492</v>
      </c>
      <c r="D39" s="35">
        <v>0.00152599811553955</v>
      </c>
      <c r="E39" s="35">
        <v>9</v>
      </c>
      <c r="F39" s="35">
        <v>6</v>
      </c>
      <c r="G39" s="35">
        <v>1</v>
      </c>
      <c r="H39" s="35">
        <v>4</v>
      </c>
      <c r="I39" s="35">
        <v>0.9</v>
      </c>
      <c r="J39" s="35">
        <v>0.6</v>
      </c>
      <c r="K39" s="35">
        <v>0.72</v>
      </c>
      <c r="L39" s="35">
        <v>0.6</v>
      </c>
      <c r="M39" s="35">
        <v>0.3</v>
      </c>
      <c r="N39" s="35">
        <v>0.65</v>
      </c>
    </row>
    <row r="40" spans="1:14">
      <c r="A40" s="8">
        <v>267</v>
      </c>
      <c r="B40" s="9">
        <v>267</v>
      </c>
      <c r="C40" s="9">
        <v>0.535416841506958</v>
      </c>
      <c r="D40" s="9">
        <v>0.0235810279846191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168</v>
      </c>
      <c r="B41" s="9">
        <v>168</v>
      </c>
      <c r="C41" s="9">
        <v>0.535652875900269</v>
      </c>
      <c r="D41" s="9">
        <v>0.0358923673629761</v>
      </c>
      <c r="E41" s="9">
        <v>10</v>
      </c>
      <c r="F41" s="9">
        <v>6</v>
      </c>
      <c r="G41" s="9">
        <v>0</v>
      </c>
      <c r="H41" s="9">
        <v>4</v>
      </c>
      <c r="I41" s="9">
        <v>1</v>
      </c>
      <c r="J41" s="9">
        <v>0.625</v>
      </c>
      <c r="K41" s="9">
        <v>0.769230769230769</v>
      </c>
      <c r="L41" s="9">
        <v>0.6</v>
      </c>
      <c r="M41" s="9">
        <v>0.4</v>
      </c>
      <c r="N41" s="9">
        <v>0.7</v>
      </c>
    </row>
    <row r="42" spans="1:14">
      <c r="A42" s="8">
        <v>443</v>
      </c>
      <c r="B42" s="9">
        <v>443</v>
      </c>
      <c r="C42" s="9">
        <v>0.537277579307556</v>
      </c>
      <c r="D42" s="9">
        <v>0.00821709632873535</v>
      </c>
      <c r="E42" s="9">
        <v>10</v>
      </c>
      <c r="F42" s="9">
        <v>6</v>
      </c>
      <c r="G42" s="9">
        <v>0</v>
      </c>
      <c r="H42" s="9">
        <v>4</v>
      </c>
      <c r="I42" s="9">
        <v>1</v>
      </c>
      <c r="J42" s="9">
        <v>0.625</v>
      </c>
      <c r="K42" s="9">
        <v>0.769230769230769</v>
      </c>
      <c r="L42" s="9">
        <v>0.6</v>
      </c>
      <c r="M42" s="9">
        <v>0.4</v>
      </c>
      <c r="N42" s="9">
        <v>0.7</v>
      </c>
    </row>
    <row r="43" spans="1:14">
      <c r="A43" s="8">
        <v>491</v>
      </c>
      <c r="B43" s="9">
        <v>491</v>
      </c>
      <c r="C43" s="9">
        <v>0.537451267242432</v>
      </c>
      <c r="D43" s="9">
        <v>0.00570511817932129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145</v>
      </c>
      <c r="B44" s="9">
        <v>145</v>
      </c>
      <c r="C44" s="9">
        <v>0.550877332687378</v>
      </c>
      <c r="D44" s="9">
        <v>0.00531589984893799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209</v>
      </c>
      <c r="B45" s="9">
        <v>209</v>
      </c>
      <c r="C45" s="9">
        <v>0.57835853099823</v>
      </c>
      <c r="D45" s="9">
        <v>0.0256589651107788</v>
      </c>
      <c r="E45" s="9">
        <v>8</v>
      </c>
      <c r="F45" s="9">
        <v>6</v>
      </c>
      <c r="G45" s="9">
        <v>2</v>
      </c>
      <c r="H45" s="9">
        <v>4</v>
      </c>
      <c r="I45" s="9">
        <v>0.8</v>
      </c>
      <c r="J45" s="9">
        <v>0.571428571428572</v>
      </c>
      <c r="K45" s="9">
        <v>0.666666666666667</v>
      </c>
      <c r="L45" s="9">
        <v>0.6</v>
      </c>
      <c r="M45" s="9">
        <v>0.2</v>
      </c>
      <c r="N45" s="9">
        <v>0.6</v>
      </c>
    </row>
    <row r="46" spans="1:14">
      <c r="A46" s="8">
        <v>102</v>
      </c>
      <c r="B46" s="7">
        <v>102</v>
      </c>
      <c r="C46" s="7">
        <v>0.550467371940613</v>
      </c>
      <c r="D46" s="7">
        <v>0.0293501615524292</v>
      </c>
      <c r="E46" s="7">
        <v>9</v>
      </c>
      <c r="F46" s="7">
        <v>8</v>
      </c>
      <c r="G46" s="7">
        <v>1</v>
      </c>
      <c r="H46" s="7">
        <v>2</v>
      </c>
      <c r="I46" s="7">
        <v>0.9</v>
      </c>
      <c r="J46" s="7">
        <v>0.529411764705882</v>
      </c>
      <c r="K46" s="7">
        <v>0.666666666666667</v>
      </c>
      <c r="L46" s="7">
        <v>0.8</v>
      </c>
      <c r="M46" s="7">
        <v>0.1</v>
      </c>
      <c r="N46" s="7">
        <v>0.55</v>
      </c>
    </row>
    <row r="47" spans="1:14">
      <c r="A47" s="8">
        <v>97</v>
      </c>
      <c r="B47" s="9">
        <v>97</v>
      </c>
      <c r="C47" s="9">
        <v>0.551364421844482</v>
      </c>
      <c r="D47" s="9">
        <v>0.0240031480789185</v>
      </c>
      <c r="E47" s="9">
        <v>8</v>
      </c>
      <c r="F47" s="9">
        <v>8</v>
      </c>
      <c r="G47" s="9">
        <v>2</v>
      </c>
      <c r="H47" s="9">
        <v>2</v>
      </c>
      <c r="I47" s="9">
        <v>0.8</v>
      </c>
      <c r="J47" s="9">
        <v>0.5</v>
      </c>
      <c r="K47" s="9">
        <v>0.615384615384615</v>
      </c>
      <c r="L47" s="9">
        <v>0.8</v>
      </c>
      <c r="M47" s="9">
        <v>0</v>
      </c>
      <c r="N47" s="9">
        <v>0.5</v>
      </c>
    </row>
    <row r="48" spans="1:14">
      <c r="A48" s="8">
        <v>325</v>
      </c>
      <c r="B48" s="9">
        <v>325</v>
      </c>
      <c r="C48" s="9">
        <v>0.578796625137329</v>
      </c>
      <c r="D48" s="9">
        <v>0.047813892364502</v>
      </c>
      <c r="E48" s="9">
        <v>10</v>
      </c>
      <c r="F48" s="9">
        <v>8</v>
      </c>
      <c r="G48" s="9">
        <v>0</v>
      </c>
      <c r="H48" s="9">
        <v>2</v>
      </c>
      <c r="I48" s="9">
        <v>1</v>
      </c>
      <c r="J48" s="9">
        <v>0.555555555555556</v>
      </c>
      <c r="K48" s="9">
        <v>0.714285714285714</v>
      </c>
      <c r="L48" s="9">
        <v>0.8</v>
      </c>
      <c r="M48" s="9">
        <v>0.2</v>
      </c>
      <c r="N48" s="9">
        <v>0.6</v>
      </c>
    </row>
    <row r="49" spans="1:14">
      <c r="A49" s="8">
        <v>371</v>
      </c>
      <c r="B49" s="9">
        <v>371</v>
      </c>
      <c r="C49" s="9">
        <v>0.544382095336914</v>
      </c>
      <c r="D49" s="9">
        <v>0.0191260576248169</v>
      </c>
      <c r="E49" s="9">
        <v>9</v>
      </c>
      <c r="F49" s="9">
        <v>6</v>
      </c>
      <c r="G49" s="9">
        <v>1</v>
      </c>
      <c r="H49" s="9">
        <v>4</v>
      </c>
      <c r="I49" s="9">
        <v>0.9</v>
      </c>
      <c r="J49" s="9">
        <v>0.6</v>
      </c>
      <c r="K49" s="9">
        <v>0.72</v>
      </c>
      <c r="L49" s="9">
        <v>0.6</v>
      </c>
      <c r="M49" s="9">
        <v>0.3</v>
      </c>
      <c r="N49" s="9">
        <v>0.65</v>
      </c>
    </row>
    <row r="50" spans="1:14">
      <c r="A50" s="8">
        <v>62</v>
      </c>
      <c r="B50" s="9">
        <v>62</v>
      </c>
      <c r="C50" s="9">
        <v>0.580966949462891</v>
      </c>
      <c r="D50" s="9">
        <v>0.0316213369369507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177</v>
      </c>
      <c r="B51" s="9">
        <v>177</v>
      </c>
      <c r="C51" s="9">
        <v>0.582026481628418</v>
      </c>
      <c r="D51" s="9">
        <v>0.0592260360717773</v>
      </c>
      <c r="E51" s="9">
        <v>9</v>
      </c>
      <c r="F51" s="9">
        <v>4</v>
      </c>
      <c r="G51" s="9">
        <v>1</v>
      </c>
      <c r="H51" s="9">
        <v>6</v>
      </c>
      <c r="I51" s="9">
        <v>0.9</v>
      </c>
      <c r="J51" s="9">
        <v>0.692307692307692</v>
      </c>
      <c r="K51" s="9">
        <v>0.782608695652174</v>
      </c>
      <c r="L51" s="9">
        <v>0.4</v>
      </c>
      <c r="M51" s="9">
        <v>0.5</v>
      </c>
      <c r="N51" s="9">
        <v>0.75</v>
      </c>
    </row>
    <row r="52" spans="1:14">
      <c r="A52" s="8">
        <v>367</v>
      </c>
      <c r="B52" s="9">
        <v>367</v>
      </c>
      <c r="C52" s="9">
        <v>0.545997023582458</v>
      </c>
      <c r="D52" s="9">
        <v>0.0157420635223389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pans="1:14">
      <c r="A53" s="8">
        <v>21</v>
      </c>
      <c r="B53" s="9">
        <v>21</v>
      </c>
      <c r="C53" s="9">
        <v>0.547029495239258</v>
      </c>
      <c r="D53" s="9">
        <v>0.0139931440353394</v>
      </c>
      <c r="E53" s="9">
        <v>7</v>
      </c>
      <c r="F53" s="9">
        <v>7</v>
      </c>
      <c r="G53" s="9">
        <v>3</v>
      </c>
      <c r="H53" s="9">
        <v>3</v>
      </c>
      <c r="I53" s="9">
        <v>0.7</v>
      </c>
      <c r="J53" s="9">
        <v>0.5</v>
      </c>
      <c r="K53" s="9">
        <v>0.583333333333333</v>
      </c>
      <c r="L53" s="9">
        <v>0.7</v>
      </c>
      <c r="M53" s="9">
        <v>0</v>
      </c>
      <c r="N53" s="9">
        <v>0.5</v>
      </c>
    </row>
    <row r="54" spans="1:14">
      <c r="A54" s="8">
        <v>44</v>
      </c>
      <c r="B54" s="9">
        <v>44</v>
      </c>
      <c r="C54" s="9">
        <v>0.544759035110474</v>
      </c>
      <c r="D54" s="9">
        <v>0.0347504615783691</v>
      </c>
      <c r="E54" s="9">
        <v>9</v>
      </c>
      <c r="F54" s="9">
        <v>8</v>
      </c>
      <c r="G54" s="9">
        <v>1</v>
      </c>
      <c r="H54" s="9">
        <v>2</v>
      </c>
      <c r="I54" s="9">
        <v>0.9</v>
      </c>
      <c r="J54" s="9">
        <v>0.529411764705882</v>
      </c>
      <c r="K54" s="9">
        <v>0.666666666666667</v>
      </c>
      <c r="L54" s="9">
        <v>0.8</v>
      </c>
      <c r="M54" s="9">
        <v>0.1</v>
      </c>
      <c r="N54" s="9">
        <v>0.55</v>
      </c>
    </row>
    <row r="55" spans="1:14">
      <c r="A55" s="8">
        <v>445</v>
      </c>
      <c r="B55" s="9">
        <v>445</v>
      </c>
      <c r="C55" s="9">
        <v>0.566210746765137</v>
      </c>
      <c r="D55" s="9">
        <v>0.00131916999816895</v>
      </c>
      <c r="E55" s="9">
        <v>9</v>
      </c>
      <c r="F55" s="9">
        <v>9</v>
      </c>
      <c r="G55" s="9">
        <v>1</v>
      </c>
      <c r="H55" s="9">
        <v>1</v>
      </c>
      <c r="I55" s="9">
        <v>0.9</v>
      </c>
      <c r="J55" s="9">
        <v>0.5</v>
      </c>
      <c r="K55" s="9">
        <v>0.642857142857143</v>
      </c>
      <c r="L55" s="9">
        <v>0.9</v>
      </c>
      <c r="M55" s="9">
        <v>0</v>
      </c>
      <c r="N55" s="9">
        <v>0.5</v>
      </c>
    </row>
    <row r="56" spans="1:14">
      <c r="A56" s="8">
        <v>337</v>
      </c>
      <c r="B56" s="9">
        <v>337</v>
      </c>
      <c r="C56" s="9">
        <v>0.560252547264099</v>
      </c>
      <c r="D56" s="9">
        <v>0.00192916393280029</v>
      </c>
      <c r="E56" s="9">
        <v>9</v>
      </c>
      <c r="F56" s="9">
        <v>7</v>
      </c>
      <c r="G56" s="9">
        <v>1</v>
      </c>
      <c r="H56" s="9">
        <v>3</v>
      </c>
      <c r="I56" s="9">
        <v>0.9</v>
      </c>
      <c r="J56" s="9">
        <v>0.5625</v>
      </c>
      <c r="K56" s="9">
        <v>0.692307692307692</v>
      </c>
      <c r="L56" s="9">
        <v>0.7</v>
      </c>
      <c r="M56" s="9">
        <v>0.2</v>
      </c>
      <c r="N56" s="9">
        <v>0.6</v>
      </c>
    </row>
    <row r="57" spans="1:14">
      <c r="A57" s="8">
        <v>255</v>
      </c>
      <c r="B57" s="9">
        <v>255</v>
      </c>
      <c r="C57" s="9">
        <v>0.559831142425537</v>
      </c>
      <c r="D57" s="9">
        <v>0.00619423389434815</v>
      </c>
      <c r="E57" s="9">
        <v>9</v>
      </c>
      <c r="F57" s="9">
        <v>5</v>
      </c>
      <c r="G57" s="9">
        <v>1</v>
      </c>
      <c r="H57" s="9">
        <v>5</v>
      </c>
      <c r="I57" s="9">
        <v>0.9</v>
      </c>
      <c r="J57" s="9">
        <v>0.642857142857143</v>
      </c>
      <c r="K57" s="9">
        <v>0.75</v>
      </c>
      <c r="L57" s="9">
        <v>0.5</v>
      </c>
      <c r="M57" s="9">
        <v>0.4</v>
      </c>
      <c r="N57" s="9">
        <v>0.7</v>
      </c>
    </row>
    <row r="58" s="29" customFormat="1" spans="1:14">
      <c r="A58" s="34">
        <v>205</v>
      </c>
      <c r="B58" s="35">
        <v>205</v>
      </c>
      <c r="C58" s="35">
        <v>0.551659464836121</v>
      </c>
      <c r="D58" s="35">
        <v>0.0101286172866821</v>
      </c>
      <c r="E58" s="35">
        <v>9</v>
      </c>
      <c r="F58" s="35">
        <v>5</v>
      </c>
      <c r="G58" s="35">
        <v>1</v>
      </c>
      <c r="H58" s="35">
        <v>5</v>
      </c>
      <c r="I58" s="35">
        <v>0.9</v>
      </c>
      <c r="J58" s="35">
        <v>0.642857142857143</v>
      </c>
      <c r="K58" s="35">
        <v>0.75</v>
      </c>
      <c r="L58" s="35">
        <v>0.5</v>
      </c>
      <c r="M58" s="35">
        <v>0.4</v>
      </c>
      <c r="N58" s="35">
        <v>0.7</v>
      </c>
    </row>
    <row r="59" spans="1:14">
      <c r="A59" s="8">
        <v>259</v>
      </c>
      <c r="B59" s="9">
        <v>259</v>
      </c>
      <c r="C59" s="9">
        <v>0.583817005157471</v>
      </c>
      <c r="D59" s="9">
        <v>0.00514543056488037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pans="1:14">
      <c r="A60" s="8">
        <v>354</v>
      </c>
      <c r="B60" s="9">
        <v>354</v>
      </c>
      <c r="C60" s="9">
        <v>0.584381818771362</v>
      </c>
      <c r="D60" s="9">
        <v>0.0174782276153564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8">
        <v>142</v>
      </c>
      <c r="B61" s="9">
        <v>142</v>
      </c>
      <c r="C61" s="9">
        <v>0.584742069244385</v>
      </c>
      <c r="D61" s="9">
        <v>0.0103622674942017</v>
      </c>
      <c r="E61" s="9">
        <v>10</v>
      </c>
      <c r="F61" s="9">
        <v>6</v>
      </c>
      <c r="G61" s="9">
        <v>0</v>
      </c>
      <c r="H61" s="9">
        <v>4</v>
      </c>
      <c r="I61" s="9">
        <v>1</v>
      </c>
      <c r="J61" s="9">
        <v>0.625</v>
      </c>
      <c r="K61" s="9">
        <v>0.769230769230769</v>
      </c>
      <c r="L61" s="9">
        <v>0.6</v>
      </c>
      <c r="M61" s="9">
        <v>0.4</v>
      </c>
      <c r="N61" s="9">
        <v>0.7</v>
      </c>
    </row>
    <row r="62" spans="1:14">
      <c r="A62" s="8">
        <v>119</v>
      </c>
      <c r="B62" s="9">
        <v>119</v>
      </c>
      <c r="C62" s="9">
        <v>0.585662484169006</v>
      </c>
      <c r="D62" s="9">
        <v>0.0275150537490845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474</v>
      </c>
      <c r="B63" s="9">
        <v>474</v>
      </c>
      <c r="C63" s="9">
        <v>0.58588969707489</v>
      </c>
      <c r="D63" s="9">
        <v>0.0183937549591064</v>
      </c>
      <c r="E63" s="9">
        <v>8</v>
      </c>
      <c r="F63" s="9">
        <v>8</v>
      </c>
      <c r="G63" s="9">
        <v>2</v>
      </c>
      <c r="H63" s="9">
        <v>2</v>
      </c>
      <c r="I63" s="9">
        <v>0.8</v>
      </c>
      <c r="J63" s="9">
        <v>0.5</v>
      </c>
      <c r="K63" s="9">
        <v>0.615384615384615</v>
      </c>
      <c r="L63" s="9">
        <v>0.8</v>
      </c>
      <c r="M63" s="9">
        <v>0</v>
      </c>
      <c r="N63" s="9">
        <v>0.5</v>
      </c>
    </row>
    <row r="64" spans="1:14">
      <c r="A64" s="8">
        <v>31</v>
      </c>
      <c r="B64" s="9">
        <v>31</v>
      </c>
      <c r="C64" s="9">
        <v>0.586976408958435</v>
      </c>
      <c r="D64" s="9">
        <v>0.0469629764556885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490</v>
      </c>
      <c r="B65" s="9">
        <v>490</v>
      </c>
      <c r="C65" s="9">
        <v>0.587174892425537</v>
      </c>
      <c r="D65" s="9">
        <v>0.0581293106079102</v>
      </c>
      <c r="E65" s="9">
        <v>10</v>
      </c>
      <c r="F65" s="9">
        <v>8</v>
      </c>
      <c r="G65" s="9">
        <v>0</v>
      </c>
      <c r="H65" s="9">
        <v>2</v>
      </c>
      <c r="I65" s="9">
        <v>1</v>
      </c>
      <c r="J65" s="9">
        <v>0.555555555555556</v>
      </c>
      <c r="K65" s="9">
        <v>0.714285714285714</v>
      </c>
      <c r="L65" s="9">
        <v>0.8</v>
      </c>
      <c r="M65" s="9">
        <v>0.2</v>
      </c>
      <c r="N65" s="9">
        <v>0.6</v>
      </c>
    </row>
    <row r="66" spans="1:14">
      <c r="A66" s="8">
        <v>314</v>
      </c>
      <c r="B66" s="9">
        <v>314</v>
      </c>
      <c r="C66" s="9">
        <v>0.599250078201294</v>
      </c>
      <c r="D66" s="9">
        <v>0.0104513168334961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60</v>
      </c>
      <c r="B67" s="9">
        <v>60</v>
      </c>
      <c r="C67" s="9">
        <v>0.587718605995178</v>
      </c>
      <c r="D67" s="9">
        <v>0.0641170740127563</v>
      </c>
      <c r="E67" s="9">
        <v>8</v>
      </c>
      <c r="F67" s="9">
        <v>10</v>
      </c>
      <c r="G67" s="9">
        <v>2</v>
      </c>
      <c r="H67" s="9">
        <v>0</v>
      </c>
      <c r="I67" s="9">
        <v>0.8</v>
      </c>
      <c r="J67" s="9">
        <v>0.444444444444444</v>
      </c>
      <c r="K67" s="9">
        <v>0.571428571428572</v>
      </c>
      <c r="L67" s="9">
        <v>1</v>
      </c>
      <c r="M67" s="9">
        <v>-0.2</v>
      </c>
      <c r="N67" s="9">
        <v>0.4</v>
      </c>
    </row>
    <row r="68" spans="1:14">
      <c r="A68" s="8">
        <v>15</v>
      </c>
      <c r="B68" s="9">
        <v>15</v>
      </c>
      <c r="C68" s="9">
        <v>0.587990760803223</v>
      </c>
      <c r="D68" s="9">
        <v>0.04355788230896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pans="1:14">
      <c r="A69" s="8">
        <v>296</v>
      </c>
      <c r="B69" s="9">
        <v>296</v>
      </c>
      <c r="C69" s="9">
        <v>0.588234066963196</v>
      </c>
      <c r="D69" s="9">
        <v>0.0247267484664917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394</v>
      </c>
      <c r="B70" s="9">
        <v>394</v>
      </c>
      <c r="C70" s="9">
        <v>0.598041772842407</v>
      </c>
      <c r="D70" s="9">
        <v>0.0163865089416504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pans="1:14">
      <c r="A71" s="8">
        <v>220</v>
      </c>
      <c r="B71" s="9">
        <v>220</v>
      </c>
      <c r="C71" s="9">
        <v>0.591239094734192</v>
      </c>
      <c r="D71" s="9">
        <v>0.0226728916168213</v>
      </c>
      <c r="E71" s="9">
        <v>10</v>
      </c>
      <c r="F71" s="9">
        <v>6</v>
      </c>
      <c r="G71" s="9">
        <v>0</v>
      </c>
      <c r="H71" s="9">
        <v>4</v>
      </c>
      <c r="I71" s="9">
        <v>1</v>
      </c>
      <c r="J71" s="9">
        <v>0.625</v>
      </c>
      <c r="K71" s="9">
        <v>0.769230769230769</v>
      </c>
      <c r="L71" s="9">
        <v>0.6</v>
      </c>
      <c r="M71" s="9">
        <v>0.4</v>
      </c>
      <c r="N71" s="9">
        <v>0.7</v>
      </c>
    </row>
    <row r="72" spans="1:14">
      <c r="A72" s="8">
        <v>32</v>
      </c>
      <c r="B72" s="9">
        <v>32</v>
      </c>
      <c r="C72" s="9">
        <v>0.589939475059509</v>
      </c>
      <c r="D72" s="9">
        <v>0.0418322086334229</v>
      </c>
      <c r="E72" s="9">
        <v>8</v>
      </c>
      <c r="F72" s="9">
        <v>7</v>
      </c>
      <c r="G72" s="9">
        <v>2</v>
      </c>
      <c r="H72" s="9">
        <v>3</v>
      </c>
      <c r="I72" s="9">
        <v>0.8</v>
      </c>
      <c r="J72" s="9">
        <v>0.533333333333333</v>
      </c>
      <c r="K72" s="9">
        <v>0.64</v>
      </c>
      <c r="L72" s="9">
        <v>0.7</v>
      </c>
      <c r="M72" s="9">
        <v>0.1</v>
      </c>
      <c r="N72" s="9">
        <v>0.55</v>
      </c>
    </row>
    <row r="73" spans="1:14">
      <c r="A73" s="8">
        <v>465</v>
      </c>
      <c r="B73" s="9">
        <v>465</v>
      </c>
      <c r="C73" s="9">
        <v>0.592013478279114</v>
      </c>
      <c r="D73" s="9">
        <v>0.0320600271224976</v>
      </c>
      <c r="E73" s="9">
        <v>9</v>
      </c>
      <c r="F73" s="9">
        <v>9</v>
      </c>
      <c r="G73" s="9">
        <v>1</v>
      </c>
      <c r="H73" s="9">
        <v>1</v>
      </c>
      <c r="I73" s="9">
        <v>0.9</v>
      </c>
      <c r="J73" s="9">
        <v>0.5</v>
      </c>
      <c r="K73" s="9">
        <v>0.642857142857143</v>
      </c>
      <c r="L73" s="9">
        <v>0.9</v>
      </c>
      <c r="M73" s="9">
        <v>0</v>
      </c>
      <c r="N73" s="9">
        <v>0.5</v>
      </c>
    </row>
    <row r="74" spans="1:14">
      <c r="A74" s="8">
        <v>71</v>
      </c>
      <c r="B74" s="9">
        <v>71</v>
      </c>
      <c r="C74" s="9">
        <v>0.593673706054687</v>
      </c>
      <c r="D74" s="9">
        <v>0.0213378667831421</v>
      </c>
      <c r="E74" s="9">
        <v>9</v>
      </c>
      <c r="F74" s="9">
        <v>8</v>
      </c>
      <c r="G74" s="9">
        <v>1</v>
      </c>
      <c r="H74" s="9">
        <v>2</v>
      </c>
      <c r="I74" s="9">
        <v>0.9</v>
      </c>
      <c r="J74" s="9">
        <v>0.529411764705882</v>
      </c>
      <c r="K74" s="9">
        <v>0.666666666666667</v>
      </c>
      <c r="L74" s="9">
        <v>0.8</v>
      </c>
      <c r="M74" s="9">
        <v>0.1</v>
      </c>
      <c r="N74" s="9">
        <v>0.55</v>
      </c>
    </row>
    <row r="75" spans="1:14">
      <c r="A75" s="8">
        <v>220</v>
      </c>
      <c r="B75" s="9">
        <v>220</v>
      </c>
      <c r="C75" s="9">
        <v>0.591239094734192</v>
      </c>
      <c r="D75" s="9">
        <v>0.0226728916168213</v>
      </c>
      <c r="E75" s="9">
        <v>10</v>
      </c>
      <c r="F75" s="9">
        <v>6</v>
      </c>
      <c r="G75" s="9">
        <v>0</v>
      </c>
      <c r="H75" s="9">
        <v>4</v>
      </c>
      <c r="I75" s="9">
        <v>1</v>
      </c>
      <c r="J75" s="9">
        <v>0.625</v>
      </c>
      <c r="K75" s="9">
        <v>0.769230769230769</v>
      </c>
      <c r="L75" s="9">
        <v>0.6</v>
      </c>
      <c r="M75" s="9">
        <v>0.4</v>
      </c>
      <c r="N75" s="9">
        <v>0.7</v>
      </c>
    </row>
    <row r="76" spans="1:14">
      <c r="A76" s="8">
        <v>390</v>
      </c>
      <c r="B76" s="9">
        <v>390</v>
      </c>
      <c r="C76" s="9">
        <v>0.591841697692871</v>
      </c>
      <c r="D76" s="9">
        <v>0.0667519569396973</v>
      </c>
      <c r="E76" s="9">
        <v>9</v>
      </c>
      <c r="F76" s="9">
        <v>9</v>
      </c>
      <c r="G76" s="9">
        <v>1</v>
      </c>
      <c r="H76" s="9">
        <v>1</v>
      </c>
      <c r="I76" s="9">
        <v>0.9</v>
      </c>
      <c r="J76" s="9">
        <v>0.5</v>
      </c>
      <c r="K76" s="9">
        <v>0.642857142857143</v>
      </c>
      <c r="L76" s="9">
        <v>0.9</v>
      </c>
      <c r="M76" s="9">
        <v>0</v>
      </c>
      <c r="N76" s="9">
        <v>0.5</v>
      </c>
    </row>
    <row r="77" spans="1:14">
      <c r="A77" s="8">
        <v>465</v>
      </c>
      <c r="B77" s="9">
        <v>465</v>
      </c>
      <c r="C77" s="9">
        <v>0.592013478279114</v>
      </c>
      <c r="D77" s="9">
        <v>0.0320600271224976</v>
      </c>
      <c r="E77" s="9">
        <v>9</v>
      </c>
      <c r="F77" s="9">
        <v>9</v>
      </c>
      <c r="G77" s="9">
        <v>1</v>
      </c>
      <c r="H77" s="9">
        <v>1</v>
      </c>
      <c r="I77" s="9">
        <v>0.9</v>
      </c>
      <c r="J77" s="9">
        <v>0.5</v>
      </c>
      <c r="K77" s="9">
        <v>0.642857142857143</v>
      </c>
      <c r="L77" s="9">
        <v>0.9</v>
      </c>
      <c r="M77" s="9">
        <v>0</v>
      </c>
      <c r="N77" s="9">
        <v>0.5</v>
      </c>
    </row>
    <row r="78" s="7" customFormat="1" spans="3:14">
      <c r="C78" s="7">
        <f>AVERAGE(C2:C77)</f>
        <v>0.53012427687645</v>
      </c>
      <c r="D78" s="7">
        <f>AVERAGE(D2:D77)</f>
        <v>0.0383797993785457</v>
      </c>
      <c r="I78" s="7">
        <f t="shared" ref="I78:N78" si="0">AVERAGE(I2:I77)</f>
        <v>0.889473684210526</v>
      </c>
      <c r="J78" s="7">
        <f t="shared" si="0"/>
        <v>0.56009598671068</v>
      </c>
      <c r="K78" s="7">
        <f t="shared" si="0"/>
        <v>0.68519817135003</v>
      </c>
      <c r="L78" s="7">
        <f t="shared" si="0"/>
        <v>0.70921052631579</v>
      </c>
      <c r="M78" s="7">
        <f t="shared" si="0"/>
        <v>0.180263157894737</v>
      </c>
      <c r="N78" s="7">
        <f t="shared" si="0"/>
        <v>0.590131578947369</v>
      </c>
    </row>
    <row r="80" spans="3:6">
      <c r="C80" s="18" t="s">
        <v>13</v>
      </c>
      <c r="D80" s="7" t="s">
        <v>14</v>
      </c>
      <c r="E80" s="7" t="s">
        <v>39</v>
      </c>
      <c r="F80" s="7"/>
    </row>
    <row r="81" spans="3:9">
      <c r="C81" s="7" t="s">
        <v>15</v>
      </c>
      <c r="D81" s="7">
        <f>COUNTIF(C2:C77,"&lt;0.343")-COUNTIF(C2:C77,"&lt;0.311")</f>
        <v>0</v>
      </c>
      <c r="E81" s="19">
        <v>0.02</v>
      </c>
      <c r="F81" s="23">
        <v>31.2</v>
      </c>
      <c r="G81" s="23">
        <v>-40</v>
      </c>
      <c r="H81" s="24">
        <v>0.0256</v>
      </c>
      <c r="I81">
        <v>76</v>
      </c>
    </row>
    <row r="82" spans="3:9">
      <c r="C82" s="7" t="s">
        <v>16</v>
      </c>
      <c r="D82" s="7">
        <f>COUNTIF(C2:C77,"&lt;0.375")-COUNTIF(C2:C77,"&lt;0.343")</f>
        <v>0</v>
      </c>
      <c r="E82" s="19">
        <v>0.04</v>
      </c>
      <c r="F82" s="23">
        <v>62.4</v>
      </c>
      <c r="G82" s="23">
        <v>-60</v>
      </c>
      <c r="H82" s="24">
        <v>0.0385</v>
      </c>
      <c r="I82">
        <v>75</v>
      </c>
    </row>
    <row r="83" spans="3:9">
      <c r="C83" s="7" t="s">
        <v>17</v>
      </c>
      <c r="D83" s="7">
        <f>COUNTIF(C2:C77,"&lt;0.407")-COUNTIF(C2:C77,"&lt;0.375")</f>
        <v>0</v>
      </c>
      <c r="E83" s="19">
        <v>0.1</v>
      </c>
      <c r="F83" s="23">
        <v>156</v>
      </c>
      <c r="G83" s="23">
        <v>-160</v>
      </c>
      <c r="H83" s="24">
        <v>0.1026</v>
      </c>
      <c r="I83">
        <v>70</v>
      </c>
    </row>
    <row r="84" spans="3:9">
      <c r="C84" s="7" t="s">
        <v>18</v>
      </c>
      <c r="D84" s="7">
        <f>COUNTIF(C2:C77,"&lt;0.439")-COUNTIF(C2:C77,"&lt;0.407")</f>
        <v>0</v>
      </c>
      <c r="E84" s="19">
        <v>0.12</v>
      </c>
      <c r="F84" s="23">
        <v>187.2</v>
      </c>
      <c r="G84" s="23">
        <v>-180</v>
      </c>
      <c r="H84" s="24">
        <v>0.1154</v>
      </c>
      <c r="I84">
        <v>69</v>
      </c>
    </row>
    <row r="85" s="29" customFormat="1" spans="3:9">
      <c r="C85" s="32" t="s">
        <v>62</v>
      </c>
      <c r="D85" s="32">
        <f>COUNTIF(C2:C77,"&lt;0.487")-COUNTIF(C2:C77,"&lt;0.439")</f>
        <v>19</v>
      </c>
      <c r="E85" s="29">
        <v>19</v>
      </c>
      <c r="F85" s="32"/>
      <c r="G85" s="29">
        <v>-200</v>
      </c>
      <c r="H85" s="39">
        <v>0.1282</v>
      </c>
      <c r="I85" s="29">
        <v>68</v>
      </c>
    </row>
    <row r="86" spans="3:5">
      <c r="C86" s="7" t="s">
        <v>63</v>
      </c>
      <c r="D86" s="7">
        <f>COUNTIF(C2:C77,"&lt;0.535")-COUNTIF(C2:C77,"&lt;0.487")</f>
        <v>19</v>
      </c>
      <c r="E86" s="3">
        <v>19</v>
      </c>
    </row>
    <row r="87" s="3" customFormat="1" spans="3:5">
      <c r="C87" s="20" t="s">
        <v>53</v>
      </c>
      <c r="D87" s="20">
        <f>COUNTIF(C2:C77,"&lt;0.583")-COUNTIF(C2:C77,"&lt;0.535")</f>
        <v>19</v>
      </c>
      <c r="E87">
        <v>19</v>
      </c>
    </row>
    <row r="88" s="29" customFormat="1" spans="3:5">
      <c r="C88" s="32" t="s">
        <v>54</v>
      </c>
      <c r="D88" s="32">
        <f>COUNTIF(C2:C77,"&lt;0.631")-COUNTIF(C2:C77,"&lt;0.583")</f>
        <v>19</v>
      </c>
      <c r="E88" s="29">
        <v>19</v>
      </c>
    </row>
    <row r="89" s="3" customFormat="1" spans="3:4">
      <c r="C89" s="20" t="s">
        <v>23</v>
      </c>
      <c r="D89" s="20">
        <v>0</v>
      </c>
    </row>
    <row r="90" spans="3:4">
      <c r="C90" s="7" t="s">
        <v>24</v>
      </c>
      <c r="D90" s="7">
        <v>0</v>
      </c>
    </row>
    <row r="91" spans="3:4">
      <c r="C91" s="7" t="s">
        <v>25</v>
      </c>
      <c r="D91" s="7">
        <f>COUNTIF(C2:C77,"&lt;0.663")-COUNTIF(C2:C77,"&lt;0.631")</f>
        <v>0</v>
      </c>
    </row>
    <row r="92" spans="3:4">
      <c r="C92" s="7" t="s">
        <v>26</v>
      </c>
      <c r="D92" s="7">
        <f>COUNTIF(C2:C77,"&lt;0.695")-COUNTIF(C2:C77,"&lt;0.663")</f>
        <v>0</v>
      </c>
    </row>
    <row r="93" spans="3:4">
      <c r="C93" s="7" t="s">
        <v>27</v>
      </c>
      <c r="D93" s="7">
        <f>COUNTIF(C2:C77,"&lt;0.727")-COUNTIF(C2:C77,"&lt;0.695")</f>
        <v>0</v>
      </c>
    </row>
    <row r="94" spans="3:4">
      <c r="C94" s="7" t="s">
        <v>28</v>
      </c>
      <c r="D94" s="7">
        <f>COUNTIF(C2:C77,"&lt;0.759")-COUNTIF(C2:C77,"&lt;0.727")</f>
        <v>0</v>
      </c>
    </row>
    <row r="95" spans="3:4">
      <c r="C95" s="7" t="s">
        <v>29</v>
      </c>
      <c r="D95" s="7">
        <f>COUNTIF(C2:C77,"&lt;0.791")-COUNTIF(C2:C77,"&lt;0.759")</f>
        <v>0</v>
      </c>
    </row>
    <row r="96" spans="3:4">
      <c r="C96" s="7" t="s">
        <v>30</v>
      </c>
      <c r="D96" s="7">
        <f>COUNTIF(C2:C77,"&lt;0.823")-COUNTIF(C2:C77,"&lt;0.791")</f>
        <v>0</v>
      </c>
    </row>
    <row r="97" spans="3:4">
      <c r="C97" s="7" t="s">
        <v>31</v>
      </c>
      <c r="D97" s="7">
        <f>COUNTIF(C2:C77,"&lt;0.855")-COUNTIF(C2:C77,"&lt;0.823")</f>
        <v>0</v>
      </c>
    </row>
    <row r="98" spans="3:4">
      <c r="C98" s="7" t="s">
        <v>32</v>
      </c>
      <c r="D98" s="7">
        <f>COUNTIF(C2:C77,"&lt;0.887")-COUNTIF(C2:C77,"&lt;0.855")</f>
        <v>0</v>
      </c>
    </row>
    <row r="99" spans="3:6">
      <c r="C99" s="7" t="s">
        <v>33</v>
      </c>
      <c r="D99" s="7">
        <f>COUNTIF(C2:C77,"&lt;0.919")-COUNTIF(C2:C77,"&lt;0.887")</f>
        <v>0</v>
      </c>
      <c r="E99">
        <v>0.53</v>
      </c>
      <c r="F99">
        <v>0.038</v>
      </c>
    </row>
    <row r="100" spans="3:6">
      <c r="C100" s="7" t="s">
        <v>34</v>
      </c>
      <c r="D100" s="7">
        <f>COUNTIF(C2:C77,"&lt;0.951")-COUNTIF(C2:C77,"&lt;0.919")</f>
        <v>0</v>
      </c>
      <c r="E100">
        <v>0.641</v>
      </c>
      <c r="F100">
        <v>0.073</v>
      </c>
    </row>
    <row r="101" spans="3:6">
      <c r="C101" s="7" t="s">
        <v>35</v>
      </c>
      <c r="D101" s="7">
        <f>COUNTIF(C2:C77,"&lt;0.983")-COUNTIF(C2:C77,"&lt;0.951")</f>
        <v>0</v>
      </c>
      <c r="E101">
        <v>0.734</v>
      </c>
      <c r="F101">
        <v>0.107</v>
      </c>
    </row>
    <row r="102" spans="3:5">
      <c r="C102" s="7" t="s">
        <v>36</v>
      </c>
      <c r="D102" s="7">
        <f>COUNTIF(C2:C77,"&lt;1.015")-COUNTIF(C2:C77,"&lt;0.983")</f>
        <v>0</v>
      </c>
      <c r="E102" s="7"/>
    </row>
    <row r="103" spans="3:5">
      <c r="C103" s="7" t="s">
        <v>37</v>
      </c>
      <c r="D103" s="7">
        <f>COUNTIF(C2:C77,"&lt;1.047")-COUNTIF(C2:C77,"&lt;1.015")</f>
        <v>0</v>
      </c>
      <c r="E103" s="7"/>
    </row>
    <row r="104" spans="3:5">
      <c r="C104" s="7" t="s">
        <v>38</v>
      </c>
      <c r="D104" s="7">
        <f>COUNTIF(C2:C77,"&lt;1.079")-COUNTIF(C2:C77,"&lt;1.047")</f>
        <v>0</v>
      </c>
      <c r="E104">
        <v>0.048</v>
      </c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16" workbookViewId="0">
      <selection activeCell="A43" sqref="$A43:$XFD44"/>
    </sheetView>
  </sheetViews>
  <sheetFormatPr defaultColWidth="9" defaultRowHeight="13.5"/>
  <cols>
    <col min="3" max="4" width="18.25" customWidth="1"/>
    <col min="9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74</v>
      </c>
      <c r="B2" s="9">
        <v>74</v>
      </c>
      <c r="C2" s="9">
        <v>0.440886259078979</v>
      </c>
      <c r="D2" s="9">
        <v>0.00444221496582031</v>
      </c>
      <c r="E2" s="9">
        <v>8</v>
      </c>
      <c r="F2" s="9">
        <v>10</v>
      </c>
      <c r="G2" s="9">
        <v>2</v>
      </c>
      <c r="H2" s="9">
        <v>0</v>
      </c>
      <c r="I2" s="9">
        <v>0.8</v>
      </c>
      <c r="J2" s="9">
        <v>0.444444444444444</v>
      </c>
      <c r="K2" s="9">
        <v>0.571428571428572</v>
      </c>
      <c r="L2" s="9">
        <v>1</v>
      </c>
      <c r="M2" s="9">
        <v>-0.2</v>
      </c>
      <c r="N2" s="9">
        <v>0.4</v>
      </c>
    </row>
    <row r="3" spans="1:14">
      <c r="A3" s="8">
        <v>227</v>
      </c>
      <c r="B3" s="9">
        <v>227</v>
      </c>
      <c r="C3" s="9">
        <v>0.442574501037598</v>
      </c>
      <c r="D3" s="9">
        <v>0.035521388053894</v>
      </c>
      <c r="E3" s="9">
        <v>8</v>
      </c>
      <c r="F3" s="9">
        <v>9</v>
      </c>
      <c r="G3" s="9">
        <v>2</v>
      </c>
      <c r="H3" s="9">
        <v>1</v>
      </c>
      <c r="I3" s="9">
        <v>0.8</v>
      </c>
      <c r="J3" s="9">
        <v>0.470588235294118</v>
      </c>
      <c r="K3" s="9">
        <v>0.592592592592593</v>
      </c>
      <c r="L3" s="9">
        <v>0.9</v>
      </c>
      <c r="M3" s="9">
        <v>-0.1</v>
      </c>
      <c r="N3" s="9">
        <v>0.45</v>
      </c>
    </row>
    <row r="4" spans="1:14">
      <c r="A4" s="8">
        <v>291</v>
      </c>
      <c r="B4" s="9">
        <v>291</v>
      </c>
      <c r="C4" s="9">
        <v>0.442946434020996</v>
      </c>
      <c r="D4" s="9">
        <v>0.0584065914154053</v>
      </c>
      <c r="E4" s="9">
        <v>10</v>
      </c>
      <c r="F4" s="9">
        <v>4</v>
      </c>
      <c r="G4" s="9">
        <v>0</v>
      </c>
      <c r="H4" s="9">
        <v>6</v>
      </c>
      <c r="I4" s="9">
        <v>1</v>
      </c>
      <c r="J4" s="9">
        <v>0.714285714285714</v>
      </c>
      <c r="K4" s="9">
        <v>0.833333333333333</v>
      </c>
      <c r="L4" s="9">
        <v>0.4</v>
      </c>
      <c r="M4" s="9">
        <v>0.6</v>
      </c>
      <c r="N4" s="9">
        <v>0.8</v>
      </c>
    </row>
    <row r="5" spans="1:14">
      <c r="A5" s="8">
        <v>497</v>
      </c>
      <c r="B5" s="9">
        <v>497</v>
      </c>
      <c r="C5" s="9">
        <v>0.443958520889282</v>
      </c>
      <c r="D5" s="9">
        <v>0.0644644498825073</v>
      </c>
      <c r="E5" s="9">
        <v>8</v>
      </c>
      <c r="F5" s="9">
        <v>5</v>
      </c>
      <c r="G5" s="9">
        <v>2</v>
      </c>
      <c r="H5" s="9">
        <v>5</v>
      </c>
      <c r="I5" s="9">
        <v>0.8</v>
      </c>
      <c r="J5" s="9">
        <v>0.615384615384615</v>
      </c>
      <c r="K5" s="9">
        <v>0.695652173913043</v>
      </c>
      <c r="L5" s="9">
        <v>0.5</v>
      </c>
      <c r="M5" s="9">
        <v>0.3</v>
      </c>
      <c r="N5" s="9">
        <v>0.65</v>
      </c>
    </row>
    <row r="6" spans="1:14">
      <c r="A6" s="8">
        <v>141</v>
      </c>
      <c r="B6" s="9">
        <v>141</v>
      </c>
      <c r="C6" s="9">
        <v>0.445580959320068</v>
      </c>
      <c r="D6" s="9">
        <v>0.0417087078094482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67</v>
      </c>
      <c r="B8" s="9">
        <v>67</v>
      </c>
      <c r="C8" s="9">
        <v>0.452506303787231</v>
      </c>
      <c r="D8" s="9">
        <v>0.0691452026367187</v>
      </c>
      <c r="E8" s="9">
        <v>8</v>
      </c>
      <c r="F8" s="9">
        <v>8</v>
      </c>
      <c r="G8" s="9">
        <v>2</v>
      </c>
      <c r="H8" s="9">
        <v>2</v>
      </c>
      <c r="I8" s="9">
        <v>0.8</v>
      </c>
      <c r="J8" s="9">
        <v>0.5</v>
      </c>
      <c r="K8" s="9">
        <v>0.615384615384615</v>
      </c>
      <c r="L8" s="9">
        <v>0.8</v>
      </c>
      <c r="M8" s="9">
        <v>0</v>
      </c>
      <c r="N8" s="9">
        <v>0.5</v>
      </c>
    </row>
    <row r="9" spans="1:14">
      <c r="A9" s="8">
        <v>315</v>
      </c>
      <c r="B9" s="9">
        <v>315</v>
      </c>
      <c r="C9" s="9">
        <v>0.452936172485352</v>
      </c>
      <c r="D9" s="9">
        <v>0.0606592893600464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246</v>
      </c>
      <c r="B10" s="9">
        <v>246</v>
      </c>
      <c r="C10" s="9">
        <v>0.455821514129639</v>
      </c>
      <c r="D10" s="9">
        <v>0.0272377729415894</v>
      </c>
      <c r="E10" s="9">
        <v>9</v>
      </c>
      <c r="F10" s="9">
        <v>8</v>
      </c>
      <c r="G10" s="9">
        <v>1</v>
      </c>
      <c r="H10" s="9">
        <v>2</v>
      </c>
      <c r="I10" s="9">
        <v>0.9</v>
      </c>
      <c r="J10" s="9">
        <v>0.529411764705882</v>
      </c>
      <c r="K10" s="9">
        <v>0.666666666666667</v>
      </c>
      <c r="L10" s="9">
        <v>0.8</v>
      </c>
      <c r="M10" s="9">
        <v>0.1</v>
      </c>
      <c r="N10" s="9">
        <v>0.55</v>
      </c>
    </row>
    <row r="11" spans="1:14">
      <c r="A11" s="8">
        <v>234</v>
      </c>
      <c r="B11" s="9">
        <v>234</v>
      </c>
      <c r="C11" s="9">
        <v>0.462918043136597</v>
      </c>
      <c r="D11" s="9">
        <v>0.0611269474029541</v>
      </c>
      <c r="E11" s="9">
        <v>9</v>
      </c>
      <c r="F11" s="9">
        <v>9</v>
      </c>
      <c r="G11" s="9">
        <v>1</v>
      </c>
      <c r="H11" s="9">
        <v>1</v>
      </c>
      <c r="I11" s="9">
        <v>0.9</v>
      </c>
      <c r="J11" s="9">
        <v>0.5</v>
      </c>
      <c r="K11" s="9">
        <v>0.642857142857143</v>
      </c>
      <c r="L11" s="9">
        <v>0.9</v>
      </c>
      <c r="M11" s="9">
        <v>0</v>
      </c>
      <c r="N11" s="9">
        <v>0.5</v>
      </c>
    </row>
    <row r="12" spans="1:14">
      <c r="A12" s="8">
        <v>55</v>
      </c>
      <c r="B12" s="9">
        <v>55</v>
      </c>
      <c r="C12" s="9">
        <v>0.467564344406128</v>
      </c>
      <c r="D12" s="9">
        <v>0.00640463829040527</v>
      </c>
      <c r="E12" s="9">
        <v>8</v>
      </c>
      <c r="F12" s="9">
        <v>8</v>
      </c>
      <c r="G12" s="9">
        <v>2</v>
      </c>
      <c r="H12" s="9">
        <v>2</v>
      </c>
      <c r="I12" s="9">
        <v>0.8</v>
      </c>
      <c r="J12" s="9">
        <v>0.5</v>
      </c>
      <c r="K12" s="9">
        <v>0.615384615384615</v>
      </c>
      <c r="L12" s="9">
        <v>0.8</v>
      </c>
      <c r="M12" s="9">
        <v>0</v>
      </c>
      <c r="N12" s="9">
        <v>0.5</v>
      </c>
    </row>
    <row r="13" spans="1:14">
      <c r="A13" s="8">
        <v>122</v>
      </c>
      <c r="B13" s="9">
        <v>122</v>
      </c>
      <c r="C13" s="9">
        <v>0.468716621398926</v>
      </c>
      <c r="D13" s="9">
        <v>0.0710915327072144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163</v>
      </c>
      <c r="B14" s="9">
        <v>163</v>
      </c>
      <c r="C14" s="9">
        <v>0.470137119293213</v>
      </c>
      <c r="D14" s="9">
        <v>0.00216317176818848</v>
      </c>
      <c r="E14" s="9">
        <v>10</v>
      </c>
      <c r="F14" s="9">
        <v>7</v>
      </c>
      <c r="G14" s="9">
        <v>0</v>
      </c>
      <c r="H14" s="9">
        <v>3</v>
      </c>
      <c r="I14" s="9">
        <v>1</v>
      </c>
      <c r="J14" s="9">
        <v>0.588235294117647</v>
      </c>
      <c r="K14" s="9">
        <v>0.740740740740741</v>
      </c>
      <c r="L14" s="9">
        <v>0.7</v>
      </c>
      <c r="M14" s="9">
        <v>0.3</v>
      </c>
      <c r="N14" s="9">
        <v>0.65</v>
      </c>
    </row>
    <row r="15" spans="1:14">
      <c r="A15" s="8">
        <v>323</v>
      </c>
      <c r="B15" s="9">
        <v>323</v>
      </c>
      <c r="C15" s="9">
        <v>0.475068092346191</v>
      </c>
      <c r="D15" s="9">
        <v>0.0199623107910156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s="29" customFormat="1" spans="1:14">
      <c r="A16" s="34">
        <v>180</v>
      </c>
      <c r="B16" s="35">
        <v>180</v>
      </c>
      <c r="C16" s="35">
        <v>0.476837873458862</v>
      </c>
      <c r="D16" s="35">
        <v>0.00614571571350098</v>
      </c>
      <c r="E16" s="35">
        <v>6</v>
      </c>
      <c r="F16" s="35">
        <v>8</v>
      </c>
      <c r="G16" s="35">
        <v>4</v>
      </c>
      <c r="H16" s="35">
        <v>2</v>
      </c>
      <c r="I16" s="35">
        <v>0.6</v>
      </c>
      <c r="J16" s="35">
        <v>0.428571428571429</v>
      </c>
      <c r="K16" s="35">
        <v>0.5</v>
      </c>
      <c r="L16" s="35">
        <v>0.8</v>
      </c>
      <c r="M16" s="35">
        <v>-0.2</v>
      </c>
      <c r="N16" s="35">
        <v>0.4</v>
      </c>
    </row>
    <row r="17" spans="1:14">
      <c r="A17" s="8">
        <v>248</v>
      </c>
      <c r="B17" s="9">
        <v>248</v>
      </c>
      <c r="C17" s="9">
        <v>0.480457067489624</v>
      </c>
      <c r="D17" s="9">
        <v>0.110321640968323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113</v>
      </c>
      <c r="B18" s="9">
        <v>113</v>
      </c>
      <c r="C18" s="9">
        <v>0.48065447807312</v>
      </c>
      <c r="D18" s="9">
        <v>0.154976487159729</v>
      </c>
      <c r="E18" s="9">
        <v>7</v>
      </c>
      <c r="F18" s="9">
        <v>9</v>
      </c>
      <c r="G18" s="9">
        <v>3</v>
      </c>
      <c r="H18" s="9">
        <v>1</v>
      </c>
      <c r="I18" s="9">
        <v>0.7</v>
      </c>
      <c r="J18" s="9">
        <v>0.4375</v>
      </c>
      <c r="K18" s="9">
        <v>0.538461538461538</v>
      </c>
      <c r="L18" s="9">
        <v>0.9</v>
      </c>
      <c r="M18" s="9">
        <v>-0.2</v>
      </c>
      <c r="N18" s="9">
        <v>0.4</v>
      </c>
    </row>
    <row r="19" spans="1:14">
      <c r="A19" s="8">
        <v>66</v>
      </c>
      <c r="B19" s="9">
        <v>66</v>
      </c>
      <c r="C19" s="9">
        <v>0.483274459838867</v>
      </c>
      <c r="D19" s="9">
        <v>0.0397875308990479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pans="1:14">
      <c r="A20" s="8">
        <v>408</v>
      </c>
      <c r="B20" s="9">
        <v>408</v>
      </c>
      <c r="C20" s="9">
        <v>0.485915064811706</v>
      </c>
      <c r="D20" s="9">
        <v>0.0520378351211548</v>
      </c>
      <c r="E20" s="9">
        <v>7</v>
      </c>
      <c r="F20" s="9">
        <v>4</v>
      </c>
      <c r="G20" s="9">
        <v>3</v>
      </c>
      <c r="H20" s="9">
        <v>6</v>
      </c>
      <c r="I20" s="9">
        <v>0.7</v>
      </c>
      <c r="J20" s="9">
        <v>0.636363636363636</v>
      </c>
      <c r="K20" s="9">
        <v>0.666666666666667</v>
      </c>
      <c r="L20" s="9">
        <v>0.4</v>
      </c>
      <c r="M20" s="9">
        <v>0.3</v>
      </c>
      <c r="N20" s="9">
        <v>0.65</v>
      </c>
    </row>
    <row r="21" spans="1:14">
      <c r="A21" s="8">
        <v>276</v>
      </c>
      <c r="B21" s="9">
        <v>276</v>
      </c>
      <c r="C21" s="9">
        <v>0.486104249954224</v>
      </c>
      <c r="D21" s="9">
        <v>0.0340396165847778</v>
      </c>
      <c r="E21" s="9">
        <v>7</v>
      </c>
      <c r="F21" s="9">
        <v>3</v>
      </c>
      <c r="G21" s="9">
        <v>3</v>
      </c>
      <c r="H21" s="9">
        <v>7</v>
      </c>
      <c r="I21" s="9">
        <v>0.7</v>
      </c>
      <c r="J21" s="9">
        <v>0.7</v>
      </c>
      <c r="K21" s="9">
        <v>0.7</v>
      </c>
      <c r="L21" s="9">
        <v>0.3</v>
      </c>
      <c r="M21" s="9">
        <v>0.4</v>
      </c>
      <c r="N21" s="9">
        <v>0.7</v>
      </c>
    </row>
    <row r="22" spans="1:14">
      <c r="A22" s="8">
        <v>483</v>
      </c>
      <c r="B22" s="9">
        <v>483</v>
      </c>
      <c r="C22" s="9">
        <v>0.486316442489624</v>
      </c>
      <c r="D22" s="9">
        <v>0.0169035196304321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339</v>
      </c>
      <c r="B23" s="9">
        <v>339</v>
      </c>
      <c r="C23" s="9">
        <v>0.488686084747315</v>
      </c>
      <c r="D23" s="9">
        <v>0.0729025602340698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270</v>
      </c>
      <c r="B24" s="9">
        <v>270</v>
      </c>
      <c r="C24" s="9">
        <v>0.488817095756531</v>
      </c>
      <c r="D24" s="9">
        <v>0.0486917495727539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342</v>
      </c>
      <c r="B25" s="9">
        <v>342</v>
      </c>
      <c r="C25" s="9">
        <v>0.489537000656128</v>
      </c>
      <c r="D25" s="9">
        <v>0.0721596479415894</v>
      </c>
      <c r="E25" s="9">
        <v>9</v>
      </c>
      <c r="F25" s="9">
        <v>7</v>
      </c>
      <c r="G25" s="9">
        <v>1</v>
      </c>
      <c r="H25" s="9">
        <v>3</v>
      </c>
      <c r="I25" s="9">
        <v>0.9</v>
      </c>
      <c r="J25" s="9">
        <v>0.5625</v>
      </c>
      <c r="K25" s="9">
        <v>0.692307692307692</v>
      </c>
      <c r="L25" s="9">
        <v>0.7</v>
      </c>
      <c r="M25" s="9">
        <v>0.2</v>
      </c>
      <c r="N25" s="9">
        <v>0.6</v>
      </c>
    </row>
    <row r="26" spans="1:14">
      <c r="A26" s="8">
        <v>412</v>
      </c>
      <c r="B26" s="9">
        <v>412</v>
      </c>
      <c r="C26" s="9">
        <v>0.493771910667419</v>
      </c>
      <c r="D26" s="9">
        <v>0.0107797384262085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407</v>
      </c>
      <c r="B27" s="9">
        <v>407</v>
      </c>
      <c r="C27" s="9">
        <v>0.496729969978333</v>
      </c>
      <c r="D27" s="9">
        <v>0.0540428161621094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368</v>
      </c>
      <c r="B28" s="9">
        <v>368</v>
      </c>
      <c r="C28" s="9">
        <v>0.497558355331421</v>
      </c>
      <c r="D28" s="9">
        <v>0.0354765653610229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114</v>
      </c>
      <c r="B29" s="9">
        <v>114</v>
      </c>
      <c r="C29" s="9">
        <v>0.500288486480713</v>
      </c>
      <c r="D29" s="9">
        <v>0.00420570373535156</v>
      </c>
      <c r="E29" s="9">
        <v>10</v>
      </c>
      <c r="F29" s="9">
        <v>9</v>
      </c>
      <c r="G29" s="9">
        <v>0</v>
      </c>
      <c r="H29" s="9">
        <v>1</v>
      </c>
      <c r="I29" s="9">
        <v>1</v>
      </c>
      <c r="J29" s="9">
        <v>0.526315789473684</v>
      </c>
      <c r="K29" s="9">
        <v>0.689655172413793</v>
      </c>
      <c r="L29" s="9">
        <v>0.9</v>
      </c>
      <c r="M29" s="9">
        <v>0.1</v>
      </c>
      <c r="N29" s="9">
        <v>0.55</v>
      </c>
    </row>
    <row r="30" spans="1:14">
      <c r="A30" s="8">
        <v>222</v>
      </c>
      <c r="B30" s="9">
        <v>222</v>
      </c>
      <c r="C30" s="9">
        <v>0.500420570373535</v>
      </c>
      <c r="D30" s="9">
        <v>0.0695040225982666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="29" customFormat="1" spans="1:14">
      <c r="A31" s="34">
        <v>495</v>
      </c>
      <c r="B31" s="35">
        <v>495</v>
      </c>
      <c r="C31" s="35">
        <v>0.500433444976807</v>
      </c>
      <c r="D31" s="35">
        <v>0.0572127103805542</v>
      </c>
      <c r="E31" s="35">
        <v>8</v>
      </c>
      <c r="F31" s="35">
        <v>7</v>
      </c>
      <c r="G31" s="35">
        <v>2</v>
      </c>
      <c r="H31" s="35">
        <v>3</v>
      </c>
      <c r="I31" s="35">
        <v>0.8</v>
      </c>
      <c r="J31" s="35">
        <v>0.533333333333333</v>
      </c>
      <c r="K31" s="35">
        <v>0.64</v>
      </c>
      <c r="L31" s="35">
        <v>0.7</v>
      </c>
      <c r="M31" s="35">
        <v>0.1</v>
      </c>
      <c r="N31" s="35">
        <v>0.55</v>
      </c>
    </row>
    <row r="32" spans="1:14">
      <c r="A32" s="8">
        <v>170</v>
      </c>
      <c r="B32" s="9">
        <v>170</v>
      </c>
      <c r="C32" s="9">
        <v>0.517281055450439</v>
      </c>
      <c r="D32" s="9">
        <v>0.0913281440734863</v>
      </c>
      <c r="E32" s="9">
        <v>7</v>
      </c>
      <c r="F32" s="9">
        <v>7</v>
      </c>
      <c r="G32" s="9">
        <v>3</v>
      </c>
      <c r="H32" s="9">
        <v>3</v>
      </c>
      <c r="I32" s="9">
        <v>0.7</v>
      </c>
      <c r="J32" s="9">
        <v>0.5</v>
      </c>
      <c r="K32" s="9">
        <v>0.583333333333333</v>
      </c>
      <c r="L32" s="9">
        <v>0.7</v>
      </c>
      <c r="M32" s="9">
        <v>0</v>
      </c>
      <c r="N32" s="9">
        <v>0.5</v>
      </c>
    </row>
    <row r="33" spans="1:14">
      <c r="A33" s="8">
        <v>132</v>
      </c>
      <c r="B33" s="9">
        <v>132</v>
      </c>
      <c r="C33" s="9">
        <v>0.518872261047363</v>
      </c>
      <c r="D33" s="9">
        <v>0.0788161754608154</v>
      </c>
      <c r="E33" s="9">
        <v>9</v>
      </c>
      <c r="F33" s="9">
        <v>8</v>
      </c>
      <c r="G33" s="9">
        <v>1</v>
      </c>
      <c r="H33" s="9">
        <v>2</v>
      </c>
      <c r="I33" s="9">
        <v>0.9</v>
      </c>
      <c r="J33" s="9">
        <v>0.529411764705882</v>
      </c>
      <c r="K33" s="9">
        <v>0.666666666666667</v>
      </c>
      <c r="L33" s="9">
        <v>0.8</v>
      </c>
      <c r="M33" s="9">
        <v>0.1</v>
      </c>
      <c r="N33" s="9">
        <v>0.55</v>
      </c>
    </row>
    <row r="34" spans="1:14">
      <c r="A34" s="8">
        <v>443</v>
      </c>
      <c r="B34" s="9">
        <v>443</v>
      </c>
      <c r="C34" s="9">
        <v>0.537277579307556</v>
      </c>
      <c r="D34" s="9">
        <v>0.00821709632873535</v>
      </c>
      <c r="E34" s="9">
        <v>10</v>
      </c>
      <c r="F34" s="9">
        <v>6</v>
      </c>
      <c r="G34" s="9">
        <v>0</v>
      </c>
      <c r="H34" s="9">
        <v>4</v>
      </c>
      <c r="I34" s="9">
        <v>1</v>
      </c>
      <c r="J34" s="9">
        <v>0.625</v>
      </c>
      <c r="K34" s="9">
        <v>0.769230769230769</v>
      </c>
      <c r="L34" s="9">
        <v>0.6</v>
      </c>
      <c r="M34" s="9">
        <v>0.4</v>
      </c>
      <c r="N34" s="9">
        <v>0.7</v>
      </c>
    </row>
    <row r="35" spans="1:14">
      <c r="A35" s="8">
        <v>491</v>
      </c>
      <c r="B35" s="9">
        <v>491</v>
      </c>
      <c r="C35" s="9">
        <v>0.537451267242432</v>
      </c>
      <c r="D35" s="9">
        <v>0.00570511817932129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pans="1:14">
      <c r="A36" s="8">
        <v>78</v>
      </c>
      <c r="B36" s="9">
        <v>78</v>
      </c>
      <c r="C36" s="9">
        <v>0.525001525878906</v>
      </c>
      <c r="D36" s="9">
        <v>0.0815575122833252</v>
      </c>
      <c r="E36" s="9">
        <v>9</v>
      </c>
      <c r="F36" s="9">
        <v>5</v>
      </c>
      <c r="G36" s="9">
        <v>1</v>
      </c>
      <c r="H36" s="9">
        <v>5</v>
      </c>
      <c r="I36" s="9">
        <v>0.9</v>
      </c>
      <c r="J36" s="9">
        <v>0.642857142857143</v>
      </c>
      <c r="K36" s="9">
        <v>0.75</v>
      </c>
      <c r="L36" s="9">
        <v>0.5</v>
      </c>
      <c r="M36" s="9">
        <v>0.4</v>
      </c>
      <c r="N36" s="9">
        <v>0.7</v>
      </c>
    </row>
    <row r="37" spans="1:14">
      <c r="A37" s="8">
        <v>17</v>
      </c>
      <c r="B37" s="9">
        <v>17</v>
      </c>
      <c r="C37" s="9">
        <v>0.528415083885193</v>
      </c>
      <c r="D37" s="9">
        <v>0.0964980125427246</v>
      </c>
      <c r="E37" s="9">
        <v>10</v>
      </c>
      <c r="F37" s="9">
        <v>6</v>
      </c>
      <c r="G37" s="9">
        <v>0</v>
      </c>
      <c r="H37" s="9">
        <v>4</v>
      </c>
      <c r="I37" s="9">
        <v>1</v>
      </c>
      <c r="J37" s="9">
        <v>0.625</v>
      </c>
      <c r="K37" s="9">
        <v>0.769230769230769</v>
      </c>
      <c r="L37" s="9">
        <v>0.6</v>
      </c>
      <c r="M37" s="9">
        <v>0.4</v>
      </c>
      <c r="N37" s="9">
        <v>0.7</v>
      </c>
    </row>
    <row r="38" spans="1:14">
      <c r="A38" s="8">
        <v>371</v>
      </c>
      <c r="B38" s="9">
        <v>371</v>
      </c>
      <c r="C38" s="9">
        <v>0.544382095336914</v>
      </c>
      <c r="D38" s="9">
        <v>0.0191260576248169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pans="1:14">
      <c r="A39" s="8">
        <v>12</v>
      </c>
      <c r="B39" s="9">
        <v>12</v>
      </c>
      <c r="C39" s="9">
        <v>0.531450152397156</v>
      </c>
      <c r="D39" s="9">
        <v>0.0931936502456665</v>
      </c>
      <c r="E39" s="9">
        <v>7</v>
      </c>
      <c r="F39" s="9">
        <v>4</v>
      </c>
      <c r="G39" s="9">
        <v>3</v>
      </c>
      <c r="H39" s="9">
        <v>6</v>
      </c>
      <c r="I39" s="9">
        <v>0.7</v>
      </c>
      <c r="J39" s="9">
        <v>0.636363636363636</v>
      </c>
      <c r="K39" s="9">
        <v>0.666666666666667</v>
      </c>
      <c r="L39" s="9">
        <v>0.4</v>
      </c>
      <c r="M39" s="9">
        <v>0.3</v>
      </c>
      <c r="N39" s="9">
        <v>0.65</v>
      </c>
    </row>
    <row r="40" spans="1:14">
      <c r="A40" s="8">
        <v>367</v>
      </c>
      <c r="B40" s="9">
        <v>367</v>
      </c>
      <c r="C40" s="9">
        <v>0.545997023582458</v>
      </c>
      <c r="D40" s="9">
        <v>0.0157420635223389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102</v>
      </c>
      <c r="B41" s="7">
        <v>102</v>
      </c>
      <c r="C41" s="7">
        <v>0.550467371940613</v>
      </c>
      <c r="D41" s="7">
        <v>0.0293501615524292</v>
      </c>
      <c r="E41" s="7">
        <v>9</v>
      </c>
      <c r="F41" s="7">
        <v>8</v>
      </c>
      <c r="G41" s="7">
        <v>1</v>
      </c>
      <c r="H41" s="7">
        <v>2</v>
      </c>
      <c r="I41" s="7">
        <v>0.9</v>
      </c>
      <c r="J41" s="7">
        <v>0.529411764705882</v>
      </c>
      <c r="K41" s="7">
        <v>0.666666666666667</v>
      </c>
      <c r="L41" s="7">
        <v>0.8</v>
      </c>
      <c r="M41" s="7">
        <v>0.1</v>
      </c>
      <c r="N41" s="7">
        <v>0.55</v>
      </c>
    </row>
    <row r="42" spans="1:14">
      <c r="A42" s="8">
        <v>145</v>
      </c>
      <c r="B42" s="9">
        <v>145</v>
      </c>
      <c r="C42" s="9">
        <v>0.550877332687378</v>
      </c>
      <c r="D42" s="9">
        <v>0.00531589984893799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97</v>
      </c>
      <c r="B43" s="9">
        <v>97</v>
      </c>
      <c r="C43" s="9">
        <v>0.551364421844482</v>
      </c>
      <c r="D43" s="9">
        <v>0.0240031480789185</v>
      </c>
      <c r="E43" s="9">
        <v>8</v>
      </c>
      <c r="F43" s="9">
        <v>8</v>
      </c>
      <c r="G43" s="9">
        <v>2</v>
      </c>
      <c r="H43" s="9">
        <v>2</v>
      </c>
      <c r="I43" s="9">
        <v>0.8</v>
      </c>
      <c r="J43" s="9">
        <v>0.5</v>
      </c>
      <c r="K43" s="9">
        <v>0.615384615384615</v>
      </c>
      <c r="L43" s="9">
        <v>0.8</v>
      </c>
      <c r="M43" s="9">
        <v>0</v>
      </c>
      <c r="N43" s="9">
        <v>0.5</v>
      </c>
    </row>
    <row r="44" spans="1:14">
      <c r="A44" s="8">
        <v>205</v>
      </c>
      <c r="B44" s="9">
        <v>205</v>
      </c>
      <c r="C44" s="9">
        <v>0.551659464836121</v>
      </c>
      <c r="D44" s="9">
        <v>0.0101286172866821</v>
      </c>
      <c r="E44" s="9">
        <v>9</v>
      </c>
      <c r="F44" s="9">
        <v>5</v>
      </c>
      <c r="G44" s="9">
        <v>1</v>
      </c>
      <c r="H44" s="9">
        <v>5</v>
      </c>
      <c r="I44" s="9">
        <v>0.9</v>
      </c>
      <c r="J44" s="9">
        <v>0.642857142857143</v>
      </c>
      <c r="K44" s="9">
        <v>0.75</v>
      </c>
      <c r="L44" s="9">
        <v>0.5</v>
      </c>
      <c r="M44" s="9">
        <v>0.4</v>
      </c>
      <c r="N44" s="9">
        <v>0.7</v>
      </c>
    </row>
    <row r="45" spans="1:14">
      <c r="A45" s="8">
        <v>186</v>
      </c>
      <c r="B45" s="9">
        <v>186</v>
      </c>
      <c r="C45" s="9">
        <v>0.552615880966187</v>
      </c>
      <c r="D45" s="9">
        <v>0.034991979598999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="29" customFormat="1" spans="1:14">
      <c r="A46" s="34">
        <v>21</v>
      </c>
      <c r="B46" s="35">
        <v>21</v>
      </c>
      <c r="C46" s="35">
        <v>0.547029495239258</v>
      </c>
      <c r="D46" s="35">
        <v>0.0139931440353394</v>
      </c>
      <c r="E46" s="35">
        <v>7</v>
      </c>
      <c r="F46" s="35">
        <v>7</v>
      </c>
      <c r="G46" s="35">
        <v>3</v>
      </c>
      <c r="H46" s="35">
        <v>3</v>
      </c>
      <c r="I46" s="35">
        <v>0.7</v>
      </c>
      <c r="J46" s="35">
        <v>0.5</v>
      </c>
      <c r="K46" s="35">
        <v>0.583333333333333</v>
      </c>
      <c r="L46" s="35">
        <v>0.7</v>
      </c>
      <c r="M46" s="35">
        <v>0</v>
      </c>
      <c r="N46" s="35">
        <v>0.5</v>
      </c>
    </row>
    <row r="47" spans="1:14">
      <c r="A47" s="8">
        <v>378</v>
      </c>
      <c r="B47" s="9">
        <v>378</v>
      </c>
      <c r="C47" s="9">
        <v>0.553280830383301</v>
      </c>
      <c r="D47" s="9">
        <v>0.0234357118606567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447</v>
      </c>
      <c r="B48" s="9">
        <v>447</v>
      </c>
      <c r="C48" s="9">
        <v>0.553398132324219</v>
      </c>
      <c r="D48" s="9">
        <v>0.0251387357711792</v>
      </c>
      <c r="E48" s="9">
        <v>10</v>
      </c>
      <c r="F48" s="9">
        <v>8</v>
      </c>
      <c r="G48" s="9">
        <v>0</v>
      </c>
      <c r="H48" s="9">
        <v>2</v>
      </c>
      <c r="I48" s="9">
        <v>1</v>
      </c>
      <c r="J48" s="9">
        <v>0.555555555555556</v>
      </c>
      <c r="K48" s="9">
        <v>0.714285714285714</v>
      </c>
      <c r="L48" s="9">
        <v>0.8</v>
      </c>
      <c r="M48" s="9">
        <v>0.2</v>
      </c>
      <c r="N48" s="9">
        <v>0.6</v>
      </c>
    </row>
    <row r="49" spans="1:14">
      <c r="A49" s="8">
        <v>373</v>
      </c>
      <c r="B49" s="9">
        <v>373</v>
      </c>
      <c r="C49" s="9">
        <v>0.55962598323822</v>
      </c>
      <c r="D49" s="9">
        <v>0.0186443328857422</v>
      </c>
      <c r="E49" s="9">
        <v>9</v>
      </c>
      <c r="F49" s="9">
        <v>5</v>
      </c>
      <c r="G49" s="9">
        <v>1</v>
      </c>
      <c r="H49" s="9">
        <v>5</v>
      </c>
      <c r="I49" s="9">
        <v>0.9</v>
      </c>
      <c r="J49" s="9">
        <v>0.642857142857143</v>
      </c>
      <c r="K49" s="9">
        <v>0.75</v>
      </c>
      <c r="L49" s="9">
        <v>0.5</v>
      </c>
      <c r="M49" s="9">
        <v>0.4</v>
      </c>
      <c r="N49" s="9">
        <v>0.7</v>
      </c>
    </row>
    <row r="50" spans="1:14">
      <c r="A50" s="8">
        <v>255</v>
      </c>
      <c r="B50" s="9">
        <v>255</v>
      </c>
      <c r="C50" s="9">
        <v>0.559831142425537</v>
      </c>
      <c r="D50" s="9">
        <v>0.00619423389434815</v>
      </c>
      <c r="E50" s="9">
        <v>9</v>
      </c>
      <c r="F50" s="9">
        <v>5</v>
      </c>
      <c r="G50" s="9">
        <v>1</v>
      </c>
      <c r="H50" s="9">
        <v>5</v>
      </c>
      <c r="I50" s="9">
        <v>0.9</v>
      </c>
      <c r="J50" s="9">
        <v>0.642857142857143</v>
      </c>
      <c r="K50" s="9">
        <v>0.75</v>
      </c>
      <c r="L50" s="9">
        <v>0.5</v>
      </c>
      <c r="M50" s="9">
        <v>0.4</v>
      </c>
      <c r="N50" s="9">
        <v>0.7</v>
      </c>
    </row>
    <row r="51" spans="1:14">
      <c r="A51" s="8">
        <v>297</v>
      </c>
      <c r="B51" s="9">
        <v>297</v>
      </c>
      <c r="C51" s="9">
        <v>0.560098528862</v>
      </c>
      <c r="D51" s="9">
        <v>0.0110046863555908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337</v>
      </c>
      <c r="B52" s="9">
        <v>337</v>
      </c>
      <c r="C52" s="9">
        <v>0.560252547264099</v>
      </c>
      <c r="D52" s="9">
        <v>0.00192916393280029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474</v>
      </c>
      <c r="B53" s="9">
        <v>474</v>
      </c>
      <c r="C53" s="9">
        <v>0.58588969707489</v>
      </c>
      <c r="D53" s="9">
        <v>0.0183937549591064</v>
      </c>
      <c r="E53" s="9">
        <v>8</v>
      </c>
      <c r="F53" s="9">
        <v>8</v>
      </c>
      <c r="G53" s="9">
        <v>2</v>
      </c>
      <c r="H53" s="9">
        <v>2</v>
      </c>
      <c r="I53" s="9">
        <v>0.8</v>
      </c>
      <c r="J53" s="9">
        <v>0.5</v>
      </c>
      <c r="K53" s="9">
        <v>0.615384615384615</v>
      </c>
      <c r="L53" s="9">
        <v>0.8</v>
      </c>
      <c r="M53" s="9">
        <v>0</v>
      </c>
      <c r="N53" s="9">
        <v>0.5</v>
      </c>
    </row>
    <row r="54" spans="1:14">
      <c r="A54" s="8">
        <v>259</v>
      </c>
      <c r="B54" s="9">
        <v>259</v>
      </c>
      <c r="C54" s="9">
        <v>0.583817005157471</v>
      </c>
      <c r="D54" s="9">
        <v>0.00514543056488037</v>
      </c>
      <c r="E54" s="9">
        <v>8</v>
      </c>
      <c r="F54" s="9">
        <v>8</v>
      </c>
      <c r="G54" s="9">
        <v>2</v>
      </c>
      <c r="H54" s="9">
        <v>2</v>
      </c>
      <c r="I54" s="9">
        <v>0.8</v>
      </c>
      <c r="J54" s="9">
        <v>0.5</v>
      </c>
      <c r="K54" s="9">
        <v>0.615384615384615</v>
      </c>
      <c r="L54" s="9">
        <v>0.8</v>
      </c>
      <c r="M54" s="9">
        <v>0</v>
      </c>
      <c r="N54" s="9">
        <v>0.5</v>
      </c>
    </row>
    <row r="55" spans="1:14">
      <c r="A55" s="8">
        <v>354</v>
      </c>
      <c r="B55" s="9">
        <v>354</v>
      </c>
      <c r="C55" s="9">
        <v>0.584381818771362</v>
      </c>
      <c r="D55" s="9">
        <v>0.0174782276153564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142</v>
      </c>
      <c r="B56" s="9">
        <v>142</v>
      </c>
      <c r="C56" s="9">
        <v>0.584742069244385</v>
      </c>
      <c r="D56" s="9">
        <v>0.0103622674942017</v>
      </c>
      <c r="E56" s="9">
        <v>10</v>
      </c>
      <c r="F56" s="9">
        <v>6</v>
      </c>
      <c r="G56" s="9">
        <v>0</v>
      </c>
      <c r="H56" s="9">
        <v>4</v>
      </c>
      <c r="I56" s="9">
        <v>1</v>
      </c>
      <c r="J56" s="9">
        <v>0.625</v>
      </c>
      <c r="K56" s="9">
        <v>0.769230769230769</v>
      </c>
      <c r="L56" s="9">
        <v>0.6</v>
      </c>
      <c r="M56" s="9">
        <v>0.4</v>
      </c>
      <c r="N56" s="9">
        <v>0.7</v>
      </c>
    </row>
    <row r="57" spans="1:14">
      <c r="A57" s="8">
        <v>119</v>
      </c>
      <c r="B57" s="9">
        <v>119</v>
      </c>
      <c r="C57" s="9">
        <v>0.585662484169006</v>
      </c>
      <c r="D57" s="9">
        <v>0.0275150537490845</v>
      </c>
      <c r="E57" s="9">
        <v>10</v>
      </c>
      <c r="F57" s="9">
        <v>7</v>
      </c>
      <c r="G57" s="9">
        <v>0</v>
      </c>
      <c r="H57" s="9">
        <v>3</v>
      </c>
      <c r="I57" s="9">
        <v>1</v>
      </c>
      <c r="J57" s="9">
        <v>0.588235294117647</v>
      </c>
      <c r="K57" s="9">
        <v>0.740740740740741</v>
      </c>
      <c r="L57" s="9">
        <v>0.7</v>
      </c>
      <c r="M57" s="9">
        <v>0.3</v>
      </c>
      <c r="N57" s="9">
        <v>0.65</v>
      </c>
    </row>
    <row r="58" spans="1:14">
      <c r="A58" s="8">
        <v>284</v>
      </c>
      <c r="B58" s="9">
        <v>284</v>
      </c>
      <c r="C58" s="9">
        <v>0.57831335067749</v>
      </c>
      <c r="D58" s="9">
        <v>0.00532937049865723</v>
      </c>
      <c r="E58" s="9">
        <v>10</v>
      </c>
      <c r="F58" s="9">
        <v>7</v>
      </c>
      <c r="G58" s="9">
        <v>0</v>
      </c>
      <c r="H58" s="9">
        <v>3</v>
      </c>
      <c r="I58" s="9">
        <v>1</v>
      </c>
      <c r="J58" s="9">
        <v>0.588235294117647</v>
      </c>
      <c r="K58" s="9">
        <v>0.740740740740741</v>
      </c>
      <c r="L58" s="9">
        <v>0.7</v>
      </c>
      <c r="M58" s="9">
        <v>0.3</v>
      </c>
      <c r="N58" s="9">
        <v>0.65</v>
      </c>
    </row>
    <row r="59" spans="1:14">
      <c r="A59" s="8">
        <v>209</v>
      </c>
      <c r="B59" s="9">
        <v>209</v>
      </c>
      <c r="C59" s="9">
        <v>0.57835853099823</v>
      </c>
      <c r="D59" s="9">
        <v>0.0256589651107788</v>
      </c>
      <c r="E59" s="9">
        <v>8</v>
      </c>
      <c r="F59" s="9">
        <v>6</v>
      </c>
      <c r="G59" s="9">
        <v>2</v>
      </c>
      <c r="H59" s="9">
        <v>4</v>
      </c>
      <c r="I59" s="9">
        <v>0.8</v>
      </c>
      <c r="J59" s="9">
        <v>0.571428571428572</v>
      </c>
      <c r="K59" s="9">
        <v>0.666666666666667</v>
      </c>
      <c r="L59" s="9">
        <v>0.6</v>
      </c>
      <c r="M59" s="9">
        <v>0.2</v>
      </c>
      <c r="N59" s="9">
        <v>0.6</v>
      </c>
    </row>
    <row r="60" spans="1:14">
      <c r="A60" s="8">
        <v>386</v>
      </c>
      <c r="B60" s="9">
        <v>386</v>
      </c>
      <c r="C60" s="9">
        <v>0.578142523765564</v>
      </c>
      <c r="D60" s="9">
        <v>0.0254735946655273</v>
      </c>
      <c r="E60" s="9">
        <v>10</v>
      </c>
      <c r="F60" s="9">
        <v>7</v>
      </c>
      <c r="G60" s="9">
        <v>0</v>
      </c>
      <c r="H60" s="9">
        <v>3</v>
      </c>
      <c r="I60" s="9">
        <v>1</v>
      </c>
      <c r="J60" s="9">
        <v>0.588235294117647</v>
      </c>
      <c r="K60" s="9">
        <v>0.740740740740741</v>
      </c>
      <c r="L60" s="9">
        <v>0.7</v>
      </c>
      <c r="M60" s="9">
        <v>0.3</v>
      </c>
      <c r="N60" s="9">
        <v>0.65</v>
      </c>
    </row>
    <row r="61" s="29" customFormat="1" spans="1:14">
      <c r="A61" s="34">
        <v>467</v>
      </c>
      <c r="B61" s="35">
        <v>467</v>
      </c>
      <c r="C61" s="35">
        <v>0.572872996330261</v>
      </c>
      <c r="D61" s="35">
        <v>0.00699377059936523</v>
      </c>
      <c r="E61" s="35">
        <v>10</v>
      </c>
      <c r="F61" s="35">
        <v>6</v>
      </c>
      <c r="G61" s="35">
        <v>0</v>
      </c>
      <c r="H61" s="35">
        <v>4</v>
      </c>
      <c r="I61" s="35">
        <v>1</v>
      </c>
      <c r="J61" s="35">
        <v>0.625</v>
      </c>
      <c r="K61" s="35">
        <v>0.769230769230769</v>
      </c>
      <c r="L61" s="35">
        <v>0.6</v>
      </c>
      <c r="M61" s="35">
        <v>0.4</v>
      </c>
      <c r="N61" s="35">
        <v>0.7</v>
      </c>
    </row>
    <row r="62" spans="1:14">
      <c r="A62" s="8">
        <v>220</v>
      </c>
      <c r="B62" s="9">
        <v>220</v>
      </c>
      <c r="C62" s="9">
        <v>0.591239094734192</v>
      </c>
      <c r="D62" s="9">
        <v>0.0226728916168213</v>
      </c>
      <c r="E62" s="9">
        <v>10</v>
      </c>
      <c r="F62" s="9">
        <v>6</v>
      </c>
      <c r="G62" s="9">
        <v>0</v>
      </c>
      <c r="H62" s="9">
        <v>4</v>
      </c>
      <c r="I62" s="9">
        <v>1</v>
      </c>
      <c r="J62" s="9">
        <v>0.625</v>
      </c>
      <c r="K62" s="9">
        <v>0.769230769230769</v>
      </c>
      <c r="L62" s="9">
        <v>0.6</v>
      </c>
      <c r="M62" s="9">
        <v>0.4</v>
      </c>
      <c r="N62" s="9">
        <v>0.7</v>
      </c>
    </row>
    <row r="63" spans="1:14">
      <c r="A63" s="8">
        <v>390</v>
      </c>
      <c r="B63" s="9">
        <v>390</v>
      </c>
      <c r="C63" s="9">
        <v>0.591841697692871</v>
      </c>
      <c r="D63" s="9">
        <v>0.0667519569396973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465</v>
      </c>
      <c r="B64" s="9">
        <v>465</v>
      </c>
      <c r="C64" s="9">
        <v>0.592013478279114</v>
      </c>
      <c r="D64" s="9">
        <v>0.0320600271224976</v>
      </c>
      <c r="E64" s="9">
        <v>9</v>
      </c>
      <c r="F64" s="9">
        <v>9</v>
      </c>
      <c r="G64" s="9">
        <v>1</v>
      </c>
      <c r="H64" s="9">
        <v>1</v>
      </c>
      <c r="I64" s="9">
        <v>0.9</v>
      </c>
      <c r="J64" s="9">
        <v>0.5</v>
      </c>
      <c r="K64" s="9">
        <v>0.642857142857143</v>
      </c>
      <c r="L64" s="9">
        <v>0.9</v>
      </c>
      <c r="M64" s="9">
        <v>0</v>
      </c>
      <c r="N64" s="9">
        <v>0.5</v>
      </c>
    </row>
    <row r="65" spans="1:14">
      <c r="A65" s="8">
        <v>71</v>
      </c>
      <c r="B65" s="9">
        <v>71</v>
      </c>
      <c r="C65" s="9">
        <v>0.593673706054687</v>
      </c>
      <c r="D65" s="9">
        <v>0.0213378667831421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418</v>
      </c>
      <c r="B66" s="9">
        <v>418</v>
      </c>
      <c r="C66" s="9">
        <v>0.593680143356323</v>
      </c>
      <c r="D66" s="9">
        <v>0.0580199956893921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409</v>
      </c>
      <c r="B67" s="9">
        <v>409</v>
      </c>
      <c r="C67" s="9">
        <v>0.594613671302795</v>
      </c>
      <c r="D67" s="9">
        <v>0.0499047040939331</v>
      </c>
      <c r="E67" s="9">
        <v>8</v>
      </c>
      <c r="F67" s="9">
        <v>3</v>
      </c>
      <c r="G67" s="9">
        <v>2</v>
      </c>
      <c r="H67" s="9">
        <v>7</v>
      </c>
      <c r="I67" s="9">
        <v>0.8</v>
      </c>
      <c r="J67" s="9">
        <v>0.727272727272727</v>
      </c>
      <c r="K67" s="9">
        <v>0.761904761904762</v>
      </c>
      <c r="L67" s="9">
        <v>0.3</v>
      </c>
      <c r="M67" s="9">
        <v>0.5</v>
      </c>
      <c r="N67" s="9">
        <v>0.75</v>
      </c>
    </row>
    <row r="68" spans="1:14">
      <c r="A68" s="8">
        <v>174</v>
      </c>
      <c r="B68" s="9">
        <v>174</v>
      </c>
      <c r="C68" s="9">
        <v>0.595145583152771</v>
      </c>
      <c r="D68" s="9">
        <v>0.0400304794311523</v>
      </c>
      <c r="E68" s="9">
        <v>10</v>
      </c>
      <c r="F68" s="9">
        <v>8</v>
      </c>
      <c r="G68" s="9">
        <v>0</v>
      </c>
      <c r="H68" s="9">
        <v>2</v>
      </c>
      <c r="I68" s="9">
        <v>1</v>
      </c>
      <c r="J68" s="9">
        <v>0.555555555555556</v>
      </c>
      <c r="K68" s="9">
        <v>0.714285714285714</v>
      </c>
      <c r="L68" s="9">
        <v>0.8</v>
      </c>
      <c r="M68" s="9">
        <v>0.2</v>
      </c>
      <c r="N68" s="9">
        <v>0.6</v>
      </c>
    </row>
    <row r="69" spans="1:14">
      <c r="A69" s="8">
        <v>414</v>
      </c>
      <c r="B69" s="9">
        <v>414</v>
      </c>
      <c r="C69" s="9">
        <v>0.596198558807373</v>
      </c>
      <c r="D69" s="9">
        <v>0.0355410575866699</v>
      </c>
      <c r="E69" s="9">
        <v>9</v>
      </c>
      <c r="F69" s="9">
        <v>8</v>
      </c>
      <c r="G69" s="9">
        <v>1</v>
      </c>
      <c r="H69" s="9">
        <v>2</v>
      </c>
      <c r="I69" s="9">
        <v>0.9</v>
      </c>
      <c r="J69" s="9">
        <v>0.529411764705882</v>
      </c>
      <c r="K69" s="9">
        <v>0.666666666666667</v>
      </c>
      <c r="L69" s="9">
        <v>0.8</v>
      </c>
      <c r="M69" s="9">
        <v>0.1</v>
      </c>
      <c r="N69" s="9">
        <v>0.55</v>
      </c>
    </row>
    <row r="70" spans="1:14">
      <c r="A70" s="8">
        <v>394</v>
      </c>
      <c r="B70" s="9">
        <v>394</v>
      </c>
      <c r="C70" s="9">
        <v>0.598041772842407</v>
      </c>
      <c r="D70" s="9">
        <v>0.0163865089416504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pans="1:14">
      <c r="A71" s="8">
        <v>314</v>
      </c>
      <c r="B71" s="9">
        <v>314</v>
      </c>
      <c r="C71" s="9">
        <v>0.599250078201294</v>
      </c>
      <c r="D71" s="9">
        <v>0.0104513168334961</v>
      </c>
      <c r="E71" s="9">
        <v>10</v>
      </c>
      <c r="F71" s="9">
        <v>8</v>
      </c>
      <c r="G71" s="9">
        <v>0</v>
      </c>
      <c r="H71" s="9">
        <v>2</v>
      </c>
      <c r="I71" s="9">
        <v>1</v>
      </c>
      <c r="J71" s="9">
        <v>0.555555555555556</v>
      </c>
      <c r="K71" s="9">
        <v>0.714285714285714</v>
      </c>
      <c r="L71" s="9">
        <v>0.8</v>
      </c>
      <c r="M71" s="9">
        <v>0.2</v>
      </c>
      <c r="N71" s="9">
        <v>0.6</v>
      </c>
    </row>
    <row r="72" spans="1:14">
      <c r="A72" s="8">
        <v>53</v>
      </c>
      <c r="B72" s="9">
        <v>53</v>
      </c>
      <c r="C72" s="9">
        <v>0.600767612457275</v>
      </c>
      <c r="D72" s="9">
        <v>0.0297636985778809</v>
      </c>
      <c r="E72" s="9">
        <v>10</v>
      </c>
      <c r="F72" s="9">
        <v>8</v>
      </c>
      <c r="G72" s="9">
        <v>0</v>
      </c>
      <c r="H72" s="9">
        <v>2</v>
      </c>
      <c r="I72" s="9">
        <v>1</v>
      </c>
      <c r="J72" s="9">
        <v>0.555555555555556</v>
      </c>
      <c r="K72" s="9">
        <v>0.714285714285714</v>
      </c>
      <c r="L72" s="9">
        <v>0.8</v>
      </c>
      <c r="M72" s="9">
        <v>0.2</v>
      </c>
      <c r="N72" s="9">
        <v>0.6</v>
      </c>
    </row>
    <row r="73" spans="1:14">
      <c r="A73" s="8">
        <v>249</v>
      </c>
      <c r="B73" s="9">
        <v>249</v>
      </c>
      <c r="C73" s="9">
        <v>0.602627396583557</v>
      </c>
      <c r="D73" s="9">
        <v>0.0299558639526367</v>
      </c>
      <c r="E73" s="9">
        <v>10</v>
      </c>
      <c r="F73" s="9">
        <v>7</v>
      </c>
      <c r="G73" s="9">
        <v>0</v>
      </c>
      <c r="H73" s="9">
        <v>3</v>
      </c>
      <c r="I73" s="9">
        <v>1</v>
      </c>
      <c r="J73" s="9">
        <v>0.588235294117647</v>
      </c>
      <c r="K73" s="9">
        <v>0.740740740740741</v>
      </c>
      <c r="L73" s="9">
        <v>0.7</v>
      </c>
      <c r="M73" s="9">
        <v>0.3</v>
      </c>
      <c r="N73" s="9">
        <v>0.65</v>
      </c>
    </row>
    <row r="74" spans="1:14">
      <c r="A74" s="8">
        <v>388</v>
      </c>
      <c r="B74" s="9">
        <v>388</v>
      </c>
      <c r="C74" s="9">
        <v>0.602671146392822</v>
      </c>
      <c r="D74" s="9">
        <v>0.0255541801452637</v>
      </c>
      <c r="E74" s="9">
        <v>10</v>
      </c>
      <c r="F74" s="9">
        <v>7</v>
      </c>
      <c r="G74" s="9">
        <v>0</v>
      </c>
      <c r="H74" s="9">
        <v>3</v>
      </c>
      <c r="I74" s="9">
        <v>1</v>
      </c>
      <c r="J74" s="9">
        <v>0.588235294117647</v>
      </c>
      <c r="K74" s="9">
        <v>0.740740740740741</v>
      </c>
      <c r="L74" s="9">
        <v>0.7</v>
      </c>
      <c r="M74" s="9">
        <v>0.3</v>
      </c>
      <c r="N74" s="9">
        <v>0.65</v>
      </c>
    </row>
    <row r="75" spans="1:14">
      <c r="A75" s="8">
        <v>236</v>
      </c>
      <c r="B75" s="9">
        <v>236</v>
      </c>
      <c r="C75" s="9">
        <v>0.60302460193634</v>
      </c>
      <c r="D75" s="9">
        <v>0.0383080244064331</v>
      </c>
      <c r="E75" s="9">
        <v>10</v>
      </c>
      <c r="F75" s="9">
        <v>7</v>
      </c>
      <c r="G75" s="9">
        <v>0</v>
      </c>
      <c r="H75" s="9">
        <v>3</v>
      </c>
      <c r="I75" s="9">
        <v>1</v>
      </c>
      <c r="J75" s="9">
        <v>0.588235294117647</v>
      </c>
      <c r="K75" s="9">
        <v>0.740740740740741</v>
      </c>
      <c r="L75" s="9">
        <v>0.7</v>
      </c>
      <c r="M75" s="9">
        <v>0.3</v>
      </c>
      <c r="N75" s="9">
        <v>0.65</v>
      </c>
    </row>
    <row r="76" spans="1:14">
      <c r="A76" s="8">
        <v>37</v>
      </c>
      <c r="B76" s="9">
        <v>37</v>
      </c>
      <c r="C76" s="9">
        <v>0.604530811309814</v>
      </c>
      <c r="D76" s="9">
        <v>0.0686867237091064</v>
      </c>
      <c r="E76" s="9">
        <v>9</v>
      </c>
      <c r="F76" s="9">
        <v>6</v>
      </c>
      <c r="G76" s="9">
        <v>1</v>
      </c>
      <c r="H76" s="9">
        <v>4</v>
      </c>
      <c r="I76" s="9">
        <v>0.9</v>
      </c>
      <c r="J76" s="9">
        <v>0.6</v>
      </c>
      <c r="K76" s="9">
        <v>0.72</v>
      </c>
      <c r="L76" s="9">
        <v>0.6</v>
      </c>
      <c r="M76" s="9">
        <v>0.3</v>
      </c>
      <c r="N76" s="9">
        <v>0.65</v>
      </c>
    </row>
    <row r="77" s="7" customFormat="1" spans="3:14">
      <c r="C77" s="7">
        <f>AVERAGE(C2:C76)</f>
        <v>0.531104453404744</v>
      </c>
      <c r="D77" s="7">
        <f>AVERAGE(D2:D76)</f>
        <v>0.0378419001897176</v>
      </c>
      <c r="I77" s="7">
        <f t="shared" ref="I77:N77" si="0">AVERAGE(I2:I76)</f>
        <v>0.898666666666666</v>
      </c>
      <c r="J77" s="7">
        <f t="shared" si="0"/>
        <v>0.565699700482982</v>
      </c>
      <c r="K77" s="7">
        <f t="shared" si="0"/>
        <v>0.691664009590646</v>
      </c>
      <c r="L77" s="7">
        <f t="shared" si="0"/>
        <v>0.7</v>
      </c>
      <c r="M77" s="7">
        <f t="shared" si="0"/>
        <v>0.198666666666667<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c r="F79" s="7" t="s">
        <v>39</v>
      </c>
      <c r="G79" s="7"/>
    </row>
    <row r="80" spans="3:10">
      <c r="C80" s="7" t="s">
        <v>15</v>
      </c>
      <c r="D80" s="7">
        <f>COUNTIF(C2:C76,"&lt;0.343")-COUNTIF(C2:C76,"&lt;0.311")</f>
        <v>0</v>
      </c>
      <c r="F80" s="19">
        <v>0.02</v>
      </c>
      <c r="G80" s="23">
        <v>31.2</v>
      </c>
      <c r="H80" s="23">
        <v>-40</v>
      </c>
      <c r="I80" s="24">
        <v>0.0256</v>
      </c>
      <c r="J80">
        <v>76</v>
      </c>
    </row>
    <row r="81" spans="3:10">
      <c r="C81" s="7" t="s">
        <v>16</v>
      </c>
      <c r="D81" s="7">
        <f>COUNTIF(C2:C76,"&lt;0.375")-COUNTIF(C2:C76,"&lt;0.343")</f>
        <v>0</v>
      </c>
      <c r="F81" s="19">
        <v>0.04</v>
      </c>
      <c r="G81" s="23">
        <v>62.4</v>
      </c>
      <c r="H81" s="23">
        <v>-60</v>
      </c>
      <c r="I81" s="24">
        <v>0.0385</v>
      </c>
      <c r="J81">
        <v>75</v>
      </c>
    </row>
    <row r="82" spans="3:10">
      <c r="C82" s="7" t="s">
        <v>17</v>
      </c>
      <c r="D82" s="7">
        <f>COUNTIF(C2:C76,"&lt;0.407")-COUNTIF(C2:C76,"&lt;0.375")</f>
        <v>0</v>
      </c>
      <c r="F82" s="19">
        <v>0.1</v>
      </c>
      <c r="G82" s="23">
        <v>156</v>
      </c>
      <c r="H82" s="23">
        <v>-160</v>
      </c>
      <c r="I82" s="24">
        <v>0.1026</v>
      </c>
      <c r="J82">
        <v>70</v>
      </c>
    </row>
    <row r="83" spans="3:10">
      <c r="C83" s="7" t="s">
        <v>18</v>
      </c>
      <c r="D83" s="7">
        <f>COUNTIF(C2:C76,"&lt;0.439")-COUNTIF(C2:C76,"&lt;0.407")</f>
        <v>0</v>
      </c>
      <c r="F83" s="19">
        <v>0.12</v>
      </c>
      <c r="G83" s="23">
        <v>187.2</v>
      </c>
      <c r="H83" s="23">
        <v>-180</v>
      </c>
      <c r="I83" s="24">
        <v>0.1154</v>
      </c>
      <c r="J83">
        <v>69</v>
      </c>
    </row>
    <row r="84" s="29" customFormat="1" spans="3:10">
      <c r="C84" s="32" t="s">
        <v>64</v>
      </c>
      <c r="D84" s="32">
        <f>COUNTIF(C2:C76,"&lt;0.477")-COUNTIF(C2:C76,"&lt;0.439")</f>
        <v>15</v>
      </c>
      <c r="E84" s="29">
        <v>15</v>
      </c>
      <c r="G84" s="32"/>
      <c r="H84" s="29">
        <v>-200</v>
      </c>
      <c r="I84" s="39">
        <v>0.1282</v>
      </c>
      <c r="J84" s="29">
        <v>68</v>
      </c>
    </row>
    <row r="85" spans="3:5">
      <c r="C85" s="7" t="s">
        <v>65</v>
      </c>
      <c r="D85" s="7">
        <f>COUNTIF(C2:C76,"&lt;0.515")-COUNTIF(C2:C76,"&lt;0.477")</f>
        <v>15</v>
      </c>
      <c r="E85">
        <v>15</v>
      </c>
    </row>
    <row r="86" s="40" customFormat="1" spans="3:5">
      <c r="C86" s="41" t="s">
        <v>66</v>
      </c>
      <c r="D86" s="41">
        <f>COUNTIF(C2:C76,"&lt;0.553")-COUNTIF(C2:C76,"&lt;0.515")</f>
        <v>15</v>
      </c>
      <c r="E86" s="40">
        <v>15</v>
      </c>
    </row>
    <row r="87" spans="3:5">
      <c r="C87" s="7" t="s">
        <v>67</v>
      </c>
      <c r="D87" s="7">
        <f>COUNTIF(C2:C76,"&lt;0.591")-COUNTIF(C2:C76,"&lt;0.553")</f>
        <v>15</v>
      </c>
      <c r="E87">
        <v>15</v>
      </c>
    </row>
    <row r="88" s="29" customFormat="1" spans="3:5">
      <c r="C88" s="32" t="s">
        <v>68</v>
      </c>
      <c r="D88" s="32">
        <f>COUNTIF(C2:C76,"&lt;0.629")-COUNTIF(C2:C76,"&lt;0.591")</f>
        <v>15</v>
      </c>
      <c r="E88" s="29">
        <v>15</v>
      </c>
    </row>
    <row r="89" spans="3:4">
      <c r="C89" s="7" t="s">
        <v>24</v>
      </c>
      <c r="D89" s="7">
        <v>0</v>
      </c>
    </row>
    <row r="90" spans="3:4">
      <c r="C90" s="7" t="s">
        <v>25</v>
      </c>
      <c r="D90" s="7">
        <f>COUNTIF(C2:C76,"&lt;0.663")-COUNTIF(C2:C76,"&lt;0.631")</f>
        <v>0</v>
      </c>
    </row>
    <row r="91" spans="3:4">
      <c r="C91" s="7" t="s">
        <v>26</v>
      </c>
      <c r="D91" s="7">
        <f>COUNTIF(C2:C76,"&lt;0.695")-COUNTIF(C2:C76,"&lt;0.663")</f>
        <v>0</v>
      </c>
    </row>
    <row r="92" spans="3:4">
      <c r="C92" s="7" t="s">
        <v>27</v>
      </c>
      <c r="D92" s="7">
        <f>COUNTIF(C2:C76,"&lt;0.727")-COUNTIF(C2:C76,"&lt;0.695")</f>
        <v>0</v>
      </c>
    </row>
    <row r="93" spans="3:4">
      <c r="C93" s="7" t="s">
        <v>28</v>
      </c>
      <c r="D93" s="7">
        <f>COUNTIF(C2:C76,"&lt;0.759")-COUNTIF(C2:C76,"&lt;0.727")</f>
        <v>0</v>
      </c>
    </row>
    <row r="94" spans="3:4">
      <c r="C94" s="7" t="s">
        <v>29</v>
      </c>
      <c r="D94" s="7">
        <f>COUNTIF(C2:C76,"&lt;0.791")-COUNTIF(C2:C76,"&lt;0.759")</f>
        <v>0</v>
      </c>
    </row>
    <row r="95" spans="3:4">
      <c r="C95" s="7" t="s">
        <v>30</v>
      </c>
      <c r="D95" s="7">
        <f>COUNTIF(C2:C76,"&lt;0.823")-COUNTIF(C2:C76,"&lt;0.791")</f>
        <v>0</v>
      </c>
    </row>
    <row r="96" spans="3:7">
      <c r="C96" s="7" t="s">
        <v>31</v>
      </c>
      <c r="D96" s="7">
        <f>COUNTIF(C2:C76,"&lt;0.855")-COUNTIF(C2:C76,"&lt;0.823")</f>
        <v>0</v>
      </c>
      <c r="F96">
        <v>0.53</v>
      </c>
      <c r="G96">
        <v>0.038</v>
      </c>
    </row>
    <row r="97" spans="3:7">
      <c r="C97" s="7" t="s">
        <v>32</v>
      </c>
      <c r="D97" s="7">
        <f>COUNTIF(C2:C76,"&lt;0.887")-COUNTIF(C2:C76,"&lt;0.855")</f>
        <v>0</v>
      </c>
      <c r="F97">
        <v>0.641</v>
      </c>
      <c r="G97">
        <v>0.073</v>
      </c>
    </row>
    <row r="98" spans="3:7">
      <c r="C98" s="7" t="s">
        <v>33</v>
      </c>
      <c r="D98" s="7">
        <f>COUNTIF(C2:C76,"&lt;0.919")-COUNTIF(C2:C76,"&lt;0.887")</f>
        <v>0</v>
      </c>
      <c r="F98">
        <v>0.734</v>
      </c>
      <c r="G98">
        <v>0.107</v>
      </c>
    </row>
    <row r="99" spans="3:4">
      <c r="C99" s="7" t="s">
        <v>34</v>
      </c>
      <c r="D99" s="7">
        <f>COUNTIF(C2:C76,"&lt;0.951")-COUNTIF(C2:C76,"&lt;0.919")</f>
        <v>0</v>
      </c>
    </row>
    <row r="100" spans="3:6">
      <c r="C100" s="7" t="s">
        <v>35</v>
      </c>
      <c r="D100" s="7">
        <f>COUNTIF(C2:C76,"&lt;0.983")-COUNTIF(C2:C76,"&lt;0.951")</f>
        <v>0</v>
      </c>
      <c r="F100">
        <v>0.038</v>
      </c>
    </row>
    <row r="101" spans="3:4">
      <c r="C101" s="7" t="s">
        <v>36</v>
      </c>
      <c r="D101" s="7">
        <f>COUNTIF(C2:C76,"&lt;1.015")-COUNTIF(C2:C76,"&lt;0.983")</f>
        <v>0</v>
      </c>
    </row>
    <row r="102" spans="3:4">
      <c r="C102" s="7" t="s">
        <v>37</v>
      </c>
      <c r="D102" s="7">
        <f>COUNTIF(C2:C76,"&lt;1.047")-COUNTIF(C2:C76,"&lt;1.015")</f>
        <v>0</v>
      </c>
    </row>
    <row r="103" spans="3:4">
      <c r="C103" s="7" t="s">
        <v>38</v>
      </c>
      <c r="D103" s="7">
        <f>COUNTIF(C2:C76,"&lt;1.079")-COUNTIF(C2:C76,"&lt;1.047")</f>
        <v>0</v>
      </c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53" workbookViewId="0">
      <selection activeCell="A41" sqref="$A41:$XFD42"/>
    </sheetView>
  </sheetViews>
  <sheetFormatPr defaultColWidth="9" defaultRowHeight="13.5"/>
  <cols>
    <col min="3" max="4" width="16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74</v>
      </c>
      <c r="B2" s="9">
        <v>74</v>
      </c>
      <c r="C2" s="9">
        <v>0.440886259078979</v>
      </c>
      <c r="D2" s="9">
        <v>0.00444221496582031</v>
      </c>
      <c r="E2" s="9">
        <v>8</v>
      </c>
      <c r="F2" s="9">
        <v>10</v>
      </c>
      <c r="G2" s="9">
        <v>2</v>
      </c>
      <c r="H2" s="9">
        <v>0</v>
      </c>
      <c r="I2" s="9">
        <v>0.8</v>
      </c>
      <c r="J2" s="9">
        <v>0.444444444444444</v>
      </c>
      <c r="K2" s="9">
        <v>0.571428571428572</v>
      </c>
      <c r="L2" s="9">
        <v>1</v>
      </c>
      <c r="M2" s="9">
        <v>-0.2</v>
      </c>
      <c r="N2" s="9">
        <v>0.4</v>
      </c>
    </row>
    <row r="3" spans="1:14">
      <c r="A3" s="8">
        <v>227</v>
      </c>
      <c r="B3" s="9">
        <v>227</v>
      </c>
      <c r="C3" s="9">
        <v>0.442574501037598</v>
      </c>
      <c r="D3" s="9">
        <v>0.035521388053894</v>
      </c>
      <c r="E3" s="9">
        <v>8</v>
      </c>
      <c r="F3" s="9">
        <v>9</v>
      </c>
      <c r="G3" s="9">
        <v>2</v>
      </c>
      <c r="H3" s="9">
        <v>1</v>
      </c>
      <c r="I3" s="9">
        <v>0.8</v>
      </c>
      <c r="J3" s="9">
        <v>0.470588235294118</v>
      </c>
      <c r="K3" s="9">
        <v>0.592592592592593</v>
      </c>
      <c r="L3" s="9">
        <v>0.9</v>
      </c>
      <c r="M3" s="9">
        <v>-0.1</v>
      </c>
      <c r="N3" s="9">
        <v>0.45</v>
      </c>
    </row>
    <row r="4" spans="1:14">
      <c r="A4" s="8">
        <v>291</v>
      </c>
      <c r="B4" s="9">
        <v>291</v>
      </c>
      <c r="C4" s="9">
        <v>0.442946434020996</v>
      </c>
      <c r="D4" s="9">
        <v>0.0584065914154053</v>
      </c>
      <c r="E4" s="9">
        <v>10</v>
      </c>
      <c r="F4" s="9">
        <v>4</v>
      </c>
      <c r="G4" s="9">
        <v>0</v>
      </c>
      <c r="H4" s="9">
        <v>6</v>
      </c>
      <c r="I4" s="9">
        <v>1</v>
      </c>
      <c r="J4" s="9">
        <v>0.714285714285714</v>
      </c>
      <c r="K4" s="9">
        <v>0.833333333333333</v>
      </c>
      <c r="L4" s="9">
        <v>0.4</v>
      </c>
      <c r="M4" s="9">
        <v>0.6</v>
      </c>
      <c r="N4" s="9">
        <v>0.8</v>
      </c>
    </row>
    <row r="5" spans="1:14">
      <c r="A5" s="8">
        <v>497</v>
      </c>
      <c r="B5" s="9">
        <v>497</v>
      </c>
      <c r="C5" s="9">
        <v>0.443958520889282</v>
      </c>
      <c r="D5" s="9">
        <v>0.0644644498825073</v>
      </c>
      <c r="E5" s="9">
        <v>8</v>
      </c>
      <c r="F5" s="9">
        <v>5</v>
      </c>
      <c r="G5" s="9">
        <v>2</v>
      </c>
      <c r="H5" s="9">
        <v>5</v>
      </c>
      <c r="I5" s="9">
        <v>0.8</v>
      </c>
      <c r="J5" s="9">
        <v>0.615384615384615</v>
      </c>
      <c r="K5" s="9">
        <v>0.695652173913043</v>
      </c>
      <c r="L5" s="9">
        <v>0.5</v>
      </c>
      <c r="M5" s="9">
        <v>0.3</v>
      </c>
      <c r="N5" s="9">
        <v>0.65</v>
      </c>
    </row>
    <row r="6" spans="1:14">
      <c r="A6" s="8">
        <v>141</v>
      </c>
      <c r="B6" s="9">
        <v>141</v>
      </c>
      <c r="C6" s="9">
        <v>0.445580959320068</v>
      </c>
      <c r="D6" s="9">
        <v>0.0417087078094482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67</v>
      </c>
      <c r="B8" s="9">
        <v>67</v>
      </c>
      <c r="C8" s="9">
        <v>0.452506303787231</v>
      </c>
      <c r="D8" s="9">
        <v>0.0691452026367187</v>
      </c>
      <c r="E8" s="9">
        <v>8</v>
      </c>
      <c r="F8" s="9">
        <v>8</v>
      </c>
      <c r="G8" s="9">
        <v>2</v>
      </c>
      <c r="H8" s="9">
        <v>2</v>
      </c>
      <c r="I8" s="9">
        <v>0.8</v>
      </c>
      <c r="J8" s="9">
        <v>0.5</v>
      </c>
      <c r="K8" s="9">
        <v>0.615384615384615</v>
      </c>
      <c r="L8" s="9">
        <v>0.8</v>
      </c>
      <c r="M8" s="9">
        <v>0</v>
      </c>
      <c r="N8" s="9">
        <v>0.5</v>
      </c>
    </row>
    <row r="9" spans="1:14">
      <c r="A9" s="8">
        <v>315</v>
      </c>
      <c r="B9" s="9">
        <v>315</v>
      </c>
      <c r="C9" s="9">
        <v>0.452936172485352</v>
      </c>
      <c r="D9" s="9">
        <v>0.0606592893600464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246</v>
      </c>
      <c r="B10" s="9">
        <v>246</v>
      </c>
      <c r="C10" s="9">
        <v>0.455821514129639</v>
      </c>
      <c r="D10" s="9">
        <v>0.0272377729415894</v>
      </c>
      <c r="E10" s="9">
        <v>9</v>
      </c>
      <c r="F10" s="9">
        <v>8</v>
      </c>
      <c r="G10" s="9">
        <v>1</v>
      </c>
      <c r="H10" s="9">
        <v>2</v>
      </c>
      <c r="I10" s="9">
        <v>0.9</v>
      </c>
      <c r="J10" s="9">
        <v>0.529411764705882</v>
      </c>
      <c r="K10" s="9">
        <v>0.666666666666667</v>
      </c>
      <c r="L10" s="9">
        <v>0.8</v>
      </c>
      <c r="M10" s="9">
        <v>0.1</v>
      </c>
      <c r="N10" s="9">
        <v>0.55</v>
      </c>
    </row>
    <row r="11" spans="1:14">
      <c r="A11" s="8">
        <v>234</v>
      </c>
      <c r="B11" s="9">
        <v>234</v>
      </c>
      <c r="C11" s="9">
        <v>0.462918043136597</v>
      </c>
      <c r="D11" s="9">
        <v>0.0611269474029541</v>
      </c>
      <c r="E11" s="9">
        <v>9</v>
      </c>
      <c r="F11" s="9">
        <v>9</v>
      </c>
      <c r="G11" s="9">
        <v>1</v>
      </c>
      <c r="H11" s="9">
        <v>1</v>
      </c>
      <c r="I11" s="9">
        <v>0.9</v>
      </c>
      <c r="J11" s="9">
        <v>0.5</v>
      </c>
      <c r="K11" s="9">
        <v>0.642857142857143</v>
      </c>
      <c r="L11" s="9">
        <v>0.9</v>
      </c>
      <c r="M11" s="9">
        <v>0</v>
      </c>
      <c r="N11" s="9">
        <v>0.5</v>
      </c>
    </row>
    <row r="12" spans="1:14">
      <c r="A12" s="8">
        <v>55</v>
      </c>
      <c r="B12" s="9">
        <v>55</v>
      </c>
      <c r="C12" s="9">
        <v>0.467564344406128</v>
      </c>
      <c r="D12" s="9">
        <v>0.00640463829040527</v>
      </c>
      <c r="E12" s="9">
        <v>8</v>
      </c>
      <c r="F12" s="9">
        <v>8</v>
      </c>
      <c r="G12" s="9">
        <v>2</v>
      </c>
      <c r="H12" s="9">
        <v>2</v>
      </c>
      <c r="I12" s="9">
        <v>0.8</v>
      </c>
      <c r="J12" s="9">
        <v>0.5</v>
      </c>
      <c r="K12" s="9">
        <v>0.615384615384615</v>
      </c>
      <c r="L12" s="9">
        <v>0.8</v>
      </c>
      <c r="M12" s="9">
        <v>0</v>
      </c>
      <c r="N12" s="9">
        <v>0.5</v>
      </c>
    </row>
    <row r="13" spans="1:14">
      <c r="A13" s="8">
        <v>163</v>
      </c>
      <c r="B13" s="9">
        <v>163</v>
      </c>
      <c r="C13" s="9">
        <v>0.470137119293213</v>
      </c>
      <c r="D13" s="9">
        <v>0.00216317176818848</v>
      </c>
      <c r="E13" s="9">
        <v>10</v>
      </c>
      <c r="F13" s="9">
        <v>7</v>
      </c>
      <c r="G13" s="9">
        <v>0</v>
      </c>
      <c r="H13" s="9">
        <v>3</v>
      </c>
      <c r="I13" s="9">
        <v>1</v>
      </c>
      <c r="J13" s="9">
        <v>0.588235294117647</v>
      </c>
      <c r="K13" s="9">
        <v>0.740740740740741</v>
      </c>
      <c r="L13" s="9">
        <v>0.7</v>
      </c>
      <c r="M13" s="9">
        <v>0.3</v>
      </c>
      <c r="N13" s="9">
        <v>0.65</v>
      </c>
    </row>
    <row r="14" spans="1:14">
      <c r="A14" s="8">
        <v>323</v>
      </c>
      <c r="B14" s="9">
        <v>323</v>
      </c>
      <c r="C14" s="9">
        <v>0.475068092346191</v>
      </c>
      <c r="D14" s="9">
        <v>0.0199623107910156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="29" customFormat="1" spans="1:14">
      <c r="A15" s="34">
        <v>180</v>
      </c>
      <c r="B15" s="35">
        <v>180</v>
      </c>
      <c r="C15" s="35">
        <v>0.476837873458862</v>
      </c>
      <c r="D15" s="35">
        <v>0.00614571571350098</v>
      </c>
      <c r="E15" s="35">
        <v>6</v>
      </c>
      <c r="F15" s="35">
        <v>8</v>
      </c>
      <c r="G15" s="35">
        <v>4</v>
      </c>
      <c r="H15" s="35">
        <v>2</v>
      </c>
      <c r="I15" s="35">
        <v>0.6</v>
      </c>
      <c r="J15" s="35">
        <v>0.428571428571429</v>
      </c>
      <c r="K15" s="35">
        <v>0.5</v>
      </c>
      <c r="L15" s="35">
        <v>0.8</v>
      </c>
      <c r="M15" s="35">
        <v>-0.2</v>
      </c>
      <c r="N15" s="35">
        <v>0.4</v>
      </c>
    </row>
    <row r="16" spans="1:14">
      <c r="A16" s="8">
        <v>248</v>
      </c>
      <c r="B16" s="9">
        <v>248</v>
      </c>
      <c r="C16" s="9">
        <v>0.480457067489624</v>
      </c>
      <c r="D16" s="9">
        <v>0.110321640968323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113</v>
      </c>
      <c r="B17" s="9">
        <v>113</v>
      </c>
      <c r="C17" s="9">
        <v>0.48065447807312</v>
      </c>
      <c r="D17" s="9">
        <v>0.154976487159729</v>
      </c>
      <c r="E17" s="9">
        <v>7</v>
      </c>
      <c r="F17" s="9">
        <v>9</v>
      </c>
      <c r="G17" s="9">
        <v>3</v>
      </c>
      <c r="H17" s="9">
        <v>1</v>
      </c>
      <c r="I17" s="9">
        <v>0.7</v>
      </c>
      <c r="J17" s="9">
        <v>0.4375</v>
      </c>
      <c r="K17" s="9">
        <v>0.538461538461538</v>
      </c>
      <c r="L17" s="9">
        <v>0.9</v>
      </c>
      <c r="M17" s="9">
        <v>-0.2</v>
      </c>
      <c r="N17" s="9">
        <v>0.4</v>
      </c>
    </row>
    <row r="18" spans="1:14">
      <c r="A18" s="8">
        <v>66</v>
      </c>
      <c r="B18" s="9">
        <v>66</v>
      </c>
      <c r="C18" s="9">
        <v>0.483274459838867</v>
      </c>
      <c r="D18" s="9">
        <v>0.0397875308990479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pans="1:14">
      <c r="A19" s="8">
        <v>408</v>
      </c>
      <c r="B19" s="9">
        <v>408</v>
      </c>
      <c r="C19" s="9">
        <v>0.485915064811706</v>
      </c>
      <c r="D19" s="9">
        <v>0.0520378351211548</v>
      </c>
      <c r="E19" s="9">
        <v>7</v>
      </c>
      <c r="F19" s="9">
        <v>4</v>
      </c>
      <c r="G19" s="9">
        <v>3</v>
      </c>
      <c r="H19" s="9">
        <v>6</v>
      </c>
      <c r="I19" s="9">
        <v>0.7</v>
      </c>
      <c r="J19" s="9">
        <v>0.636363636363636</v>
      </c>
      <c r="K19" s="9">
        <v>0.666666666666667</v>
      </c>
      <c r="L19" s="9">
        <v>0.4</v>
      </c>
      <c r="M19" s="9">
        <v>0.3</v>
      </c>
      <c r="N19" s="9">
        <v>0.65</v>
      </c>
    </row>
    <row r="20" spans="1:14">
      <c r="A20" s="8">
        <v>276</v>
      </c>
      <c r="B20" s="9">
        <v>276</v>
      </c>
      <c r="C20" s="9">
        <v>0.486104249954224</v>
      </c>
      <c r="D20" s="9">
        <v>0.0340396165847778</v>
      </c>
      <c r="E20" s="9">
        <v>7</v>
      </c>
      <c r="F20" s="9">
        <v>3</v>
      </c>
      <c r="G20" s="9">
        <v>3</v>
      </c>
      <c r="H20" s="9">
        <v>7</v>
      </c>
      <c r="I20" s="9">
        <v>0.7</v>
      </c>
      <c r="J20" s="9">
        <v>0.7</v>
      </c>
      <c r="K20" s="9">
        <v>0.7</v>
      </c>
      <c r="L20" s="9">
        <v>0.3</v>
      </c>
      <c r="M20" s="9">
        <v>0.4</v>
      </c>
      <c r="N20" s="9">
        <v>0.7</v>
      </c>
    </row>
    <row r="21" spans="1:14">
      <c r="A21" s="8">
        <v>483</v>
      </c>
      <c r="B21" s="9">
        <v>483</v>
      </c>
      <c r="C21" s="9">
        <v>0.486316442489624</v>
      </c>
      <c r="D21" s="9">
        <v>0.0169035196304321</v>
      </c>
      <c r="E21" s="9">
        <v>9</v>
      </c>
      <c r="F21" s="9">
        <v>6</v>
      </c>
      <c r="G21" s="9">
        <v>1</v>
      </c>
      <c r="H21" s="9">
        <v>4</v>
      </c>
      <c r="I21" s="9">
        <v>0.9</v>
      </c>
      <c r="J21" s="9">
        <v>0.6</v>
      </c>
      <c r="K21" s="9">
        <v>0.72</v>
      </c>
      <c r="L21" s="9">
        <v>0.6</v>
      </c>
      <c r="M21" s="9">
        <v>0.3</v>
      </c>
      <c r="N21" s="9">
        <v>0.65</v>
      </c>
    </row>
    <row r="22" spans="1:14">
      <c r="A22" s="8">
        <v>339</v>
      </c>
      <c r="B22" s="9">
        <v>339</v>
      </c>
      <c r="C22" s="9">
        <v>0.488686084747315</v>
      </c>
      <c r="D22" s="9">
        <v>0.0729025602340698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270</v>
      </c>
      <c r="B23" s="9">
        <v>270</v>
      </c>
      <c r="C23" s="9">
        <v>0.488817095756531</v>
      </c>
      <c r="D23" s="9">
        <v>0.0486917495727539</v>
      </c>
      <c r="E23" s="9">
        <v>10</v>
      </c>
      <c r="F23" s="9">
        <v>8</v>
      </c>
      <c r="G23" s="9">
        <v>0</v>
      </c>
      <c r="H23" s="9">
        <v>2</v>
      </c>
      <c r="I23" s="9">
        <v>1</v>
      </c>
      <c r="J23" s="9">
        <v>0.555555555555556</v>
      </c>
      <c r="K23" s="9">
        <v>0.714285714285714</v>
      </c>
      <c r="L23" s="9">
        <v>0.8</v>
      </c>
      <c r="M23" s="9">
        <v>0.2</v>
      </c>
      <c r="N23" s="9">
        <v>0.6</v>
      </c>
    </row>
    <row r="24" spans="1:14">
      <c r="A24" s="8">
        <v>412</v>
      </c>
      <c r="B24" s="9">
        <v>412</v>
      </c>
      <c r="C24" s="9">
        <v>0.493771910667419</v>
      </c>
      <c r="D24" s="9">
        <v>0.0107797384262085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407</v>
      </c>
      <c r="B25" s="9">
        <v>407</v>
      </c>
      <c r="C25" s="9">
        <v>0.496729969978333</v>
      </c>
      <c r="D25" s="9">
        <v>0.0540428161621094</v>
      </c>
      <c r="E25" s="9">
        <v>10</v>
      </c>
      <c r="F25" s="9">
        <v>8</v>
      </c>
      <c r="G25" s="9">
        <v>0</v>
      </c>
      <c r="H25" s="9">
        <v>2</v>
      </c>
      <c r="I25" s="9">
        <v>1</v>
      </c>
      <c r="J25" s="9">
        <v>0.555555555555556</v>
      </c>
      <c r="K25" s="9">
        <v>0.714285714285714</v>
      </c>
      <c r="L25" s="9">
        <v>0.8</v>
      </c>
      <c r="M25" s="9">
        <v>0.2</v>
      </c>
      <c r="N25" s="9">
        <v>0.6</v>
      </c>
    </row>
    <row r="26" spans="1:14">
      <c r="A26" s="8">
        <v>368</v>
      </c>
      <c r="B26" s="9">
        <v>368</v>
      </c>
      <c r="C26" s="9">
        <v>0.497558355331421</v>
      </c>
      <c r="D26" s="9">
        <v>0.0354765653610229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114</v>
      </c>
      <c r="B27" s="9">
        <v>114</v>
      </c>
      <c r="C27" s="9">
        <v>0.500288486480713</v>
      </c>
      <c r="D27" s="9">
        <v>0.00420570373535156</v>
      </c>
      <c r="E27" s="9">
        <v>10</v>
      </c>
      <c r="F27" s="9">
        <v>9</v>
      </c>
      <c r="G27" s="9">
        <v>0</v>
      </c>
      <c r="H27" s="9">
        <v>1</v>
      </c>
      <c r="I27" s="9">
        <v>1</v>
      </c>
      <c r="J27" s="9">
        <v>0.526315789473684</v>
      </c>
      <c r="K27" s="9">
        <v>0.689655172413793</v>
      </c>
      <c r="L27" s="9">
        <v>0.9</v>
      </c>
      <c r="M27" s="9">
        <v>0.1</v>
      </c>
      <c r="N27" s="9">
        <v>0.55</v>
      </c>
    </row>
    <row r="28" spans="1:14">
      <c r="A28" s="8">
        <v>222</v>
      </c>
      <c r="B28" s="9">
        <v>222</v>
      </c>
      <c r="C28" s="9">
        <v>0.500420570373535</v>
      </c>
      <c r="D28" s="9">
        <v>0.0695040225982666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="29" customFormat="1" spans="1:14">
      <c r="A29" s="34">
        <v>495</v>
      </c>
      <c r="B29" s="35">
        <v>495</v>
      </c>
      <c r="C29" s="35">
        <v>0.500433444976807</v>
      </c>
      <c r="D29" s="35">
        <v>0.0572127103805542</v>
      </c>
      <c r="E29" s="35">
        <v>8</v>
      </c>
      <c r="F29" s="35">
        <v>7</v>
      </c>
      <c r="G29" s="35">
        <v>2</v>
      </c>
      <c r="H29" s="35">
        <v>3</v>
      </c>
      <c r="I29" s="35">
        <v>0.8</v>
      </c>
      <c r="J29" s="35">
        <v>0.533333333333333</v>
      </c>
      <c r="K29" s="35">
        <v>0.64</v>
      </c>
      <c r="L29" s="35">
        <v>0.7</v>
      </c>
      <c r="M29" s="35">
        <v>0.1</v>
      </c>
      <c r="N29" s="35">
        <v>0.55</v>
      </c>
    </row>
    <row r="30" spans="1:14">
      <c r="A30" s="8">
        <v>443</v>
      </c>
      <c r="B30" s="9">
        <v>443</v>
      </c>
      <c r="C30" s="9">
        <v>0.537277579307556</v>
      </c>
      <c r="D30" s="9">
        <v>0.00821709632873535</v>
      </c>
      <c r="E30" s="9">
        <v>10</v>
      </c>
      <c r="F30" s="9">
        <v>6</v>
      </c>
      <c r="G30" s="9">
        <v>0</v>
      </c>
      <c r="H30" s="9">
        <v>4</v>
      </c>
      <c r="I30" s="9">
        <v>1</v>
      </c>
      <c r="J30" s="9">
        <v>0.625</v>
      </c>
      <c r="K30" s="9">
        <v>0.769230769230769</v>
      </c>
      <c r="L30" s="9">
        <v>0.6</v>
      </c>
      <c r="M30" s="9">
        <v>0.4</v>
      </c>
      <c r="N30" s="9">
        <v>0.7</v>
      </c>
    </row>
    <row r="31" spans="1:14">
      <c r="A31" s="8">
        <v>491</v>
      </c>
      <c r="B31" s="9">
        <v>491</v>
      </c>
      <c r="C31" s="9">
        <v>0.537451267242432</v>
      </c>
      <c r="D31" s="9">
        <v>0.00570511817932129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pans="1:14">
      <c r="A32" s="8">
        <v>78</v>
      </c>
      <c r="B32" s="9">
        <v>78</v>
      </c>
      <c r="C32" s="9">
        <v>0.525001525878906</v>
      </c>
      <c r="D32" s="9">
        <v>0.0815575122833252</v>
      </c>
      <c r="E32" s="9">
        <v>9</v>
      </c>
      <c r="F32" s="9">
        <v>5</v>
      </c>
      <c r="G32" s="9">
        <v>1</v>
      </c>
      <c r="H32" s="9">
        <v>5</v>
      </c>
      <c r="I32" s="9">
        <v>0.9</v>
      </c>
      <c r="J32" s="9">
        <v>0.642857142857143</v>
      </c>
      <c r="K32" s="9">
        <v>0.75</v>
      </c>
      <c r="L32" s="9">
        <v>0.5</v>
      </c>
      <c r="M32" s="9">
        <v>0.4</v>
      </c>
      <c r="N32" s="9">
        <v>0.7</v>
      </c>
    </row>
    <row r="33" spans="1:14">
      <c r="A33" s="8">
        <v>17</v>
      </c>
      <c r="B33" s="9">
        <v>17</v>
      </c>
      <c r="C33" s="9">
        <v>0.528415083885193</v>
      </c>
      <c r="D33" s="9">
        <v>0.0964980125427246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371</v>
      </c>
      <c r="B34" s="9">
        <v>371</v>
      </c>
      <c r="C34" s="9">
        <v>0.544382095336914</v>
      </c>
      <c r="D34" s="9">
        <v>0.0191260576248169</v>
      </c>
      <c r="E34" s="9">
        <v>9</v>
      </c>
      <c r="F34" s="9">
        <v>6</v>
      </c>
      <c r="G34" s="9">
        <v>1</v>
      </c>
      <c r="H34" s="9">
        <v>4</v>
      </c>
      <c r="I34" s="9">
        <v>0.9</v>
      </c>
      <c r="J34" s="9">
        <v>0.6</v>
      </c>
      <c r="K34" s="9">
        <v>0.72</v>
      </c>
      <c r="L34" s="9">
        <v>0.6</v>
      </c>
      <c r="M34" s="9">
        <v>0.3</v>
      </c>
      <c r="N34" s="9">
        <v>0.65</v>
      </c>
    </row>
    <row r="35" spans="1:14">
      <c r="A35" s="8">
        <v>12</v>
      </c>
      <c r="B35" s="9">
        <v>12</v>
      </c>
      <c r="C35" s="9">
        <v>0.531450152397156</v>
      </c>
      <c r="D35" s="9">
        <v>0.0931936502456665</v>
      </c>
      <c r="E35" s="9">
        <v>7</v>
      </c>
      <c r="F35" s="9">
        <v>4</v>
      </c>
      <c r="G35" s="9">
        <v>3</v>
      </c>
      <c r="H35" s="9">
        <v>6</v>
      </c>
      <c r="I35" s="9">
        <v>0.7</v>
      </c>
      <c r="J35" s="9">
        <v>0.636363636363636</v>
      </c>
      <c r="K35" s="9">
        <v>0.666666666666667</v>
      </c>
      <c r="L35" s="9">
        <v>0.4</v>
      </c>
      <c r="M35" s="9">
        <v>0.3</v>
      </c>
      <c r="N35" s="9">
        <v>0.65</v>
      </c>
    </row>
    <row r="36" spans="1:14">
      <c r="A36" s="8">
        <v>367</v>
      </c>
      <c r="B36" s="9">
        <v>367</v>
      </c>
      <c r="C36" s="9">
        <v>0.545997023582458</v>
      </c>
      <c r="D36" s="9">
        <v>0.0157420635223389</v>
      </c>
      <c r="E36" s="9">
        <v>9</v>
      </c>
      <c r="F36" s="9">
        <v>6</v>
      </c>
      <c r="G36" s="9">
        <v>1</v>
      </c>
      <c r="H36" s="9">
        <v>4</v>
      </c>
      <c r="I36" s="9">
        <v>0.9</v>
      </c>
      <c r="J36" s="9">
        <v>0.6</v>
      </c>
      <c r="K36" s="9">
        <v>0.72</v>
      </c>
      <c r="L36" s="9">
        <v>0.6</v>
      </c>
      <c r="M36" s="9">
        <v>0.3</v>
      </c>
      <c r="N36" s="9">
        <v>0.65</v>
      </c>
    </row>
    <row r="37" spans="1:14">
      <c r="A37" s="8">
        <v>102</v>
      </c>
      <c r="B37" s="7">
        <v>102</v>
      </c>
      <c r="C37" s="7">
        <v>0.550467371940613</v>
      </c>
      <c r="D37" s="7">
        <v>0.0293501615524292</v>
      </c>
      <c r="E37" s="7">
        <v>9</v>
      </c>
      <c r="F37" s="7">
        <v>8</v>
      </c>
      <c r="G37" s="7">
        <v>1</v>
      </c>
      <c r="H37" s="7">
        <v>2</v>
      </c>
      <c r="I37" s="7">
        <v>0.9</v>
      </c>
      <c r="J37" s="7">
        <v>0.529411764705882</v>
      </c>
      <c r="K37" s="7">
        <v>0.666666666666667</v>
      </c>
      <c r="L37" s="7">
        <v>0.8</v>
      </c>
      <c r="M37" s="7">
        <v>0.1</v>
      </c>
      <c r="N37" s="7">
        <v>0.55</v>
      </c>
    </row>
    <row r="38" spans="1:14">
      <c r="A38" s="8">
        <v>145</v>
      </c>
      <c r="B38" s="9">
        <v>145</v>
      </c>
      <c r="C38" s="9">
        <v>0.550877332687378</v>
      </c>
      <c r="D38" s="9">
        <v>0.00531589984893799</v>
      </c>
      <c r="E38" s="9">
        <v>10</v>
      </c>
      <c r="F38" s="9">
        <v>8</v>
      </c>
      <c r="G38" s="9">
        <v>0</v>
      </c>
      <c r="H38" s="9">
        <v>2</v>
      </c>
      <c r="I38" s="9">
        <v>1</v>
      </c>
      <c r="J38" s="9">
        <v>0.555555555555556</v>
      </c>
      <c r="K38" s="9">
        <v>0.714285714285714</v>
      </c>
      <c r="L38" s="9">
        <v>0.8</v>
      </c>
      <c r="M38" s="9">
        <v>0.2</v>
      </c>
      <c r="N38" s="9">
        <v>0.6</v>
      </c>
    </row>
    <row r="39" spans="1:14">
      <c r="A39" s="8">
        <v>245</v>
      </c>
      <c r="B39" s="9">
        <v>245</v>
      </c>
      <c r="C39" s="9">
        <v>0.535016775131226</v>
      </c>
      <c r="D39" s="9">
        <v>0.0704317092895508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68</v>
      </c>
      <c r="B40" s="9">
        <v>68</v>
      </c>
      <c r="C40" s="9">
        <v>0.536260604858398</v>
      </c>
      <c r="D40" s="9">
        <v>0.117271304130554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97</v>
      </c>
      <c r="B41" s="9">
        <v>97</v>
      </c>
      <c r="C41" s="9">
        <v>0.551364421844482</v>
      </c>
      <c r="D41" s="9">
        <v>0.0240031480789185</v>
      </c>
      <c r="E41" s="9">
        <v>8</v>
      </c>
      <c r="F41" s="9">
        <v>8</v>
      </c>
      <c r="G41" s="9">
        <v>2</v>
      </c>
      <c r="H41" s="9">
        <v>2</v>
      </c>
      <c r="I41" s="9">
        <v>0.8</v>
      </c>
      <c r="J41" s="9">
        <v>0.5</v>
      </c>
      <c r="K41" s="9">
        <v>0.615384615384615</v>
      </c>
      <c r="L41" s="9">
        <v>0.8</v>
      </c>
      <c r="M41" s="9">
        <v>0</v>
      </c>
      <c r="N41" s="9">
        <v>0.5</v>
      </c>
    </row>
    <row r="42" spans="1:14">
      <c r="A42" s="8">
        <v>205</v>
      </c>
      <c r="B42" s="9">
        <v>205</v>
      </c>
      <c r="C42" s="9">
        <v>0.551659464836121</v>
      </c>
      <c r="D42" s="9">
        <v>0.0101286172866821</v>
      </c>
      <c r="E42" s="9">
        <v>9</v>
      </c>
      <c r="F42" s="9">
        <v>5</v>
      </c>
      <c r="G42" s="9">
        <v>1</v>
      </c>
      <c r="H42" s="9">
        <v>5</v>
      </c>
      <c r="I42" s="9">
        <v>0.9</v>
      </c>
      <c r="J42" s="9">
        <v>0.642857142857143</v>
      </c>
      <c r="K42" s="9">
        <v>0.75</v>
      </c>
      <c r="L42" s="9">
        <v>0.5</v>
      </c>
      <c r="M42" s="9">
        <v>0.4</v>
      </c>
      <c r="N42" s="9">
        <v>0.7</v>
      </c>
    </row>
    <row r="43" s="29" customFormat="1" spans="1:14">
      <c r="A43" s="34">
        <v>381</v>
      </c>
      <c r="B43" s="35">
        <v>381</v>
      </c>
      <c r="C43" s="35">
        <v>0.552539467811584</v>
      </c>
      <c r="D43" s="35">
        <v>0.112726330757141</v>
      </c>
      <c r="E43" s="35">
        <v>9</v>
      </c>
      <c r="F43" s="35">
        <v>7</v>
      </c>
      <c r="G43" s="35">
        <v>1</v>
      </c>
      <c r="H43" s="35">
        <v>3</v>
      </c>
      <c r="I43" s="35">
        <v>0.9</v>
      </c>
      <c r="J43" s="35">
        <v>0.5625</v>
      </c>
      <c r="K43" s="35">
        <v>0.692307692307692</v>
      </c>
      <c r="L43" s="35">
        <v>0.7</v>
      </c>
      <c r="M43" s="35">
        <v>0.2</v>
      </c>
      <c r="N43" s="35">
        <v>0.6</v>
      </c>
    </row>
    <row r="44" spans="1:14">
      <c r="A44" s="8">
        <v>447</v>
      </c>
      <c r="B44" s="9">
        <v>447</v>
      </c>
      <c r="C44" s="9">
        <v>0.553398132324219</v>
      </c>
      <c r="D44" s="9">
        <v>0.0251387357711792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373</v>
      </c>
      <c r="B45" s="9">
        <v>373</v>
      </c>
      <c r="C45" s="9">
        <v>0.55962598323822</v>
      </c>
      <c r="D45" s="9">
        <v>0.0186443328857422</v>
      </c>
      <c r="E45" s="9">
        <v>9</v>
      </c>
      <c r="F45" s="9">
        <v>5</v>
      </c>
      <c r="G45" s="9">
        <v>1</v>
      </c>
      <c r="H45" s="9">
        <v>5</v>
      </c>
      <c r="I45" s="9">
        <v>0.9</v>
      </c>
      <c r="J45" s="9">
        <v>0.642857142857143</v>
      </c>
      <c r="K45" s="9">
        <v>0.75</v>
      </c>
      <c r="L45" s="9">
        <v>0.5</v>
      </c>
      <c r="M45" s="9">
        <v>0.4</v>
      </c>
      <c r="N45" s="9">
        <v>0.7</v>
      </c>
    </row>
    <row r="46" spans="1:14">
      <c r="A46" s="8">
        <v>255</v>
      </c>
      <c r="B46" s="9">
        <v>255</v>
      </c>
      <c r="C46" s="9">
        <v>0.559831142425537</v>
      </c>
      <c r="D46" s="9">
        <v>0.00619423389434815</v>
      </c>
      <c r="E46" s="9">
        <v>9</v>
      </c>
      <c r="F46" s="9">
        <v>5</v>
      </c>
      <c r="G46" s="9">
        <v>1</v>
      </c>
      <c r="H46" s="9">
        <v>5</v>
      </c>
      <c r="I46" s="9">
        <v>0.9</v>
      </c>
      <c r="J46" s="9">
        <v>0.642857142857143</v>
      </c>
      <c r="K46" s="9">
        <v>0.75</v>
      </c>
      <c r="L46" s="9">
        <v>0.5</v>
      </c>
      <c r="M46" s="9">
        <v>0.4</v>
      </c>
      <c r="N46" s="9">
        <v>0.7</v>
      </c>
    </row>
    <row r="47" spans="1:14">
      <c r="A47" s="8">
        <v>297</v>
      </c>
      <c r="B47" s="9">
        <v>297</v>
      </c>
      <c r="C47" s="9">
        <v>0.560098528862</v>
      </c>
      <c r="D47" s="9">
        <v>0.0110046863555908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337</v>
      </c>
      <c r="B48" s="9">
        <v>337</v>
      </c>
      <c r="C48" s="9">
        <v>0.560252547264099</v>
      </c>
      <c r="D48" s="9">
        <v>0.00192916393280029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474</v>
      </c>
      <c r="B49" s="9">
        <v>474</v>
      </c>
      <c r="C49" s="9">
        <v>0.58588969707489</v>
      </c>
      <c r="D49" s="9">
        <v>0.0183937549591064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259</v>
      </c>
      <c r="B50" s="9">
        <v>259</v>
      </c>
      <c r="C50" s="9">
        <v>0.583817005157471</v>
      </c>
      <c r="D50" s="9">
        <v>0.00514543056488037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354</v>
      </c>
      <c r="B51" s="9">
        <v>354</v>
      </c>
      <c r="C51" s="9">
        <v>0.584381818771362</v>
      </c>
      <c r="D51" s="9">
        <v>0.0174782276153564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142</v>
      </c>
      <c r="B52" s="9">
        <v>142</v>
      </c>
      <c r="C52" s="9">
        <v>0.584742069244385</v>
      </c>
      <c r="D52" s="9">
        <v>0.0103622674942017</v>
      </c>
      <c r="E52" s="9">
        <v>10</v>
      </c>
      <c r="F52" s="9">
        <v>6</v>
      </c>
      <c r="G52" s="9">
        <v>0</v>
      </c>
      <c r="H52" s="9">
        <v>4</v>
      </c>
      <c r="I52" s="9">
        <v>1</v>
      </c>
      <c r="J52" s="9">
        <v>0.625</v>
      </c>
      <c r="K52" s="9">
        <v>0.769230769230769</v>
      </c>
      <c r="L52" s="9">
        <v>0.6</v>
      </c>
      <c r="M52" s="9">
        <v>0.4</v>
      </c>
      <c r="N52" s="9">
        <v>0.7</v>
      </c>
    </row>
    <row r="53" spans="1:14">
      <c r="A53" s="8">
        <v>119</v>
      </c>
      <c r="B53" s="9">
        <v>119</v>
      </c>
      <c r="C53" s="9">
        <v>0.585662484169006</v>
      </c>
      <c r="D53" s="9">
        <v>0.0275150537490845</v>
      </c>
      <c r="E53" s="9">
        <v>10</v>
      </c>
      <c r="F53" s="9">
        <v>7</v>
      </c>
      <c r="G53" s="9">
        <v>0</v>
      </c>
      <c r="H53" s="9">
        <v>3</v>
      </c>
      <c r="I53" s="9">
        <v>1</v>
      </c>
      <c r="J53" s="9">
        <v>0.588235294117647</v>
      </c>
      <c r="K53" s="9">
        <v>0.740740740740741</v>
      </c>
      <c r="L53" s="9">
        <v>0.7</v>
      </c>
      <c r="M53" s="9">
        <v>0.3</v>
      </c>
      <c r="N53" s="9">
        <v>0.65</v>
      </c>
    </row>
    <row r="54" spans="1:14">
      <c r="A54" s="8">
        <v>284</v>
      </c>
      <c r="B54" s="9">
        <v>284</v>
      </c>
      <c r="C54" s="9">
        <v>0.57831335067749</v>
      </c>
      <c r="D54" s="9">
        <v>0.00532937049865723</v>
      </c>
      <c r="E54" s="9">
        <v>10</v>
      </c>
      <c r="F54" s="9">
        <v>7</v>
      </c>
      <c r="G54" s="9">
        <v>0</v>
      </c>
      <c r="H54" s="9">
        <v>3</v>
      </c>
      <c r="I54" s="9">
        <v>1</v>
      </c>
      <c r="J54" s="9">
        <v>0.588235294117647</v>
      </c>
      <c r="K54" s="9">
        <v>0.740740740740741</v>
      </c>
      <c r="L54" s="9">
        <v>0.7</v>
      </c>
      <c r="M54" s="9">
        <v>0.3</v>
      </c>
      <c r="N54" s="9">
        <v>0.65</v>
      </c>
    </row>
    <row r="55" spans="1:14">
      <c r="A55" s="8">
        <v>209</v>
      </c>
      <c r="B55" s="9">
        <v>209</v>
      </c>
      <c r="C55" s="9">
        <v>0.57835853099823</v>
      </c>
      <c r="D55" s="9">
        <v>0.0256589651107788</v>
      </c>
      <c r="E55" s="9">
        <v>8</v>
      </c>
      <c r="F55" s="9">
        <v>6</v>
      </c>
      <c r="G55" s="9">
        <v>2</v>
      </c>
      <c r="H55" s="9">
        <v>4</v>
      </c>
      <c r="I55" s="9">
        <v>0.8</v>
      </c>
      <c r="J55" s="9">
        <v>0.571428571428572</v>
      </c>
      <c r="K55" s="9">
        <v>0.666666666666667</v>
      </c>
      <c r="L55" s="9">
        <v>0.6</v>
      </c>
      <c r="M55" s="9">
        <v>0.2</v>
      </c>
      <c r="N55" s="9">
        <v>0.6</v>
      </c>
    </row>
    <row r="56" spans="1:14">
      <c r="A56" s="8">
        <v>386</v>
      </c>
      <c r="B56" s="9">
        <v>386</v>
      </c>
      <c r="C56" s="9">
        <v>0.578142523765564</v>
      </c>
      <c r="D56" s="9">
        <v>0.0254735946655273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="29" customFormat="1" spans="1:14">
      <c r="A57" s="34">
        <v>467</v>
      </c>
      <c r="B57" s="35">
        <v>467</v>
      </c>
      <c r="C57" s="35">
        <v>0.572872996330261</v>
      </c>
      <c r="D57" s="35">
        <v>0.00699377059936523</v>
      </c>
      <c r="E57" s="35">
        <v>10</v>
      </c>
      <c r="F57" s="35">
        <v>6</v>
      </c>
      <c r="G57" s="35">
        <v>0</v>
      </c>
      <c r="H57" s="35">
        <v>4</v>
      </c>
      <c r="I57" s="35">
        <v>1</v>
      </c>
      <c r="J57" s="35">
        <v>0.625</v>
      </c>
      <c r="K57" s="35">
        <v>0.769230769230769</v>
      </c>
      <c r="L57" s="35">
        <v>0.6</v>
      </c>
      <c r="M57" s="35">
        <v>0.4</v>
      </c>
      <c r="N57" s="35">
        <v>0.7</v>
      </c>
    </row>
    <row r="58" spans="1:14">
      <c r="A58" s="8">
        <v>220</v>
      </c>
      <c r="B58" s="9">
        <v>220</v>
      </c>
      <c r="C58" s="9">
        <v>0.591239094734192</v>
      </c>
      <c r="D58" s="9">
        <v>0.0226728916168213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pans="1:14">
      <c r="A59" s="8">
        <v>390</v>
      </c>
      <c r="B59" s="9">
        <v>390</v>
      </c>
      <c r="C59" s="9">
        <v>0.591841697692871</v>
      </c>
      <c r="D59" s="9">
        <v>0.0667519569396973</v>
      </c>
      <c r="E59" s="9">
        <v>9</v>
      </c>
      <c r="F59" s="9">
        <v>9</v>
      </c>
      <c r="G59" s="9">
        <v>1</v>
      </c>
      <c r="H59" s="9">
        <v>1</v>
      </c>
      <c r="I59" s="9">
        <v>0.9</v>
      </c>
      <c r="J59" s="9">
        <v>0.5</v>
      </c>
      <c r="K59" s="9">
        <v>0.642857142857143</v>
      </c>
      <c r="L59" s="9">
        <v>0.9</v>
      </c>
      <c r="M59" s="9">
        <v>0</v>
      </c>
      <c r="N59" s="9">
        <v>0.5</v>
      </c>
    </row>
    <row r="60" spans="1:14">
      <c r="A60" s="8">
        <v>465</v>
      </c>
      <c r="B60" s="9">
        <v>465</v>
      </c>
      <c r="C60" s="9">
        <v>0.592013478279114</v>
      </c>
      <c r="D60" s="9">
        <v>0.0320600271224976</v>
      </c>
      <c r="E60" s="9">
        <v>9</v>
      </c>
      <c r="F60" s="9">
        <v>9</v>
      </c>
      <c r="G60" s="9">
        <v>1</v>
      </c>
      <c r="H60" s="9">
        <v>1</v>
      </c>
      <c r="I60" s="9">
        <v>0.9</v>
      </c>
      <c r="J60" s="9">
        <v>0.5</v>
      </c>
      <c r="K60" s="9">
        <v>0.642857142857143</v>
      </c>
      <c r="L60" s="9">
        <v>0.9</v>
      </c>
      <c r="M60" s="9">
        <v>0</v>
      </c>
      <c r="N60" s="9">
        <v>0.5</v>
      </c>
    </row>
    <row r="61" spans="1:14">
      <c r="A61" s="8">
        <v>71</v>
      </c>
      <c r="B61" s="9">
        <v>71</v>
      </c>
      <c r="C61" s="9">
        <v>0.593673706054687</v>
      </c>
      <c r="D61" s="9">
        <v>0.0213378667831421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409</v>
      </c>
      <c r="B62" s="9">
        <v>409</v>
      </c>
      <c r="C62" s="9">
        <v>0.594613671302795</v>
      </c>
      <c r="D62" s="9">
        <v>0.0499047040939331</v>
      </c>
      <c r="E62" s="9">
        <v>8</v>
      </c>
      <c r="F62" s="9">
        <v>3</v>
      </c>
      <c r="G62" s="9">
        <v>2</v>
      </c>
      <c r="H62" s="9">
        <v>7</v>
      </c>
      <c r="I62" s="9">
        <v>0.8</v>
      </c>
      <c r="J62" s="9">
        <v>0.727272727272727</v>
      </c>
      <c r="K62" s="9">
        <v>0.761904761904762</v>
      </c>
      <c r="L62" s="9">
        <v>0.3</v>
      </c>
      <c r="M62" s="9">
        <v>0.5</v>
      </c>
      <c r="N62" s="9">
        <v>0.75</v>
      </c>
    </row>
    <row r="63" spans="1:14">
      <c r="A63" s="8">
        <v>174</v>
      </c>
      <c r="B63" s="9">
        <v>174</v>
      </c>
      <c r="C63" s="9">
        <v>0.595145583152771</v>
      </c>
      <c r="D63" s="9">
        <v>0.0400304794311523</v>
      </c>
      <c r="E63" s="9">
        <v>10</v>
      </c>
      <c r="F63" s="9">
        <v>8</v>
      </c>
      <c r="G63" s="9">
        <v>0</v>
      </c>
      <c r="H63" s="9">
        <v>2</v>
      </c>
      <c r="I63" s="9">
        <v>1</v>
      </c>
      <c r="J63" s="9">
        <v>0.555555555555556</v>
      </c>
      <c r="K63" s="9">
        <v>0.714285714285714</v>
      </c>
      <c r="L63" s="9">
        <v>0.8</v>
      </c>
      <c r="M63" s="9">
        <v>0.2</v>
      </c>
      <c r="N63" s="9">
        <v>0.6</v>
      </c>
    </row>
    <row r="64" spans="1:14">
      <c r="A64" s="8">
        <v>414</v>
      </c>
      <c r="B64" s="9">
        <v>414</v>
      </c>
      <c r="C64" s="9">
        <v>0.596198558807373</v>
      </c>
      <c r="D64" s="9">
        <v>0.0355410575866699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394</v>
      </c>
      <c r="B65" s="9">
        <v>394</v>
      </c>
      <c r="C65" s="9">
        <v>0.598041772842407</v>
      </c>
      <c r="D65" s="9">
        <v>0.0163865089416504</v>
      </c>
      <c r="E65" s="9">
        <v>9</v>
      </c>
      <c r="F65" s="9">
        <v>9</v>
      </c>
      <c r="G65" s="9">
        <v>1</v>
      </c>
      <c r="H65" s="9">
        <v>1</v>
      </c>
      <c r="I65" s="9">
        <v>0.9</v>
      </c>
      <c r="J65" s="9">
        <v>0.5</v>
      </c>
      <c r="K65" s="9">
        <v>0.642857142857143</v>
      </c>
      <c r="L65" s="9">
        <v>0.9</v>
      </c>
      <c r="M65" s="9">
        <v>0</v>
      </c>
      <c r="N65" s="9">
        <v>0.5</v>
      </c>
    </row>
    <row r="66" spans="1:14">
      <c r="A66" s="8">
        <v>314</v>
      </c>
      <c r="B66" s="9">
        <v>314</v>
      </c>
      <c r="C66" s="9">
        <v>0.599250078201294</v>
      </c>
      <c r="D66" s="9">
        <v>0.0104513168334961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53</v>
      </c>
      <c r="B67" s="9">
        <v>53</v>
      </c>
      <c r="C67" s="9">
        <v>0.600767612457275</v>
      </c>
      <c r="D67" s="9">
        <v>0.0297636985778809</v>
      </c>
      <c r="E67" s="9">
        <v>10</v>
      </c>
      <c r="F67" s="9">
        <v>8</v>
      </c>
      <c r="G67" s="9">
        <v>0</v>
      </c>
      <c r="H67" s="9">
        <v>2</v>
      </c>
      <c r="I67" s="9">
        <v>1</v>
      </c>
      <c r="J67" s="9">
        <v>0.555555555555556</v>
      </c>
      <c r="K67" s="9">
        <v>0.714285714285714</v>
      </c>
      <c r="L67" s="9">
        <v>0.8</v>
      </c>
      <c r="M67" s="9">
        <v>0.2</v>
      </c>
      <c r="N67" s="9">
        <v>0.6</v>
      </c>
    </row>
    <row r="68" spans="1:14">
      <c r="A68" s="8">
        <v>249</v>
      </c>
      <c r="B68" s="9">
        <v>249</v>
      </c>
      <c r="C68" s="9">
        <v>0.602627396583557</v>
      </c>
      <c r="D68" s="9">
        <v>0.0299558639526367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388</v>
      </c>
      <c r="B69" s="9">
        <v>388</v>
      </c>
      <c r="C69" s="9">
        <v>0.602671146392822</v>
      </c>
      <c r="D69" s="9">
        <v>0.0255541801452637</v>
      </c>
      <c r="E69" s="9">
        <v>10</v>
      </c>
      <c r="F69" s="9">
        <v>7</v>
      </c>
      <c r="G69" s="9">
        <v>0</v>
      </c>
      <c r="H69" s="9">
        <v>3</v>
      </c>
      <c r="I69" s="9">
        <v>1</v>
      </c>
      <c r="J69" s="9">
        <v>0.588235294117647</v>
      </c>
      <c r="K69" s="9">
        <v>0.740740740740741</v>
      </c>
      <c r="L69" s="9">
        <v>0.7</v>
      </c>
      <c r="M69" s="9">
        <v>0.3</v>
      </c>
      <c r="N69" s="9">
        <v>0.65</v>
      </c>
    </row>
    <row r="70" spans="1:14">
      <c r="A70" s="8">
        <v>236</v>
      </c>
      <c r="B70" s="9">
        <v>236</v>
      </c>
      <c r="C70" s="9">
        <v>0.60302460193634</v>
      </c>
      <c r="D70" s="9">
        <v>0.0383080244064331</v>
      </c>
      <c r="E70" s="9">
        <v>10</v>
      </c>
      <c r="F70" s="9">
        <v>7</v>
      </c>
      <c r="G70" s="9">
        <v>0</v>
      </c>
      <c r="H70" s="9">
        <v>3</v>
      </c>
      <c r="I70" s="9">
        <v>1</v>
      </c>
      <c r="J70" s="9">
        <v>0.588235294117647</v>
      </c>
      <c r="K70" s="9">
        <v>0.740740740740741</v>
      </c>
      <c r="L70" s="9">
        <v>0.7</v>
      </c>
      <c r="M70" s="9">
        <v>0.3</v>
      </c>
      <c r="N70" s="9">
        <v>0.65</v>
      </c>
    </row>
    <row r="71" spans="1:14">
      <c r="A71" s="8">
        <v>37</v>
      </c>
      <c r="B71" s="9">
        <v>37</v>
      </c>
      <c r="C71" s="9">
        <v>0.604530811309814</v>
      </c>
      <c r="D71" s="9">
        <v>0.0686867237091064</v>
      </c>
      <c r="E71" s="9">
        <v>9</v>
      </c>
      <c r="F71" s="9">
        <v>6</v>
      </c>
      <c r="G71" s="9">
        <v>1</v>
      </c>
      <c r="H71" s="9">
        <v>4</v>
      </c>
      <c r="I71" s="9">
        <v>0.9</v>
      </c>
      <c r="J71" s="9">
        <v>0.6</v>
      </c>
      <c r="K71" s="9">
        <v>0.72</v>
      </c>
      <c r="L71" s="9">
        <v>0.6</v>
      </c>
      <c r="M71" s="9">
        <v>0.3</v>
      </c>
      <c r="N71" s="9">
        <v>0.65</v>
      </c>
    </row>
    <row r="72" s="7" customFormat="1" spans="3:14">
      <c r="C72" s="7">
        <f>AVERAGE(C2:C71)</f>
        <v>0.531651965209416</v>
      </c>
      <c r="D72" s="7">
        <f>AVERAGE(D2:D71)</f>
        <v>0.0384962218148368</v>
      </c>
      <c r="I72" s="7">
        <f t="shared" ref="I72:N72" si="0">AVERAGE(I2:I71)</f>
        <v>0.902857142857142</v>
      </c>
      <c r="J72" s="7">
        <f t="shared" si="0"/>
        <v>0.566857288799461</v>
      </c>
      <c r="K72" s="7">
        <f t="shared" si="0"/>
        <v>0.693681873174698</v>
      </c>
      <c r="L72" s="7">
        <f t="shared" si="0"/>
        <v>0.701428571428572</v>
      </c>
      <c r="M72" s="7">
        <f t="shared" si="0"/>
        <v>0.201428571428571</v>
      </c>
      <c r="N72" s="7">
        <f t="shared" si="0"/>
        <v>0.600714285714286</v>
      </c>
    </row>
    <row r="74" spans="3:7">
      <c r="C74" s="18" t="s">
        <v>13</v>
      </c>
      <c r="D74" s="7" t="s">
        <v>14</v>
      </c>
      <c r="F74" s="7" t="s">
        <v>39</v>
      </c>
      <c r="G74" s="7"/>
    </row>
    <row r="75" spans="3:10">
      <c r="C75" s="7" t="s">
        <v>15</v>
      </c>
      <c r="D75" s="7">
        <f>COUNTIF(C2:C71,"&lt;0.343")-COUNTIF(C2:C71,"&lt;0.311")</f>
        <v>0</v>
      </c>
      <c r="F75" s="19">
        <v>0.02</v>
      </c>
      <c r="G75" s="23">
        <v>31.2</v>
      </c>
      <c r="H75" s="23">
        <v>-40</v>
      </c>
      <c r="I75" s="24">
        <v>0.0256</v>
      </c>
      <c r="J75">
        <v>76</v>
      </c>
    </row>
    <row r="76" spans="3:10">
      <c r="C76" s="7" t="s">
        <v>16</v>
      </c>
      <c r="D76" s="7">
        <f>COUNTIF(C2:C71,"&lt;0.375")-COUNTIF(C2:C71,"&lt;0.343")</f>
        <v>0</v>
      </c>
      <c r="F76" s="19">
        <v>0.04</v>
      </c>
      <c r="G76" s="23">
        <v>62.4</v>
      </c>
      <c r="H76" s="23">
        <v>-60</v>
      </c>
      <c r="I76" s="24">
        <v>0.0385</v>
      </c>
      <c r="J76">
        <v>75</v>
      </c>
    </row>
    <row r="77" spans="3:10">
      <c r="C77" s="7" t="s">
        <v>17</v>
      </c>
      <c r="D77" s="7">
        <f>COUNTIF(C2:C71,"&lt;0.407")-COUNTIF(C2:C71,"&lt;0.375")</f>
        <v>0</v>
      </c>
      <c r="F77" s="19">
        <v>0.1</v>
      </c>
      <c r="G77" s="23">
        <v>156</v>
      </c>
      <c r="H77" s="23">
        <v>-160</v>
      </c>
      <c r="I77" s="24">
        <v>0.1026</v>
      </c>
      <c r="J77">
        <v>70</v>
      </c>
    </row>
    <row r="78" spans="3:10">
      <c r="C78" s="7" t="s">
        <v>18</v>
      </c>
      <c r="D78" s="7">
        <f>COUNTIF(C2:C71,"&lt;0.439")-COUNTIF(C2:C71,"&lt;0.407")</f>
        <v>0</v>
      </c>
      <c r="F78" s="19">
        <v>0.12</v>
      </c>
      <c r="G78" s="23">
        <v>187.2</v>
      </c>
      <c r="H78" s="23">
        <v>-180</v>
      </c>
      <c r="I78" s="24">
        <v>0.1154</v>
      </c>
      <c r="J78">
        <v>69</v>
      </c>
    </row>
    <row r="79" s="29" customFormat="1" spans="3:10">
      <c r="C79" s="32" t="s">
        <v>64</v>
      </c>
      <c r="D79" s="32">
        <f>COUNTIF(C2:C71,"&lt;0.477")-COUNTIF(C2:C71,"&lt;0.439")</f>
        <v>14</v>
      </c>
      <c r="E79" s="29">
        <v>15</v>
      </c>
      <c r="G79" s="32"/>
      <c r="H79" s="29">
        <v>-200</v>
      </c>
      <c r="I79" s="39">
        <v>0.1282</v>
      </c>
      <c r="J79" s="29">
        <v>68</v>
      </c>
    </row>
    <row r="80" spans="3:5">
      <c r="C80" s="7" t="s">
        <v>65</v>
      </c>
      <c r="D80" s="7">
        <f>COUNTIF(C2:C71,"&lt;0.515")-COUNTIF(C2:C71,"&lt;0.477")</f>
        <v>14</v>
      </c>
      <c r="E80">
        <v>15</v>
      </c>
    </row>
    <row r="81" s="40" customFormat="1" spans="3:5">
      <c r="C81" s="41" t="s">
        <v>66</v>
      </c>
      <c r="D81" s="41">
        <f>COUNTIF(C2:C71,"&lt;0.553")-COUNTIF(C2:C71,"&lt;0.515")</f>
        <v>14</v>
      </c>
      <c r="E81" s="40">
        <v>15</v>
      </c>
    </row>
    <row r="82" spans="3:5">
      <c r="C82" s="7" t="s">
        <v>67</v>
      </c>
      <c r="D82" s="7">
        <f>COUNTIF(C2:C71,"&lt;0.591")-COUNTIF(C2:C71,"&lt;0.553")</f>
        <v>14</v>
      </c>
      <c r="E82">
        <v>15</v>
      </c>
    </row>
    <row r="83" s="29" customFormat="1" spans="3:5">
      <c r="C83" s="32" t="s">
        <v>68</v>
      </c>
      <c r="D83" s="32">
        <f>COUNTIF(C2:C71,"&lt;0.629")-COUNTIF(C2:C71,"&lt;0.591")</f>
        <v>14</v>
      </c>
      <c r="E83" s="29">
        <v>15</v>
      </c>
    </row>
    <row r="84" spans="3:4">
      <c r="C84" s="7" t="s">
        <v>24</v>
      </c>
      <c r="D84" s="7">
        <v>0</v>
      </c>
    </row>
    <row r="85" spans="3:4">
      <c r="C85" s="7" t="s">
        <v>25</v>
      </c>
      <c r="D85" s="7">
        <f>COUNTIF(C2:C71,"&lt;0.663")-COUNTIF(C2:C71,"&lt;0.631")</f>
        <v>0</v>
      </c>
    </row>
    <row r="86" spans="3:4">
      <c r="C86" s="7" t="s">
        <v>26</v>
      </c>
      <c r="D86" s="7">
        <f>COUNTIF(C2:C71,"&lt;0.695")-COUNTIF(C2:C71,"&lt;0.663")</f>
        <v>0</v>
      </c>
    </row>
    <row r="87" spans="3:4">
      <c r="C87" s="7" t="s">
        <v>27</v>
      </c>
      <c r="D87" s="7">
        <f>COUNTIF(C2:C71,"&lt;0.727")-COUNTIF(C2:C71,"&lt;0.695")</f>
        <v>0</v>
      </c>
    </row>
    <row r="88" spans="3:4">
      <c r="C88" s="7" t="s">
        <v>28</v>
      </c>
      <c r="D88" s="7">
        <f>COUNTIF(C2:C71,"&lt;0.759")-COUNTIF(C2:C71,"&lt;0.727")</f>
        <v>0</v>
      </c>
    </row>
    <row r="89" spans="3:4">
      <c r="C89" s="7" t="s">
        <v>29</v>
      </c>
      <c r="D89" s="7">
        <f>COUNTIF(C2:C71,"&lt;0.791")-COUNTIF(C2:C71,"&lt;0.759")</f>
        <v>0</v>
      </c>
    </row>
    <row r="90" spans="3:4">
      <c r="C90" s="7" t="s">
        <v>30</v>
      </c>
      <c r="D90" s="7">
        <f>COUNTIF(C2:C71,"&lt;0.823")-COUNTIF(C2:C71,"&lt;0.791")</f>
        <v>0</v>
      </c>
    </row>
    <row r="91" spans="3:7">
      <c r="C91" s="7" t="s">
        <v>31</v>
      </c>
      <c r="D91" s="7">
        <f>COUNTIF(C2:C71,"&lt;0.855")-COUNTIF(C2:C71,"&lt;0.823")</f>
        <v>0</v>
      </c>
      <c r="F91">
        <v>0.53</v>
      </c>
      <c r="G91">
        <v>0.038</v>
      </c>
    </row>
    <row r="92" spans="3:7">
      <c r="C92" s="7" t="s">
        <v>32</v>
      </c>
      <c r="D92" s="7">
        <f>COUNTIF(C2:C71,"&lt;0.887")-COUNTIF(C2:C71,"&lt;0.855")</f>
        <v>0</v>
      </c>
      <c r="F92">
        <v>0.641</v>
      </c>
      <c r="G92">
        <v>0.073</v>
      </c>
    </row>
    <row r="93" spans="3:7">
      <c r="C93" s="7" t="s">
        <v>33</v>
      </c>
      <c r="D93" s="7">
        <f>COUNTIF(C2:C71,"&lt;0.919")-COUNTIF(C2:C71,"&lt;0.887")</f>
        <v>0</v>
      </c>
      <c r="F93">
        <v>0.734</v>
      </c>
      <c r="G93">
        <v>0.107</v>
      </c>
    </row>
    <row r="94" spans="3:4">
      <c r="C94" s="7" t="s">
        <v>34</v>
      </c>
      <c r="D94" s="7">
        <f>COUNTIF(C2:C71,"&lt;0.951")-COUNTIF(C2:C71,"&lt;0.919")</f>
        <v>0</v>
      </c>
    </row>
    <row r="95" spans="3:6">
      <c r="C95" s="7" t="s">
        <v>35</v>
      </c>
      <c r="D95" s="7">
        <f>COUNTIF(C2:C71,"&lt;0.983")-COUNTIF(C2:C71,"&lt;0.951")</f>
        <v>0</v>
      </c>
      <c r="F95">
        <v>0.038</v>
      </c>
    </row>
    <row r="96" spans="3:4">
      <c r="C96" s="7" t="s">
        <v>36</v>
      </c>
      <c r="D96" s="7">
        <f>COUNTIF(C2:C71,"&lt;1.015")-COUNTIF(C2:C71,"&lt;0.983")</f>
        <v>0</v>
      </c>
    </row>
    <row r="97" spans="3:4">
      <c r="C97" s="7" t="s">
        <v>37</v>
      </c>
      <c r="D97" s="7">
        <f>COUNTIF(C2:C71,"&lt;1.047")-COUNTIF(C2:C71,"&lt;1.015")</f>
        <v>0</v>
      </c>
    </row>
    <row r="98" spans="3:4">
      <c r="C98" s="7" t="s">
        <v>38</v>
      </c>
      <c r="D98" s="7">
        <f>COUNTIF(C2:C71,"&lt;1.079")-COUNTIF(C2:C71,"&lt;1.047")</f>
        <v>0</v>
      </c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49" workbookViewId="0">
      <selection activeCell="A33" sqref="$A33:$XFD33"/>
    </sheetView>
  </sheetViews>
  <sheetFormatPr defaultColWidth="9" defaultRowHeight="13.5"/>
  <cols>
    <col min="3" max="4" width="18.1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74</v>
      </c>
      <c r="B2" s="9">
        <v>74</v>
      </c>
      <c r="C2" s="9">
        <v>0.440886259078979</v>
      </c>
      <c r="D2" s="9">
        <v>0.00444221496582031</v>
      </c>
      <c r="E2" s="9">
        <v>8</v>
      </c>
      <c r="F2" s="9">
        <v>10</v>
      </c>
      <c r="G2" s="9">
        <v>2</v>
      </c>
      <c r="H2" s="9">
        <v>0</v>
      </c>
      <c r="I2" s="9">
        <v>0.8</v>
      </c>
      <c r="J2" s="9">
        <v>0.444444444444444</v>
      </c>
      <c r="K2" s="9">
        <v>0.571428571428572</v>
      </c>
      <c r="L2" s="9">
        <v>1</v>
      </c>
      <c r="M2" s="9">
        <v>-0.2</v>
      </c>
      <c r="N2" s="9">
        <v>0.4</v>
      </c>
    </row>
    <row r="3" spans="1:14">
      <c r="A3" s="8">
        <v>227</v>
      </c>
      <c r="B3" s="9">
        <v>227</v>
      </c>
      <c r="C3" s="9">
        <v>0.442574501037598</v>
      </c>
      <c r="D3" s="9">
        <v>0.035521388053894</v>
      </c>
      <c r="E3" s="9">
        <v>8</v>
      </c>
      <c r="F3" s="9">
        <v>9</v>
      </c>
      <c r="G3" s="9">
        <v>2</v>
      </c>
      <c r="H3" s="9">
        <v>1</v>
      </c>
      <c r="I3" s="9">
        <v>0.8</v>
      </c>
      <c r="J3" s="9">
        <v>0.470588235294118</v>
      </c>
      <c r="K3" s="9">
        <v>0.592592592592593</v>
      </c>
      <c r="L3" s="9">
        <v>0.9</v>
      </c>
      <c r="M3" s="9">
        <v>-0.1</v>
      </c>
      <c r="N3" s="9">
        <v>0.45</v>
      </c>
    </row>
    <row r="4" spans="1:14">
      <c r="A4" s="8">
        <v>291</v>
      </c>
      <c r="B4" s="9">
        <v>291</v>
      </c>
      <c r="C4" s="9">
        <v>0.442946434020996</v>
      </c>
      <c r="D4" s="9">
        <v>0.0584065914154053</v>
      </c>
      <c r="E4" s="9">
        <v>10</v>
      </c>
      <c r="F4" s="9">
        <v>4</v>
      </c>
      <c r="G4" s="9">
        <v>0</v>
      </c>
      <c r="H4" s="9">
        <v>6</v>
      </c>
      <c r="I4" s="9">
        <v>1</v>
      </c>
      <c r="J4" s="9">
        <v>0.714285714285714</v>
      </c>
      <c r="K4" s="9">
        <v>0.833333333333333</v>
      </c>
      <c r="L4" s="9">
        <v>0.4</v>
      </c>
      <c r="M4" s="9">
        <v>0.6</v>
      </c>
      <c r="N4" s="9">
        <v>0.8</v>
      </c>
    </row>
    <row r="5" spans="1:14">
      <c r="A5" s="8">
        <v>497</v>
      </c>
      <c r="B5" s="9">
        <v>497</v>
      </c>
      <c r="C5" s="9">
        <v>0.443958520889282</v>
      </c>
      <c r="D5" s="9">
        <v>0.0644644498825073</v>
      </c>
      <c r="E5" s="9">
        <v>8</v>
      </c>
      <c r="F5" s="9">
        <v>5</v>
      </c>
      <c r="G5" s="9">
        <v>2</v>
      </c>
      <c r="H5" s="9">
        <v>5</v>
      </c>
      <c r="I5" s="9">
        <v>0.8</v>
      </c>
      <c r="J5" s="9">
        <v>0.615384615384615</v>
      </c>
      <c r="K5" s="9">
        <v>0.695652173913043</v>
      </c>
      <c r="L5" s="9">
        <v>0.5</v>
      </c>
      <c r="M5" s="9">
        <v>0.3</v>
      </c>
      <c r="N5" s="9">
        <v>0.65</v>
      </c>
    </row>
    <row r="6" spans="1:14">
      <c r="A6" s="8">
        <v>141</v>
      </c>
      <c r="B6" s="9">
        <v>141</v>
      </c>
      <c r="C6" s="9">
        <v>0.445580959320068</v>
      </c>
      <c r="D6" s="9">
        <v>0.0417087078094482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315</v>
      </c>
      <c r="B8" s="9">
        <v>315</v>
      </c>
      <c r="C8" s="9">
        <v>0.452936172485352</v>
      </c>
      <c r="D8" s="9">
        <v>0.0606592893600464</v>
      </c>
      <c r="E8" s="9">
        <v>9</v>
      </c>
      <c r="F8" s="9">
        <v>8</v>
      </c>
      <c r="G8" s="9">
        <v>1</v>
      </c>
      <c r="H8" s="9">
        <v>2</v>
      </c>
      <c r="I8" s="9">
        <v>0.9</v>
      </c>
      <c r="J8" s="9">
        <v>0.529411764705882</v>
      </c>
      <c r="K8" s="9">
        <v>0.666666666666667</v>
      </c>
      <c r="L8" s="9">
        <v>0.8</v>
      </c>
      <c r="M8" s="9">
        <v>0.1</v>
      </c>
      <c r="N8" s="9">
        <v>0.55</v>
      </c>
    </row>
    <row r="9" spans="1:14">
      <c r="A9" s="8">
        <v>246</v>
      </c>
      <c r="B9" s="9">
        <v>246</v>
      </c>
      <c r="C9" s="9">
        <v>0.455821514129639</v>
      </c>
      <c r="D9" s="9">
        <v>0.0272377729415894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234</v>
      </c>
      <c r="B10" s="9">
        <v>234</v>
      </c>
      <c r="C10" s="9">
        <v>0.462918043136597</v>
      </c>
      <c r="D10" s="9">
        <v>0.0611269474029541</v>
      </c>
      <c r="E10" s="9">
        <v>9</v>
      </c>
      <c r="F10" s="9">
        <v>9</v>
      </c>
      <c r="G10" s="9">
        <v>1</v>
      </c>
      <c r="H10" s="9">
        <v>1</v>
      </c>
      <c r="I10" s="9">
        <v>0.9</v>
      </c>
      <c r="J10" s="9">
        <v>0.5</v>
      </c>
      <c r="K10" s="9">
        <v>0.642857142857143</v>
      </c>
      <c r="L10" s="9">
        <v>0.9</v>
      </c>
      <c r="M10" s="9">
        <v>0</v>
      </c>
      <c r="N10" s="9">
        <v>0.5</v>
      </c>
    </row>
    <row r="11" spans="1:14">
      <c r="A11" s="8">
        <v>323</v>
      </c>
      <c r="B11" s="9">
        <v>323</v>
      </c>
      <c r="C11" s="9">
        <v>0.475068092346191</v>
      </c>
      <c r="D11" s="9">
        <v>0.0199623107910156</v>
      </c>
      <c r="E11" s="9">
        <v>9</v>
      </c>
      <c r="F11" s="9">
        <v>8</v>
      </c>
      <c r="G11" s="9">
        <v>1</v>
      </c>
      <c r="H11" s="9">
        <v>2</v>
      </c>
      <c r="I11" s="9">
        <v>0.9</v>
      </c>
      <c r="J11" s="9">
        <v>0.529411764705882</v>
      </c>
      <c r="K11" s="9">
        <v>0.666666666666667</v>
      </c>
      <c r="L11" s="9">
        <v>0.8</v>
      </c>
      <c r="M11" s="9">
        <v>0.1</v>
      </c>
      <c r="N11" s="9">
        <v>0.55</v>
      </c>
    </row>
    <row r="12" spans="1:14">
      <c r="A12" s="8">
        <v>180</v>
      </c>
      <c r="B12" s="9">
        <v>180</v>
      </c>
      <c r="C12" s="9">
        <v>0.476837873458862</v>
      </c>
      <c r="D12" s="9">
        <v>0.00614571571350098</v>
      </c>
      <c r="E12" s="9">
        <v>6</v>
      </c>
      <c r="F12" s="9">
        <v>8</v>
      </c>
      <c r="G12" s="9">
        <v>4</v>
      </c>
      <c r="H12" s="9">
        <v>2</v>
      </c>
      <c r="I12" s="9">
        <v>0.6</v>
      </c>
      <c r="J12" s="9">
        <v>0.428571428571429</v>
      </c>
      <c r="K12" s="9">
        <v>0.5</v>
      </c>
      <c r="L12" s="9">
        <v>0.8</v>
      </c>
      <c r="M12" s="9">
        <v>-0.2</v>
      </c>
      <c r="N12" s="9">
        <v>0.4</v>
      </c>
    </row>
    <row r="13" spans="1:14">
      <c r="A13" s="8">
        <v>248</v>
      </c>
      <c r="B13" s="9">
        <v>248</v>
      </c>
      <c r="C13" s="9">
        <v>0.480457067489624</v>
      </c>
      <c r="D13" s="9">
        <v>0.110321640968323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113</v>
      </c>
      <c r="B14" s="9">
        <v>113</v>
      </c>
      <c r="C14" s="9">
        <v>0.48065447807312</v>
      </c>
      <c r="D14" s="9">
        <v>0.154976487159729</v>
      </c>
      <c r="E14" s="9">
        <v>7</v>
      </c>
      <c r="F14" s="9">
        <v>9</v>
      </c>
      <c r="G14" s="9">
        <v>3</v>
      </c>
      <c r="H14" s="9">
        <v>1</v>
      </c>
      <c r="I14" s="9">
        <v>0.7</v>
      </c>
      <c r="J14" s="9">
        <v>0.4375</v>
      </c>
      <c r="K14" s="9">
        <v>0.538461538461538</v>
      </c>
      <c r="L14" s="9">
        <v>0.9</v>
      </c>
      <c r="M14" s="9">
        <v>-0.2</v>
      </c>
      <c r="N14" s="9">
        <v>0.4</v>
      </c>
    </row>
    <row r="15" spans="1:14">
      <c r="A15" s="8">
        <v>66</v>
      </c>
      <c r="B15" s="9">
        <v>66</v>
      </c>
      <c r="C15" s="9">
        <v>0.483274459838867</v>
      </c>
      <c r="D15" s="9">
        <v>0.0397875308990479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spans="1:14">
      <c r="A16" s="8">
        <v>408</v>
      </c>
      <c r="B16" s="9">
        <v>408</v>
      </c>
      <c r="C16" s="9">
        <v>0.485915064811706</v>
      </c>
      <c r="D16" s="9">
        <v>0.0520378351211548</v>
      </c>
      <c r="E16" s="9">
        <v>7</v>
      </c>
      <c r="F16" s="9">
        <v>4</v>
      </c>
      <c r="G16" s="9">
        <v>3</v>
      </c>
      <c r="H16" s="9">
        <v>6</v>
      </c>
      <c r="I16" s="9">
        <v>0.7</v>
      </c>
      <c r="J16" s="9">
        <v>0.636363636363636</v>
      </c>
      <c r="K16" s="9">
        <v>0.666666666666667</v>
      </c>
      <c r="L16" s="9">
        <v>0.4</v>
      </c>
      <c r="M16" s="9">
        <v>0.3</v>
      </c>
      <c r="N16" s="9">
        <v>0.65</v>
      </c>
    </row>
    <row r="17" spans="1:14">
      <c r="A17" s="8">
        <v>276</v>
      </c>
      <c r="B17" s="9">
        <v>276</v>
      </c>
      <c r="C17" s="9">
        <v>0.486104249954224</v>
      </c>
      <c r="D17" s="9">
        <v>0.0340396165847778</v>
      </c>
      <c r="E17" s="9">
        <v>7</v>
      </c>
      <c r="F17" s="9">
        <v>3</v>
      </c>
      <c r="G17" s="9">
        <v>3</v>
      </c>
      <c r="H17" s="9">
        <v>7</v>
      </c>
      <c r="I17" s="9">
        <v>0.7</v>
      </c>
      <c r="J17" s="9">
        <v>0.7</v>
      </c>
      <c r="K17" s="9">
        <v>0.7</v>
      </c>
      <c r="L17" s="9">
        <v>0.3</v>
      </c>
      <c r="M17" s="9">
        <v>0.4</v>
      </c>
      <c r="N17" s="9">
        <v>0.7</v>
      </c>
    </row>
    <row r="18" s="29" customFormat="1" spans="1:14">
      <c r="A18" s="34">
        <v>483</v>
      </c>
      <c r="B18" s="35">
        <v>483</v>
      </c>
      <c r="C18" s="35">
        <v>0.486316442489624</v>
      </c>
      <c r="D18" s="35">
        <v>0.0169035196304321</v>
      </c>
      <c r="E18" s="35">
        <v>9</v>
      </c>
      <c r="F18" s="35">
        <v>6</v>
      </c>
      <c r="G18" s="35">
        <v>1</v>
      </c>
      <c r="H18" s="35">
        <v>4</v>
      </c>
      <c r="I18" s="35">
        <v>0.9</v>
      </c>
      <c r="J18" s="35">
        <v>0.6</v>
      </c>
      <c r="K18" s="35">
        <v>0.72</v>
      </c>
      <c r="L18" s="35">
        <v>0.6</v>
      </c>
      <c r="M18" s="35">
        <v>0.3</v>
      </c>
      <c r="N18" s="35">
        <v>0.65</v>
      </c>
    </row>
    <row r="19" spans="1:14">
      <c r="A19" s="8">
        <v>407</v>
      </c>
      <c r="B19" s="9">
        <v>407</v>
      </c>
      <c r="C19" s="9">
        <v>0.496729969978333</v>
      </c>
      <c r="D19" s="9">
        <v>0.0540428161621094</v>
      </c>
      <c r="E19" s="9">
        <v>10</v>
      </c>
      <c r="F19" s="9">
        <v>8</v>
      </c>
      <c r="G19" s="9">
        <v>0</v>
      </c>
      <c r="H19" s="9">
        <v>2</v>
      </c>
      <c r="I19" s="9">
        <v>1</v>
      </c>
      <c r="J19" s="9">
        <v>0.555555555555556</v>
      </c>
      <c r="K19" s="9">
        <v>0.714285714285714</v>
      </c>
      <c r="L19" s="9">
        <v>0.8</v>
      </c>
      <c r="M19" s="9">
        <v>0.2</v>
      </c>
      <c r="N19" s="9">
        <v>0.6</v>
      </c>
    </row>
    <row r="20" spans="1:14">
      <c r="A20" s="8">
        <v>222</v>
      </c>
      <c r="B20" s="9">
        <v>222</v>
      </c>
      <c r="C20" s="9">
        <v>0.500420570373535</v>
      </c>
      <c r="D20" s="9">
        <v>0.0695040225982666</v>
      </c>
      <c r="E20" s="9">
        <v>9</v>
      </c>
      <c r="F20" s="9">
        <v>6</v>
      </c>
      <c r="G20" s="9">
        <v>1</v>
      </c>
      <c r="H20" s="9">
        <v>4</v>
      </c>
      <c r="I20" s="9">
        <v>0.9</v>
      </c>
      <c r="J20" s="9">
        <v>0.6</v>
      </c>
      <c r="K20" s="9">
        <v>0.72</v>
      </c>
      <c r="L20" s="9">
        <v>0.6</v>
      </c>
      <c r="M20" s="9">
        <v>0.3</v>
      </c>
      <c r="N20" s="9">
        <v>0.65</v>
      </c>
    </row>
    <row r="21" spans="1:14">
      <c r="A21" s="8">
        <v>380</v>
      </c>
      <c r="B21" s="9">
        <v>380</v>
      </c>
      <c r="C21" s="9">
        <v>0.533769369125366</v>
      </c>
      <c r="D21" s="9">
        <v>0.0300166606903076</v>
      </c>
      <c r="E21" s="9">
        <v>7</v>
      </c>
      <c r="F21" s="9">
        <v>7</v>
      </c>
      <c r="G21" s="9">
        <v>3</v>
      </c>
      <c r="H21" s="9">
        <v>3</v>
      </c>
      <c r="I21" s="9">
        <v>0.7</v>
      </c>
      <c r="J21" s="9">
        <v>0.5</v>
      </c>
      <c r="K21" s="9">
        <v>0.583333333333333</v>
      </c>
      <c r="L21" s="9">
        <v>0.7</v>
      </c>
      <c r="M21" s="9">
        <v>0</v>
      </c>
      <c r="N21" s="9">
        <v>0.5</v>
      </c>
    </row>
    <row r="22" spans="1:14">
      <c r="A22" s="8">
        <v>157</v>
      </c>
      <c r="B22" s="9">
        <v>157</v>
      </c>
      <c r="C22" s="9">
        <v>0.511327028274536</v>
      </c>
      <c r="D22" s="9">
        <v>0.097496509552002</v>
      </c>
      <c r="E22" s="9">
        <v>10</v>
      </c>
      <c r="F22" s="9">
        <v>4</v>
      </c>
      <c r="G22" s="9">
        <v>0</v>
      </c>
      <c r="H22" s="9">
        <v>6</v>
      </c>
      <c r="I22" s="9">
        <v>1</v>
      </c>
      <c r="J22" s="9">
        <v>0.714285714285714</v>
      </c>
      <c r="K22" s="9">
        <v>0.833333333333333</v>
      </c>
      <c r="L22" s="9">
        <v>0.4</v>
      </c>
      <c r="M22" s="9">
        <v>0.6</v>
      </c>
      <c r="N22" s="9">
        <v>0.8</v>
      </c>
    </row>
    <row r="23" spans="1:14">
      <c r="A23" s="8">
        <v>49</v>
      </c>
      <c r="B23" s="9">
        <v>49</v>
      </c>
      <c r="C23" s="9">
        <v>0.530404806137085</v>
      </c>
      <c r="D23" s="9">
        <v>0.0390689373016357</v>
      </c>
      <c r="E23" s="9">
        <v>9</v>
      </c>
      <c r="F23" s="9">
        <v>7</v>
      </c>
      <c r="G23" s="9">
        <v>1</v>
      </c>
      <c r="H23" s="9">
        <v>3</v>
      </c>
      <c r="I23" s="9">
        <v>0.9</v>
      </c>
      <c r="J23" s="9">
        <v>0.5625</v>
      </c>
      <c r="K23" s="9">
        <v>0.692307692307692</v>
      </c>
      <c r="L23" s="9">
        <v>0.7</v>
      </c>
      <c r="M23" s="9">
        <v>0.2</v>
      </c>
      <c r="N23" s="9">
        <v>0.6</v>
      </c>
    </row>
    <row r="24" spans="1:14">
      <c r="A24" s="8">
        <v>154</v>
      </c>
      <c r="B24" s="9">
        <v>154</v>
      </c>
      <c r="C24" s="9">
        <v>0.514118075370789</v>
      </c>
      <c r="D24" s="9">
        <v>0.0761491060256958</v>
      </c>
      <c r="E24" s="9">
        <v>10</v>
      </c>
      <c r="F24" s="9">
        <v>6</v>
      </c>
      <c r="G24" s="9">
        <v>0</v>
      </c>
      <c r="H24" s="9">
        <v>4</v>
      </c>
      <c r="I24" s="9">
        <v>1</v>
      </c>
      <c r="J24" s="9">
        <v>0.625</v>
      </c>
      <c r="K24" s="9">
        <v>0.769230769230769</v>
      </c>
      <c r="L24" s="9">
        <v>0.6</v>
      </c>
      <c r="M24" s="9">
        <v>0.4</v>
      </c>
      <c r="N24" s="9">
        <v>0.7</v>
      </c>
    </row>
    <row r="25" spans="1:14">
      <c r="A25" s="8">
        <v>50</v>
      </c>
      <c r="B25" s="9">
        <v>50</v>
      </c>
      <c r="C25" s="9">
        <v>0.527089238166809</v>
      </c>
      <c r="D25" s="9">
        <v>0.0420119762420654</v>
      </c>
      <c r="E25" s="9">
        <v>8</v>
      </c>
      <c r="F25" s="9">
        <v>6</v>
      </c>
      <c r="G25" s="9">
        <v>2</v>
      </c>
      <c r="H25" s="9">
        <v>4</v>
      </c>
      <c r="I25" s="9">
        <v>0.8</v>
      </c>
      <c r="J25" s="9">
        <v>0.571428571428572</v>
      </c>
      <c r="K25" s="9">
        <v>0.666666666666667</v>
      </c>
      <c r="L25" s="9">
        <v>0.6</v>
      </c>
      <c r="M25" s="9">
        <v>0.2</v>
      </c>
      <c r="N25" s="9">
        <v>0.6</v>
      </c>
    </row>
    <row r="26" spans="1:14">
      <c r="A26" s="8">
        <v>132</v>
      </c>
      <c r="B26" s="9">
        <v>132</v>
      </c>
      <c r="C26" s="9">
        <v>0.518872261047363</v>
      </c>
      <c r="D26" s="9">
        <v>0.0788161754608154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pans="1:14">
      <c r="A27" s="8">
        <v>342</v>
      </c>
      <c r="B27" s="9">
        <v>342</v>
      </c>
      <c r="C27" s="9">
        <v>0.489537000656128</v>
      </c>
      <c r="D27" s="9">
        <v>0.0721596479415894</v>
      </c>
      <c r="E27" s="9">
        <v>9</v>
      </c>
      <c r="F27" s="9">
        <v>7</v>
      </c>
      <c r="G27" s="9">
        <v>1</v>
      </c>
      <c r="H27" s="9">
        <v>3</v>
      </c>
      <c r="I27" s="9">
        <v>0.9</v>
      </c>
      <c r="J27" s="9">
        <v>0.5625</v>
      </c>
      <c r="K27" s="9">
        <v>0.692307692307692</v>
      </c>
      <c r="L27" s="9">
        <v>0.7</v>
      </c>
      <c r="M27" s="9">
        <v>0.2</v>
      </c>
      <c r="N27" s="9">
        <v>0.6</v>
      </c>
    </row>
    <row r="28" spans="1:14">
      <c r="A28" s="8">
        <v>231</v>
      </c>
      <c r="B28" s="9">
        <v>231</v>
      </c>
      <c r="C28" s="9">
        <v>0.52093243598938</v>
      </c>
      <c r="D28" s="9">
        <v>0.0623812675476074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pans="1:14">
      <c r="A29" s="8">
        <v>114</v>
      </c>
      <c r="B29" s="9">
        <v>114</v>
      </c>
      <c r="C29" s="9">
        <v>0.500288486480713</v>
      </c>
      <c r="D29" s="9">
        <v>0.00420570373535156</v>
      </c>
      <c r="E29" s="9">
        <v>10</v>
      </c>
      <c r="F29" s="9">
        <v>9</v>
      </c>
      <c r="G29" s="9">
        <v>0</v>
      </c>
      <c r="H29" s="9">
        <v>1</v>
      </c>
      <c r="I29" s="9">
        <v>1</v>
      </c>
      <c r="J29" s="9">
        <v>0.526315789473684</v>
      </c>
      <c r="K29" s="9">
        <v>0.689655172413793</v>
      </c>
      <c r="L29" s="9">
        <v>0.9</v>
      </c>
      <c r="M29" s="9">
        <v>0.1</v>
      </c>
      <c r="N29" s="9">
        <v>0.55</v>
      </c>
    </row>
    <row r="30" spans="1:14">
      <c r="A30" s="8">
        <v>78</v>
      </c>
      <c r="B30" s="9">
        <v>78</v>
      </c>
      <c r="C30" s="9">
        <v>0.525001525878906</v>
      </c>
      <c r="D30" s="9">
        <v>0.0815575122833252</v>
      </c>
      <c r="E30" s="9">
        <v>9</v>
      </c>
      <c r="F30" s="9">
        <v>5</v>
      </c>
      <c r="G30" s="9">
        <v>1</v>
      </c>
      <c r="H30" s="9">
        <v>5</v>
      </c>
      <c r="I30" s="9">
        <v>0.9</v>
      </c>
      <c r="J30" s="9">
        <v>0.642857142857143</v>
      </c>
      <c r="K30" s="9">
        <v>0.75</v>
      </c>
      <c r="L30" s="9">
        <v>0.5</v>
      </c>
      <c r="M30" s="9">
        <v>0.4</v>
      </c>
      <c r="N30" s="9">
        <v>0.7</v>
      </c>
    </row>
    <row r="31" spans="1:14">
      <c r="A31" s="8">
        <v>164</v>
      </c>
      <c r="B31" s="9">
        <v>164</v>
      </c>
      <c r="C31" s="9">
        <v>0.526402473449707</v>
      </c>
      <c r="D31" s="9">
        <v>0.0452498197555542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pans="1:14">
      <c r="A32" s="8">
        <v>23</v>
      </c>
      <c r="B32" s="9">
        <v>23</v>
      </c>
      <c r="C32" s="9">
        <v>0.505290150642395</v>
      </c>
      <c r="D32" s="9">
        <v>0.0290367603302002</v>
      </c>
      <c r="E32" s="9">
        <v>9</v>
      </c>
      <c r="F32" s="9">
        <v>8</v>
      </c>
      <c r="G32" s="9">
        <v>1</v>
      </c>
      <c r="H32" s="9">
        <v>2</v>
      </c>
      <c r="I32" s="9">
        <v>0.9</v>
      </c>
      <c r="J32" s="9">
        <v>0.529411764705882</v>
      </c>
      <c r="K32" s="9">
        <v>0.666666666666667</v>
      </c>
      <c r="L32" s="9">
        <v>0.8</v>
      </c>
      <c r="M32" s="9">
        <v>0.1</v>
      </c>
      <c r="N32" s="9">
        <v>0.55</v>
      </c>
    </row>
    <row r="33" spans="1:14">
      <c r="A33" s="8">
        <v>339</v>
      </c>
      <c r="B33" s="9">
        <v>339</v>
      </c>
      <c r="C33" s="9">
        <v>0.488686084747315</v>
      </c>
      <c r="D33" s="9">
        <v>0.0729025602340698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228</v>
      </c>
      <c r="B34" s="9">
        <v>228</v>
      </c>
      <c r="C34" s="9">
        <v>0.517134189605713</v>
      </c>
      <c r="D34" s="9">
        <v>0.0241166353225708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="29" customFormat="1" spans="1:14">
      <c r="A35" s="34">
        <v>46</v>
      </c>
      <c r="B35" s="35">
        <v>46</v>
      </c>
      <c r="C35" s="35">
        <v>0.523954391479492</v>
      </c>
      <c r="D35" s="35">
        <v>0.00152599811553955</v>
      </c>
      <c r="E35" s="35">
        <v>9</v>
      </c>
      <c r="F35" s="35">
        <v>6</v>
      </c>
      <c r="G35" s="35">
        <v>1</v>
      </c>
      <c r="H35" s="35">
        <v>4</v>
      </c>
      <c r="I35" s="35">
        <v>0.9</v>
      </c>
      <c r="J35" s="35">
        <v>0.6</v>
      </c>
      <c r="K35" s="35">
        <v>0.72</v>
      </c>
      <c r="L35" s="35">
        <v>0.6</v>
      </c>
      <c r="M35" s="35">
        <v>0.3</v>
      </c>
      <c r="N35" s="35">
        <v>0.65</v>
      </c>
    </row>
    <row r="36" spans="1:14">
      <c r="A36" s="8">
        <v>443</v>
      </c>
      <c r="B36" s="9">
        <v>443</v>
      </c>
      <c r="C36" s="9">
        <v>0.537277579307556</v>
      </c>
      <c r="D36" s="9">
        <v>0.00821709632873535</v>
      </c>
      <c r="E36" s="9">
        <v>10</v>
      </c>
      <c r="F36" s="9">
        <v>6</v>
      </c>
      <c r="G36" s="9">
        <v>0</v>
      </c>
      <c r="H36" s="9">
        <v>4</v>
      </c>
      <c r="I36" s="9">
        <v>1</v>
      </c>
      <c r="J36" s="9">
        <v>0.625</v>
      </c>
      <c r="K36" s="9">
        <v>0.769230769230769</v>
      </c>
      <c r="L36" s="9">
        <v>0.6</v>
      </c>
      <c r="M36" s="9">
        <v>0.4</v>
      </c>
      <c r="N36" s="9">
        <v>0.7</v>
      </c>
    </row>
    <row r="37" spans="1:14">
      <c r="A37" s="8">
        <v>491</v>
      </c>
      <c r="B37" s="9">
        <v>491</v>
      </c>
      <c r="C37" s="9">
        <v>0.537451267242432</v>
      </c>
      <c r="D37" s="9">
        <v>0.00570511817932129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145</v>
      </c>
      <c r="B38" s="9">
        <v>145</v>
      </c>
      <c r="C38" s="9">
        <v>0.550877332687378</v>
      </c>
      <c r="D38" s="9">
        <v>0.00531589984893799</v>
      </c>
      <c r="E38" s="9">
        <v>10</v>
      </c>
      <c r="F38" s="9">
        <v>8</v>
      </c>
      <c r="G38" s="9">
        <v>0</v>
      </c>
      <c r="H38" s="9">
        <v>2</v>
      </c>
      <c r="I38" s="9">
        <v>1</v>
      </c>
      <c r="J38" s="9">
        <v>0.555555555555556</v>
      </c>
      <c r="K38" s="9">
        <v>0.714285714285714</v>
      </c>
      <c r="L38" s="9">
        <v>0.8</v>
      </c>
      <c r="M38" s="9">
        <v>0.2</v>
      </c>
      <c r="N38" s="9">
        <v>0.6</v>
      </c>
    </row>
    <row r="39" spans="1:14">
      <c r="A39" s="8">
        <v>209</v>
      </c>
      <c r="B39" s="9">
        <v>209</v>
      </c>
      <c r="C39" s="9">
        <v>0.57835853099823</v>
      </c>
      <c r="D39" s="9">
        <v>0.0256589651107788</v>
      </c>
      <c r="E39" s="9">
        <v>8</v>
      </c>
      <c r="F39" s="9">
        <v>6</v>
      </c>
      <c r="G39" s="9">
        <v>2</v>
      </c>
      <c r="H39" s="9">
        <v>4</v>
      </c>
      <c r="I39" s="9">
        <v>0.8</v>
      </c>
      <c r="J39" s="9">
        <v>0.571428571428572</v>
      </c>
      <c r="K39" s="9">
        <v>0.666666666666667</v>
      </c>
      <c r="L39" s="9">
        <v>0.6</v>
      </c>
      <c r="M39" s="9">
        <v>0.2</v>
      </c>
      <c r="N39" s="9">
        <v>0.6</v>
      </c>
    </row>
    <row r="40" spans="1:14">
      <c r="A40" s="8">
        <v>102</v>
      </c>
      <c r="B40" s="7">
        <v>102</v>
      </c>
      <c r="C40" s="7">
        <v>0.550467371940613</v>
      </c>
      <c r="D40" s="7">
        <v>0.0293501615524292</v>
      </c>
      <c r="E40" s="7">
        <v>9</v>
      </c>
      <c r="F40" s="7">
        <v>8</v>
      </c>
      <c r="G40" s="7">
        <v>1</v>
      </c>
      <c r="H40" s="7">
        <v>2</v>
      </c>
      <c r="I40" s="7">
        <v>0.9</v>
      </c>
      <c r="J40" s="7">
        <v>0.529411764705882</v>
      </c>
      <c r="K40" s="7">
        <v>0.666666666666667</v>
      </c>
      <c r="L40" s="7">
        <v>0.8</v>
      </c>
      <c r="M40" s="7">
        <v>0.1</v>
      </c>
      <c r="N40" s="7">
        <v>0.55</v>
      </c>
    </row>
    <row r="41" spans="1:14">
      <c r="A41" s="8">
        <v>97</v>
      </c>
      <c r="B41" s="9">
        <v>97</v>
      </c>
      <c r="C41" s="9">
        <v>0.551364421844482</v>
      </c>
      <c r="D41" s="9">
        <v>0.0240031480789185</v>
      </c>
      <c r="E41" s="9">
        <v>8</v>
      </c>
      <c r="F41" s="9">
        <v>8</v>
      </c>
      <c r="G41" s="9">
        <v>2</v>
      </c>
      <c r="H41" s="9">
        <v>2</v>
      </c>
      <c r="I41" s="9">
        <v>0.8</v>
      </c>
      <c r="J41" s="9">
        <v>0.5</v>
      </c>
      <c r="K41" s="9">
        <v>0.615384615384615</v>
      </c>
      <c r="L41" s="9">
        <v>0.8</v>
      </c>
      <c r="M41" s="9">
        <v>0</v>
      </c>
      <c r="N41" s="9">
        <v>0.5</v>
      </c>
    </row>
    <row r="42" spans="1:14">
      <c r="A42" s="8">
        <v>325</v>
      </c>
      <c r="B42" s="9">
        <v>325</v>
      </c>
      <c r="C42" s="9">
        <v>0.578796625137329</v>
      </c>
      <c r="D42" s="9">
        <v>0.047813892364502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371</v>
      </c>
      <c r="B43" s="9">
        <v>371</v>
      </c>
      <c r="C43" s="9">
        <v>0.544382095336914</v>
      </c>
      <c r="D43" s="9">
        <v>0.0191260576248169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62</v>
      </c>
      <c r="B44" s="9">
        <v>62</v>
      </c>
      <c r="C44" s="9">
        <v>0.580966949462891</v>
      </c>
      <c r="D44" s="9">
        <v>0.0316213369369507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177</v>
      </c>
      <c r="B45" s="9">
        <v>177</v>
      </c>
      <c r="C45" s="9">
        <v>0.582026481628418</v>
      </c>
      <c r="D45" s="9">
        <v>0.0592260360717773</v>
      </c>
      <c r="E45" s="9">
        <v>9</v>
      </c>
      <c r="F45" s="9">
        <v>4</v>
      </c>
      <c r="G45" s="9">
        <v>1</v>
      </c>
      <c r="H45" s="9">
        <v>6</v>
      </c>
      <c r="I45" s="9">
        <v>0.9</v>
      </c>
      <c r="J45" s="9">
        <v>0.692307692307692</v>
      </c>
      <c r="K45" s="9">
        <v>0.782608695652174</v>
      </c>
      <c r="L45" s="9">
        <v>0.4</v>
      </c>
      <c r="M45" s="9">
        <v>0.5</v>
      </c>
      <c r="N45" s="9">
        <v>0.75</v>
      </c>
    </row>
    <row r="46" spans="1:14">
      <c r="A46" s="8">
        <v>367</v>
      </c>
      <c r="B46" s="9">
        <v>367</v>
      </c>
      <c r="C46" s="9">
        <v>0.545997023582458</v>
      </c>
      <c r="D46" s="9">
        <v>0.0157420635223389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pans="1:14">
      <c r="A47" s="8">
        <v>21</v>
      </c>
      <c r="B47" s="9">
        <v>21</v>
      </c>
      <c r="C47" s="9">
        <v>0.547029495239258</v>
      </c>
      <c r="D47" s="9">
        <v>0.0139931440353394</v>
      </c>
      <c r="E47" s="9">
        <v>7</v>
      </c>
      <c r="F47" s="9">
        <v>7</v>
      </c>
      <c r="G47" s="9">
        <v>3</v>
      </c>
      <c r="H47" s="9">
        <v>3</v>
      </c>
      <c r="I47" s="9">
        <v>0.7</v>
      </c>
      <c r="J47" s="9">
        <v>0.5</v>
      </c>
      <c r="K47" s="9">
        <v>0.583333333333333</v>
      </c>
      <c r="L47" s="9">
        <v>0.7</v>
      </c>
      <c r="M47" s="9">
        <v>0</v>
      </c>
      <c r="N47" s="9">
        <v>0.5</v>
      </c>
    </row>
    <row r="48" spans="1:14">
      <c r="A48" s="8">
        <v>44</v>
      </c>
      <c r="B48" s="9">
        <v>44</v>
      </c>
      <c r="C48" s="9">
        <v>0.544759035110474</v>
      </c>
      <c r="D48" s="9">
        <v>0.0347504615783691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445</v>
      </c>
      <c r="B49" s="9">
        <v>445</v>
      </c>
      <c r="C49" s="9">
        <v>0.566210746765137</v>
      </c>
      <c r="D49" s="9">
        <v>0.00131916999816895</v>
      </c>
      <c r="E49" s="9">
        <v>9</v>
      </c>
      <c r="F49" s="9">
        <v>9</v>
      </c>
      <c r="G49" s="9">
        <v>1</v>
      </c>
      <c r="H49" s="9">
        <v>1</v>
      </c>
      <c r="I49" s="9">
        <v>0.9</v>
      </c>
      <c r="J49" s="9">
        <v>0.5</v>
      </c>
      <c r="K49" s="9">
        <v>0.642857142857143</v>
      </c>
      <c r="L49" s="9">
        <v>0.9</v>
      </c>
      <c r="M49" s="9">
        <v>0</v>
      </c>
      <c r="N49" s="9">
        <v>0.5</v>
      </c>
    </row>
    <row r="50" spans="1:14">
      <c r="A50" s="8">
        <v>337</v>
      </c>
      <c r="B50" s="9">
        <v>337</v>
      </c>
      <c r="C50" s="9">
        <v>0.560252547264099</v>
      </c>
      <c r="D50" s="9">
        <v>0.00192916393280029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255</v>
      </c>
      <c r="B51" s="9">
        <v>255</v>
      </c>
      <c r="C51" s="9">
        <v>0.559831142425537</v>
      </c>
      <c r="D51" s="9">
        <v>0.00619423389434815</v>
      </c>
      <c r="E51" s="9">
        <v>9</v>
      </c>
      <c r="F51" s="9">
        <v>5</v>
      </c>
      <c r="G51" s="9">
        <v>1</v>
      </c>
      <c r="H51" s="9">
        <v>5</v>
      </c>
      <c r="I51" s="9">
        <v>0.9</v>
      </c>
      <c r="J51" s="9">
        <v>0.642857142857143</v>
      </c>
      <c r="K51" s="9">
        <v>0.75</v>
      </c>
      <c r="L51" s="9">
        <v>0.5</v>
      </c>
      <c r="M51" s="9">
        <v>0.4</v>
      </c>
      <c r="N51" s="9">
        <v>0.7</v>
      </c>
    </row>
    <row r="52" s="29" customFormat="1" spans="1:14">
      <c r="A52" s="34">
        <v>205</v>
      </c>
      <c r="B52" s="35">
        <v>205</v>
      </c>
      <c r="C52" s="35">
        <v>0.551659464836121</v>
      </c>
      <c r="D52" s="35">
        <v>0.0101286172866821</v>
      </c>
      <c r="E52" s="35">
        <v>9</v>
      </c>
      <c r="F52" s="35">
        <v>5</v>
      </c>
      <c r="G52" s="35">
        <v>1</v>
      </c>
      <c r="H52" s="35">
        <v>5</v>
      </c>
      <c r="I52" s="35">
        <v>0.9</v>
      </c>
      <c r="J52" s="35">
        <v>0.642857142857143</v>
      </c>
      <c r="K52" s="35">
        <v>0.75</v>
      </c>
      <c r="L52" s="35">
        <v>0.5</v>
      </c>
      <c r="M52" s="35">
        <v>0.4</v>
      </c>
      <c r="N52" s="35">
        <v>0.7</v>
      </c>
    </row>
    <row r="53" spans="1:14">
      <c r="A53" s="8">
        <v>259</v>
      </c>
      <c r="B53" s="9">
        <v>259</v>
      </c>
      <c r="C53" s="9">
        <v>0.583817005157471</v>
      </c>
      <c r="D53" s="9">
        <v>0.00514543056488037</v>
      </c>
      <c r="E53" s="9">
        <v>8</v>
      </c>
      <c r="F53" s="9">
        <v>8</v>
      </c>
      <c r="G53" s="9">
        <v>2</v>
      </c>
      <c r="H53" s="9">
        <v>2</v>
      </c>
      <c r="I53" s="9">
        <v>0.8</v>
      </c>
      <c r="J53" s="9">
        <v>0.5</v>
      </c>
      <c r="K53" s="9">
        <v>0.615384615384615</v>
      </c>
      <c r="L53" s="9">
        <v>0.8</v>
      </c>
      <c r="M53" s="9">
        <v>0</v>
      </c>
      <c r="N53" s="9">
        <v>0.5</v>
      </c>
    </row>
    <row r="54" spans="1:14">
      <c r="A54" s="8">
        <v>354</v>
      </c>
      <c r="B54" s="9">
        <v>354</v>
      </c>
      <c r="C54" s="9">
        <v>0.584381818771362</v>
      </c>
      <c r="D54" s="9">
        <v>0.0174782276153564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142</v>
      </c>
      <c r="B55" s="9">
        <v>142</v>
      </c>
      <c r="C55" s="9">
        <v>0.584742069244385</v>
      </c>
      <c r="D55" s="9">
        <v>0.0103622674942017</v>
      </c>
      <c r="E55" s="9">
        <v>10</v>
      </c>
      <c r="F55" s="9">
        <v>6</v>
      </c>
      <c r="G55" s="9">
        <v>0</v>
      </c>
      <c r="H55" s="9">
        <v>4</v>
      </c>
      <c r="I55" s="9">
        <v>1</v>
      </c>
      <c r="J55" s="9">
        <v>0.625</v>
      </c>
      <c r="K55" s="9">
        <v>0.769230769230769</v>
      </c>
      <c r="L55" s="9">
        <v>0.6</v>
      </c>
      <c r="M55" s="9">
        <v>0.4</v>
      </c>
      <c r="N55" s="9">
        <v>0.7</v>
      </c>
    </row>
    <row r="56" spans="1:14">
      <c r="A56" s="8">
        <v>119</v>
      </c>
      <c r="B56" s="9">
        <v>119</v>
      </c>
      <c r="C56" s="9">
        <v>0.585662484169006</v>
      </c>
      <c r="D56" s="9">
        <v>0.0275150537490845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474</v>
      </c>
      <c r="B57" s="9">
        <v>474</v>
      </c>
      <c r="C57" s="9">
        <v>0.58588969707489</v>
      </c>
      <c r="D57" s="9">
        <v>0.0183937549591064</v>
      </c>
      <c r="E57" s="9">
        <v>8</v>
      </c>
      <c r="F57" s="9">
        <v>8</v>
      </c>
      <c r="G57" s="9">
        <v>2</v>
      </c>
      <c r="H57" s="9">
        <v>2</v>
      </c>
      <c r="I57" s="9">
        <v>0.8</v>
      </c>
      <c r="J57" s="9">
        <v>0.5</v>
      </c>
      <c r="K57" s="9">
        <v>0.615384615384615</v>
      </c>
      <c r="L57" s="9">
        <v>0.8</v>
      </c>
      <c r="M57" s="9">
        <v>0</v>
      </c>
      <c r="N57" s="9">
        <v>0.5</v>
      </c>
    </row>
    <row r="58" spans="1:14">
      <c r="A58" s="8">
        <v>31</v>
      </c>
      <c r="B58" s="9">
        <v>31</v>
      </c>
      <c r="C58" s="9">
        <v>0.586976408958435</v>
      </c>
      <c r="D58" s="9">
        <v>0.0469629764556885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490</v>
      </c>
      <c r="B59" s="9">
        <v>490</v>
      </c>
      <c r="C59" s="9">
        <v>0.587174892425537</v>
      </c>
      <c r="D59" s="9">
        <v>0.0581293106079102</v>
      </c>
      <c r="E59" s="9">
        <v>10</v>
      </c>
      <c r="F59" s="9">
        <v>8</v>
      </c>
      <c r="G59" s="9">
        <v>0</v>
      </c>
      <c r="H59" s="9">
        <v>2</v>
      </c>
      <c r="I59" s="9">
        <v>1</v>
      </c>
      <c r="J59" s="9">
        <v>0.555555555555556</v>
      </c>
      <c r="K59" s="9">
        <v>0.714285714285714</v>
      </c>
      <c r="L59" s="9">
        <v>0.8</v>
      </c>
      <c r="M59" s="9">
        <v>0.2</v>
      </c>
      <c r="N59" s="9">
        <v>0.6</v>
      </c>
    </row>
    <row r="60" spans="1:14">
      <c r="A60" s="8">
        <v>314</v>
      </c>
      <c r="B60" s="9">
        <v>314</v>
      </c>
      <c r="C60" s="9">
        <v>0.599250078201294</v>
      </c>
      <c r="D60" s="9">
        <v>0.0104513168334961</v>
      </c>
      <c r="E60" s="9">
        <v>10</v>
      </c>
      <c r="F60" s="9">
        <v>8</v>
      </c>
      <c r="G60" s="9">
        <v>0</v>
      </c>
      <c r="H60" s="9">
        <v>2</v>
      </c>
      <c r="I60" s="9">
        <v>1</v>
      </c>
      <c r="J60" s="9">
        <v>0.555555555555556</v>
      </c>
      <c r="K60" s="9">
        <v>0.714285714285714</v>
      </c>
      <c r="L60" s="9">
        <v>0.8</v>
      </c>
      <c r="M60" s="9">
        <v>0.2</v>
      </c>
      <c r="N60" s="9">
        <v>0.6</v>
      </c>
    </row>
    <row r="61" spans="1:14">
      <c r="A61" s="8">
        <v>60</v>
      </c>
      <c r="B61" s="9">
        <v>60</v>
      </c>
      <c r="C61" s="9">
        <v>0.587718605995178</v>
      </c>
      <c r="D61" s="9">
        <v>0.0641170740127563</v>
      </c>
      <c r="E61" s="9">
        <v>8</v>
      </c>
      <c r="F61" s="9">
        <v>10</v>
      </c>
      <c r="G61" s="9">
        <v>2</v>
      </c>
      <c r="H61" s="9">
        <v>0</v>
      </c>
      <c r="I61" s="9">
        <v>0.8</v>
      </c>
      <c r="J61" s="9">
        <v>0.444444444444444</v>
      </c>
      <c r="K61" s="9">
        <v>0.571428571428572</v>
      </c>
      <c r="L61" s="9">
        <v>1</v>
      </c>
      <c r="M61" s="9">
        <v>-0.2</v>
      </c>
      <c r="N61" s="9">
        <v>0.4</v>
      </c>
    </row>
    <row r="62" spans="1:14">
      <c r="A62" s="8">
        <v>15</v>
      </c>
      <c r="B62" s="9">
        <v>15</v>
      </c>
      <c r="C62" s="9">
        <v>0.587990760803223</v>
      </c>
      <c r="D62" s="9">
        <v>0.04355788230896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296</v>
      </c>
      <c r="B63" s="9">
        <v>296</v>
      </c>
      <c r="C63" s="9">
        <v>0.588234066963196</v>
      </c>
      <c r="D63" s="9">
        <v>0.0247267484664917</v>
      </c>
      <c r="E63" s="9">
        <v>8</v>
      </c>
      <c r="F63" s="9">
        <v>7</v>
      </c>
      <c r="G63" s="9">
        <v>2</v>
      </c>
      <c r="H63" s="9">
        <v>3</v>
      </c>
      <c r="I63" s="9">
        <v>0.8</v>
      </c>
      <c r="J63" s="9">
        <v>0.533333333333333</v>
      </c>
      <c r="K63" s="9">
        <v>0.64</v>
      </c>
      <c r="L63" s="9">
        <v>0.7</v>
      </c>
      <c r="M63" s="9">
        <v>0.1</v>
      </c>
      <c r="N63" s="9">
        <v>0.55</v>
      </c>
    </row>
    <row r="64" spans="1:14">
      <c r="A64" s="8">
        <v>394</v>
      </c>
      <c r="B64" s="9">
        <v>394</v>
      </c>
      <c r="C64" s="9">
        <v>0.598041772842407</v>
      </c>
      <c r="D64" s="9">
        <v>0.0163865089416504</v>
      </c>
      <c r="E64" s="9">
        <v>9</v>
      </c>
      <c r="F64" s="9">
        <v>9</v>
      </c>
      <c r="G64" s="9">
        <v>1</v>
      </c>
      <c r="H64" s="9">
        <v>1</v>
      </c>
      <c r="I64" s="9">
        <v>0.9</v>
      </c>
      <c r="J64" s="9">
        <v>0.5</v>
      </c>
      <c r="K64" s="9">
        <v>0.642857142857143</v>
      </c>
      <c r="L64" s="9">
        <v>0.9</v>
      </c>
      <c r="M64" s="9">
        <v>0</v>
      </c>
      <c r="N64" s="9">
        <v>0.5</v>
      </c>
    </row>
    <row r="65" spans="1:14">
      <c r="A65" s="8">
        <v>220</v>
      </c>
      <c r="B65" s="9">
        <v>220</v>
      </c>
      <c r="C65" s="9">
        <v>0.591239094734192</v>
      </c>
      <c r="D65" s="9">
        <v>0.0226728916168213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32</v>
      </c>
      <c r="B66" s="9">
        <v>32</v>
      </c>
      <c r="C66" s="9">
        <v>0.589939475059509</v>
      </c>
      <c r="D66" s="9">
        <v>0.0418322086334229</v>
      </c>
      <c r="E66" s="9">
        <v>8</v>
      </c>
      <c r="F66" s="9">
        <v>7</v>
      </c>
      <c r="G66" s="9">
        <v>2</v>
      </c>
      <c r="H66" s="9">
        <v>3</v>
      </c>
      <c r="I66" s="9">
        <v>0.8</v>
      </c>
      <c r="J66" s="9">
        <v>0.533333333333333</v>
      </c>
      <c r="K66" s="9">
        <v>0.64</v>
      </c>
      <c r="L66" s="9">
        <v>0.7</v>
      </c>
      <c r="M66" s="9">
        <v>0.1</v>
      </c>
      <c r="N66" s="9">
        <v>0.55</v>
      </c>
    </row>
    <row r="67" spans="1:14">
      <c r="A67" s="8">
        <v>465</v>
      </c>
      <c r="B67" s="9">
        <v>465</v>
      </c>
      <c r="C67" s="9">
        <v>0.592013478279114</v>
      </c>
      <c r="D67" s="9">
        <v>0.0320600271224976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71</v>
      </c>
      <c r="B68" s="9">
        <v>71</v>
      </c>
      <c r="C68" s="9">
        <v>0.593673706054687</v>
      </c>
      <c r="D68" s="9">
        <v>0.0213378667831421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pans="1:14">
      <c r="A69" s="8">
        <v>220</v>
      </c>
      <c r="B69" s="9">
        <v>220</v>
      </c>
      <c r="C69" s="9">
        <v>0.591239094734192</v>
      </c>
      <c r="D69" s="9">
        <v>0.0226728916168213</v>
      </c>
      <c r="E69" s="9">
        <v>10</v>
      </c>
      <c r="F69" s="9">
        <v>6</v>
      </c>
      <c r="G69" s="9">
        <v>0</v>
      </c>
      <c r="H69" s="9">
        <v>4</v>
      </c>
      <c r="I69" s="9">
        <v>1</v>
      </c>
      <c r="J69" s="9">
        <v>0.625</v>
      </c>
      <c r="K69" s="9">
        <v>0.769230769230769</v>
      </c>
      <c r="L69" s="9">
        <v>0.6</v>
      </c>
      <c r="M69" s="9">
        <v>0.4</v>
      </c>
      <c r="N69" s="9">
        <v>0.7</v>
      </c>
    </row>
    <row r="70" s="7" customFormat="1" spans="3:14">
      <c r="C70" s="7">
        <f>AVERAGE(C2:C69)</f>
        <v>0.530958652496338</v>
      </c>
      <c r="D70" s="7">
        <f>AVERAGE(D2:D69)</f>
        <v>0.0380354734028087</v>
      </c>
      <c r="I70" s="7">
        <f t="shared" ref="I70:N70" si="0">AVERAGE(I2:I69)</f>
        <v>0.885294117647058</v>
      </c>
      <c r="J70" s="7">
        <f t="shared" si="0"/>
        <v>0.559527385542683</v>
      </c>
      <c r="K70" s="7">
        <f t="shared" si="0"/>
        <v>0.683407101753296</v>
      </c>
      <c r="L70" s="7">
        <f t="shared" si="0"/>
        <v>0.707352941176471</v>
      </c>
      <c r="M70" s="7">
        <f t="shared" si="0"/>
        <v>0.177941176470588</v>
      </c>
      <c r="N70" s="7">
        <f t="shared" si="0"/>
        <v>0.588970588235294</v>
      </c>
    </row>
    <row r="72" spans="3:6">
      <c r="C72" s="18" t="s">
        <v>13</v>
      </c>
      <c r="D72" s="7" t="s">
        <v>14</v>
      </c>
      <c r="E72" s="7" t="s">
        <v>39</v>
      </c>
      <c r="F72" s="7"/>
    </row>
    <row r="73" spans="3:9">
      <c r="C73" s="7" t="s">
        <v>15</v>
      </c>
      <c r="D73" s="7">
        <f>COUNTIF(C2:C69,"&lt;0.343")-COUNTIF(C2:C69,"&lt;0.311")</f>
        <v>0</v>
      </c>
      <c r="E73" s="19">
        <v>0.02</v>
      </c>
      <c r="F73" s="23">
        <v>31.2</v>
      </c>
      <c r="G73" s="23">
        <v>-40</v>
      </c>
      <c r="H73" s="24">
        <v>0.0256</v>
      </c>
      <c r="I73">
        <v>76</v>
      </c>
    </row>
    <row r="74" spans="3:9">
      <c r="C74" s="7" t="s">
        <v>16</v>
      </c>
      <c r="D74" s="7">
        <f>COUNTIF(C2:C69,"&lt;0.375")-COUNTIF(C2:C69,"&lt;0.343")</f>
        <v>0</v>
      </c>
      <c r="E74" s="19">
        <v>0.04</v>
      </c>
      <c r="F74" s="23">
        <v>62.4</v>
      </c>
      <c r="G74" s="23">
        <v>-60</v>
      </c>
      <c r="H74" s="24">
        <v>0.0385</v>
      </c>
      <c r="I74">
        <v>75</v>
      </c>
    </row>
    <row r="75" spans="3:9">
      <c r="C75" s="7" t="s">
        <v>17</v>
      </c>
      <c r="D75" s="7">
        <f>COUNTIF(C2:C69,"&lt;0.407")-COUNTIF(C2:C69,"&lt;0.375")</f>
        <v>0</v>
      </c>
      <c r="E75" s="19">
        <v>0.1</v>
      </c>
      <c r="F75" s="23">
        <v>156</v>
      </c>
      <c r="G75" s="23">
        <v>-160</v>
      </c>
      <c r="H75" s="24">
        <v>0.1026</v>
      </c>
      <c r="I75">
        <v>70</v>
      </c>
    </row>
    <row r="76" spans="3:9">
      <c r="C76" s="7" t="s">
        <v>18</v>
      </c>
      <c r="D76" s="7">
        <f>COUNTIF(C2:C69,"&lt;0.439")-COUNTIF(C2:C69,"&lt;0.407")</f>
        <v>0</v>
      </c>
      <c r="E76" s="19">
        <v>0.12</v>
      </c>
      <c r="F76" s="23">
        <v>187.2</v>
      </c>
      <c r="G76" s="23">
        <v>-180</v>
      </c>
      <c r="H76" s="24">
        <v>0.1154</v>
      </c>
      <c r="I76">
        <v>69</v>
      </c>
    </row>
    <row r="77" s="29" customFormat="1" spans="3:9">
      <c r="C77" s="32" t="s">
        <v>62</v>
      </c>
      <c r="D77" s="32">
        <f>COUNTIF(C2:C69,"&lt;0.487")-COUNTIF(C2:C69,"&lt;0.439")</f>
        <v>17</v>
      </c>
      <c r="E77" s="29">
        <v>19</v>
      </c>
      <c r="F77" s="32"/>
      <c r="G77" s="29">
        <v>-200</v>
      </c>
      <c r="H77" s="39">
        <v>0.1282</v>
      </c>
      <c r="I77" s="29">
        <v>68</v>
      </c>
    </row>
    <row r="78" spans="3:5">
      <c r="C78" s="7" t="s">
        <v>63</v>
      </c>
      <c r="D78" s="7">
        <f>COUNTIF(C2:C69,"&lt;0.535")-COUNTIF(C2:C69,"&lt;0.487")</f>
        <v>17</v>
      </c>
      <c r="E78" s="3">
        <v>19</v>
      </c>
    </row>
    <row r="79" s="3" customFormat="1" spans="3:5">
      <c r="C79" s="20" t="s">
        <v>53</v>
      </c>
      <c r="D79" s="20">
        <f>COUNTIF(C2:C69,"&lt;0.583")-COUNTIF(C2:C69,"&lt;0.535")</f>
        <v>17</v>
      </c>
      <c r="E79">
        <v>19</v>
      </c>
    </row>
    <row r="80" s="29" customFormat="1" spans="3:5">
      <c r="C80" s="32" t="s">
        <v>54</v>
      </c>
      <c r="D80" s="32">
        <f>COUNTIF(C2:C69,"&lt;0.631")-COUNTIF(C2:C69,"&lt;0.583")</f>
        <v>17</v>
      </c>
      <c r="E80" s="29">
        <v>19</v>
      </c>
    </row>
    <row r="81" s="3" customFormat="1" spans="3:4">
      <c r="C81" s="20" t="s">
        <v>23</v>
      </c>
      <c r="D81" s="20">
        <v>0</v>
      </c>
    </row>
    <row r="82" spans="3:4">
      <c r="C82" s="7" t="s">
        <v>24</v>
      </c>
      <c r="D82" s="7">
        <v>0</v>
      </c>
    </row>
    <row r="83" spans="3:4">
      <c r="C83" s="7" t="s">
        <v>25</v>
      </c>
      <c r="D83" s="7">
        <f>COUNTIF(C2:C69,"&lt;0.663")-COUNTIF(C2:C69,"&lt;0.631")</f>
        <v>0</v>
      </c>
    </row>
    <row r="84" spans="3:4">
      <c r="C84" s="7" t="s">
        <v>26</v>
      </c>
      <c r="D84" s="7">
        <f>COUNTIF(C2:C69,"&lt;0.695")-COUNTIF(C2:C69,"&lt;0.663")</f>
        <v>0</v>
      </c>
    </row>
    <row r="85" spans="3:4">
      <c r="C85" s="7" t="s">
        <v>27</v>
      </c>
      <c r="D85" s="7">
        <f>COUNTIF(C2:C69,"&lt;0.727")-COUNTIF(C2:C69,"&lt;0.695")</f>
        <v>0</v>
      </c>
    </row>
    <row r="86" spans="3:4">
      <c r="C86" s="7" t="s">
        <v>28</v>
      </c>
      <c r="D86" s="7">
        <f>COUNTIF(C2:C69,"&lt;0.759")-COUNTIF(C2:C69,"&lt;0.727")</f>
        <v>0</v>
      </c>
    </row>
    <row r="87" spans="3:4">
      <c r="C87" s="7" t="s">
        <v>29</v>
      </c>
      <c r="D87" s="7">
        <f>COUNTIF(C2:C69,"&lt;0.791")-COUNTIF(C2:C69,"&lt;0.759")</f>
        <v>0</v>
      </c>
    </row>
    <row r="88" spans="3:4">
      <c r="C88" s="7" t="s">
        <v>30</v>
      </c>
      <c r="D88" s="7">
        <f>COUNTIF(C2:C69,"&lt;0.823")-COUNTIF(C2:C69,"&lt;0.791")</f>
        <v>0</v>
      </c>
    </row>
    <row r="89" spans="3:4">
      <c r="C89" s="7" t="s">
        <v>31</v>
      </c>
      <c r="D89" s="7">
        <f>COUNTIF(C2:C69,"&lt;0.855")-COUNTIF(C2:C69,"&lt;0.823")</f>
        <v>0</v>
      </c>
    </row>
    <row r="90" spans="3:4">
      <c r="C90" s="7" t="s">
        <v>32</v>
      </c>
      <c r="D90" s="7">
        <f>COUNTIF(C2:C69,"&lt;0.887")-COUNTIF(C2:C69,"&lt;0.855")</f>
        <v>0</v>
      </c>
    </row>
    <row r="91" spans="3:6">
      <c r="C91" s="7" t="s">
        <v>33</v>
      </c>
      <c r="D91" s="7">
        <f>COUNTIF(C2:C69,"&lt;0.919")-COUNTIF(C2:C69,"&lt;0.887")</f>
        <v>0</v>
      </c>
      <c r="E91">
        <v>0.53</v>
      </c>
      <c r="F91">
        <v>0.038</v>
      </c>
    </row>
    <row r="92" spans="3:6">
      <c r="C92" s="7" t="s">
        <v>34</v>
      </c>
      <c r="D92" s="7">
        <f>COUNTIF(C2:C69,"&lt;0.951")-COUNTIF(C2:C69,"&lt;0.919")</f>
        <v>0</v>
      </c>
      <c r="E92">
        <v>0.641</v>
      </c>
      <c r="F92">
        <v>0.073</v>
      </c>
    </row>
    <row r="93" spans="3:6">
      <c r="C93" s="7" t="s">
        <v>35</v>
      </c>
      <c r="D93" s="7">
        <f>COUNTIF(C2:C69,"&lt;0.983")-COUNTIF(C2:C69,"&lt;0.951")</f>
        <v>0</v>
      </c>
      <c r="E93">
        <v>0.734</v>
      </c>
      <c r="F93">
        <v>0.107</v>
      </c>
    </row>
    <row r="94" spans="3:5">
      <c r="C94" s="7" t="s">
        <v>36</v>
      </c>
      <c r="D94" s="7">
        <f>COUNTIF(C2:C69,"&lt;1.015")-COUNTIF(C2:C69,"&lt;0.983")</f>
        <v>0</v>
      </c>
      <c r="E94" s="7"/>
    </row>
    <row r="95" spans="3:5">
      <c r="C95" s="7" t="s">
        <v>37</v>
      </c>
      <c r="D95" s="7">
        <f>COUNTIF(C2:C69,"&lt;1.047")-COUNTIF(C2:C69,"&lt;1.015")</f>
        <v>0</v>
      </c>
      <c r="E95" s="7"/>
    </row>
    <row r="96" spans="3:5">
      <c r="C96" s="7" t="s">
        <v>38</v>
      </c>
      <c r="D96" s="7">
        <f>COUNTIF(C2:C69,"&lt;1.079")-COUNTIF(C2:C69,"&lt;1.047")</f>
        <v>0</v>
      </c>
      <c r="E96">
        <v>0.048</v>
      </c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52" workbookViewId="0">
      <selection activeCell="C1" sqref="C$1:D$1048576"/>
    </sheetView>
  </sheetViews>
  <sheetFormatPr defaultColWidth="9" defaultRowHeight="13.5"/>
  <cols>
    <col min="3" max="4" width="13.75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74</v>
      </c>
      <c r="B2" s="9">
        <v>74</v>
      </c>
      <c r="C2" s="9">
        <v>0.440886259078979</v>
      </c>
      <c r="D2" s="9">
        <v>0.00444221496582031</v>
      </c>
      <c r="E2" s="9">
        <v>8</v>
      </c>
      <c r="F2" s="9">
        <v>10</v>
      </c>
      <c r="G2" s="9">
        <v>2</v>
      </c>
      <c r="H2" s="9">
        <v>0</v>
      </c>
      <c r="I2" s="9">
        <v>0.8</v>
      </c>
      <c r="J2" s="9">
        <v>0.444444444444444</v>
      </c>
      <c r="K2" s="9">
        <v>0.571428571428572</v>
      </c>
      <c r="L2" s="9">
        <v>1</v>
      </c>
      <c r="M2" s="9">
        <v>-0.2</v>
      </c>
      <c r="N2" s="9">
        <v>0.4</v>
      </c>
    </row>
    <row r="3" spans="1:14">
      <c r="A3" s="8">
        <v>227</v>
      </c>
      <c r="B3" s="9">
        <v>227</v>
      </c>
      <c r="C3" s="9">
        <v>0.442574501037598</v>
      </c>
      <c r="D3" s="9">
        <v>0.035521388053894</v>
      </c>
      <c r="E3" s="9">
        <v>8</v>
      </c>
      <c r="F3" s="9">
        <v>9</v>
      </c>
      <c r="G3" s="9">
        <v>2</v>
      </c>
      <c r="H3" s="9">
        <v>1</v>
      </c>
      <c r="I3" s="9">
        <v>0.8</v>
      </c>
      <c r="J3" s="9">
        <v>0.470588235294118</v>
      </c>
      <c r="K3" s="9">
        <v>0.592592592592593</v>
      </c>
      <c r="L3" s="9">
        <v>0.9</v>
      </c>
      <c r="M3" s="9">
        <v>-0.1</v>
      </c>
      <c r="N3" s="9">
        <v>0.45</v>
      </c>
    </row>
    <row r="4" spans="1:14">
      <c r="A4" s="8">
        <v>291</v>
      </c>
      <c r="B4" s="9">
        <v>291</v>
      </c>
      <c r="C4" s="9">
        <v>0.442946434020996</v>
      </c>
      <c r="D4" s="9">
        <v>0.0584065914154053</v>
      </c>
      <c r="E4" s="9">
        <v>10</v>
      </c>
      <c r="F4" s="9">
        <v>4</v>
      </c>
      <c r="G4" s="9">
        <v>0</v>
      </c>
      <c r="H4" s="9">
        <v>6</v>
      </c>
      <c r="I4" s="9">
        <v>1</v>
      </c>
      <c r="J4" s="9">
        <v>0.714285714285714</v>
      </c>
      <c r="K4" s="9">
        <v>0.833333333333333</v>
      </c>
      <c r="L4" s="9">
        <v>0.4</v>
      </c>
      <c r="M4" s="9">
        <v>0.6</v>
      </c>
      <c r="N4" s="9">
        <v>0.8</v>
      </c>
    </row>
    <row r="5" spans="1:14">
      <c r="A5" s="8">
        <v>497</v>
      </c>
      <c r="B5" s="9">
        <v>497</v>
      </c>
      <c r="C5" s="9">
        <v>0.443958520889282</v>
      </c>
      <c r="D5" s="9">
        <v>0.0644644498825073</v>
      </c>
      <c r="E5" s="9">
        <v>8</v>
      </c>
      <c r="F5" s="9">
        <v>5</v>
      </c>
      <c r="G5" s="9">
        <v>2</v>
      </c>
      <c r="H5" s="9">
        <v>5</v>
      </c>
      <c r="I5" s="9">
        <v>0.8</v>
      </c>
      <c r="J5" s="9">
        <v>0.615384615384615</v>
      </c>
      <c r="K5" s="9">
        <v>0.695652173913043</v>
      </c>
      <c r="L5" s="9">
        <v>0.5</v>
      </c>
      <c r="M5" s="9">
        <v>0.3</v>
      </c>
      <c r="N5" s="9">
        <v>0.65</v>
      </c>
    </row>
    <row r="6" spans="1:14">
      <c r="A6" s="8">
        <v>141</v>
      </c>
      <c r="B6" s="9">
        <v>141</v>
      </c>
      <c r="C6" s="9">
        <v>0.445580959320068</v>
      </c>
      <c r="D6" s="9">
        <v>0.0417087078094482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67</v>
      </c>
      <c r="B8" s="9">
        <v>67</v>
      </c>
      <c r="C8" s="9">
        <v>0.452506303787231</v>
      </c>
      <c r="D8" s="9">
        <v>0.0691452026367187</v>
      </c>
      <c r="E8" s="9">
        <v>8</v>
      </c>
      <c r="F8" s="9">
        <v>8</v>
      </c>
      <c r="G8" s="9">
        <v>2</v>
      </c>
      <c r="H8" s="9">
        <v>2</v>
      </c>
      <c r="I8" s="9">
        <v>0.8</v>
      </c>
      <c r="J8" s="9">
        <v>0.5</v>
      </c>
      <c r="K8" s="9">
        <v>0.615384615384615</v>
      </c>
      <c r="L8" s="9">
        <v>0.8</v>
      </c>
      <c r="M8" s="9">
        <v>0</v>
      </c>
      <c r="N8" s="9">
        <v>0.5</v>
      </c>
    </row>
    <row r="9" spans="1:14">
      <c r="A9" s="8">
        <v>315</v>
      </c>
      <c r="B9" s="9">
        <v>315</v>
      </c>
      <c r="C9" s="9">
        <v>0.452936172485352</v>
      </c>
      <c r="D9" s="9">
        <v>0.0606592893600464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246</v>
      </c>
      <c r="B10" s="9">
        <v>246</v>
      </c>
      <c r="C10" s="9">
        <v>0.455821514129639</v>
      </c>
      <c r="D10" s="9">
        <v>0.0272377729415894</v>
      </c>
      <c r="E10" s="9">
        <v>9</v>
      </c>
      <c r="F10" s="9">
        <v>8</v>
      </c>
      <c r="G10" s="9">
        <v>1</v>
      </c>
      <c r="H10" s="9">
        <v>2</v>
      </c>
      <c r="I10" s="9">
        <v>0.9</v>
      </c>
      <c r="J10" s="9">
        <v>0.529411764705882</v>
      </c>
      <c r="K10" s="9">
        <v>0.666666666666667</v>
      </c>
      <c r="L10" s="9">
        <v>0.8</v>
      </c>
      <c r="M10" s="9">
        <v>0.1</v>
      </c>
      <c r="N10" s="9">
        <v>0.55</v>
      </c>
    </row>
    <row r="11" spans="1:14">
      <c r="A11" s="8">
        <v>234</v>
      </c>
      <c r="B11" s="9">
        <v>234</v>
      </c>
      <c r="C11" s="9">
        <v>0.462918043136597</v>
      </c>
      <c r="D11" s="9">
        <v>0.0611269474029541</v>
      </c>
      <c r="E11" s="9">
        <v>9</v>
      </c>
      <c r="F11" s="9">
        <v>9</v>
      </c>
      <c r="G11" s="9">
        <v>1</v>
      </c>
      <c r="H11" s="9">
        <v>1</v>
      </c>
      <c r="I11" s="9">
        <v>0.9</v>
      </c>
      <c r="J11" s="9">
        <v>0.5</v>
      </c>
      <c r="K11" s="9">
        <v>0.642857142857143</v>
      </c>
      <c r="L11" s="9">
        <v>0.9</v>
      </c>
      <c r="M11" s="9">
        <v>0</v>
      </c>
      <c r="N11" s="9">
        <v>0.5</v>
      </c>
    </row>
    <row r="12" spans="1:14">
      <c r="A12" s="8">
        <v>122</v>
      </c>
      <c r="B12" s="9">
        <v>122</v>
      </c>
      <c r="C12" s="9">
        <v>0.468716621398926</v>
      </c>
      <c r="D12" s="9">
        <v>0.0710915327072144</v>
      </c>
      <c r="E12" s="9">
        <v>9</v>
      </c>
      <c r="F12" s="9">
        <v>8</v>
      </c>
      <c r="G12" s="9">
        <v>1</v>
      </c>
      <c r="H12" s="9">
        <v>2</v>
      </c>
      <c r="I12" s="9">
        <v>0.9</v>
      </c>
      <c r="J12" s="9">
        <v>0.529411764705882</v>
      </c>
      <c r="K12" s="9">
        <v>0.666666666666667</v>
      </c>
      <c r="L12" s="9">
        <v>0.8</v>
      </c>
      <c r="M12" s="9">
        <v>0.1</v>
      </c>
      <c r="N12" s="9">
        <v>0.55</v>
      </c>
    </row>
    <row r="13" spans="1:14">
      <c r="A13" s="8">
        <v>323</v>
      </c>
      <c r="B13" s="9">
        <v>323</v>
      </c>
      <c r="C13" s="9">
        <v>0.475068092346191</v>
      </c>
      <c r="D13" s="9">
        <v>0.0199623107910156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180</v>
      </c>
      <c r="B14" s="9">
        <v>180</v>
      </c>
      <c r="C14" s="9">
        <v>0.476837873458862</v>
      </c>
      <c r="D14" s="9">
        <v>0.00614571571350098</v>
      </c>
      <c r="E14" s="9">
        <v>6</v>
      </c>
      <c r="F14" s="9">
        <v>8</v>
      </c>
      <c r="G14" s="9">
        <v>4</v>
      </c>
      <c r="H14" s="9">
        <v>2</v>
      </c>
      <c r="I14" s="9">
        <v>0.6</v>
      </c>
      <c r="J14" s="9">
        <v>0.428571428571429</v>
      </c>
      <c r="K14" s="9">
        <v>0.5</v>
      </c>
      <c r="L14" s="9">
        <v>0.8</v>
      </c>
      <c r="M14" s="9">
        <v>-0.2</v>
      </c>
      <c r="N14" s="9">
        <v>0.4</v>
      </c>
    </row>
    <row r="15" spans="1:14">
      <c r="A15" s="8">
        <v>248</v>
      </c>
      <c r="B15" s="9">
        <v>248</v>
      </c>
      <c r="C15" s="9">
        <v>0.480457067489624</v>
      </c>
      <c r="D15" s="9">
        <v>0.110321640968323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spans="1:14">
      <c r="A16" s="8">
        <v>113</v>
      </c>
      <c r="B16" s="9">
        <v>113</v>
      </c>
      <c r="C16" s="9">
        <v>0.48065447807312</v>
      </c>
      <c r="D16" s="9">
        <v>0.154976487159729</v>
      </c>
      <c r="E16" s="9">
        <v>7</v>
      </c>
      <c r="F16" s="9">
        <v>9</v>
      </c>
      <c r="G16" s="9">
        <v>3</v>
      </c>
      <c r="H16" s="9">
        <v>1</v>
      </c>
      <c r="I16" s="9">
        <v>0.7</v>
      </c>
      <c r="J16" s="9">
        <v>0.4375</v>
      </c>
      <c r="K16" s="9">
        <v>0.538461538461538</v>
      </c>
      <c r="L16" s="9">
        <v>0.9</v>
      </c>
      <c r="M16" s="9">
        <v>-0.2</v>
      </c>
      <c r="N16" s="9">
        <v>0.4</v>
      </c>
    </row>
    <row r="17" spans="1:14">
      <c r="A17" s="8">
        <v>66</v>
      </c>
      <c r="B17" s="9">
        <v>66</v>
      </c>
      <c r="C17" s="9">
        <v>0.483274459838867</v>
      </c>
      <c r="D17" s="9">
        <v>0.0397875308990479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408</v>
      </c>
      <c r="B18" s="9">
        <v>408</v>
      </c>
      <c r="C18" s="9">
        <v>0.485915064811706</v>
      </c>
      <c r="D18" s="9">
        <v>0.0520378351211548</v>
      </c>
      <c r="E18" s="9">
        <v>7</v>
      </c>
      <c r="F18" s="9">
        <v>4</v>
      </c>
      <c r="G18" s="9">
        <v>3</v>
      </c>
      <c r="H18" s="9">
        <v>6</v>
      </c>
      <c r="I18" s="9">
        <v>0.7</v>
      </c>
      <c r="J18" s="9">
        <v>0.636363636363636</v>
      </c>
      <c r="K18" s="9">
        <v>0.666666666666667</v>
      </c>
      <c r="L18" s="9">
        <v>0.4</v>
      </c>
      <c r="M18" s="9">
        <v>0.3</v>
      </c>
      <c r="N18" s="9">
        <v>0.65</v>
      </c>
    </row>
    <row r="19" spans="1:14">
      <c r="A19" s="8">
        <v>276</v>
      </c>
      <c r="B19" s="9">
        <v>276</v>
      </c>
      <c r="C19" s="9">
        <v>0.486104249954224</v>
      </c>
      <c r="D19" s="9">
        <v>0.0340396165847778</v>
      </c>
      <c r="E19" s="9">
        <v>7</v>
      </c>
      <c r="F19" s="9">
        <v>3</v>
      </c>
      <c r="G19" s="9">
        <v>3</v>
      </c>
      <c r="H19" s="9">
        <v>7</v>
      </c>
      <c r="I19" s="9">
        <v>0.7</v>
      </c>
      <c r="J19" s="9">
        <v>0.7</v>
      </c>
      <c r="K19" s="9">
        <v>0.7</v>
      </c>
      <c r="L19" s="9">
        <v>0.3</v>
      </c>
      <c r="M19" s="9">
        <v>0.4</v>
      </c>
      <c r="N19" s="9">
        <v>0.7</v>
      </c>
    </row>
    <row r="20" s="29" customFormat="1" spans="1:14">
      <c r="A20" s="34">
        <v>483</v>
      </c>
      <c r="B20" s="35">
        <v>483</v>
      </c>
      <c r="C20" s="35">
        <v>0.486316442489624</v>
      </c>
      <c r="D20" s="35">
        <v>0.0169035196304321</v>
      </c>
      <c r="E20" s="35">
        <v>9</v>
      </c>
      <c r="F20" s="35">
        <v>6</v>
      </c>
      <c r="G20" s="35">
        <v>1</v>
      </c>
      <c r="H20" s="35">
        <v>4</v>
      </c>
      <c r="I20" s="35">
        <v>0.9</v>
      </c>
      <c r="J20" s="35">
        <v>0.6</v>
      </c>
      <c r="K20" s="35">
        <v>0.72</v>
      </c>
      <c r="L20" s="35">
        <v>0.6</v>
      </c>
      <c r="M20" s="35">
        <v>0.3</v>
      </c>
      <c r="N20" s="35">
        <v>0.65</v>
      </c>
    </row>
    <row r="21" spans="1:14">
      <c r="A21" s="8">
        <v>339</v>
      </c>
      <c r="B21" s="9">
        <v>339</v>
      </c>
      <c r="C21" s="9">
        <v>0.488686084747315</v>
      </c>
      <c r="D21" s="9">
        <v>0.0729025602340698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342</v>
      </c>
      <c r="B22" s="9">
        <v>342</v>
      </c>
      <c r="C22" s="9">
        <v>0.489537000656128</v>
      </c>
      <c r="D22" s="9">
        <v>0.0721596479415894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407</v>
      </c>
      <c r="B23" s="9">
        <v>407</v>
      </c>
      <c r="C23" s="9">
        <v>0.496729969978333</v>
      </c>
      <c r="D23" s="9">
        <v>0.0540428161621094</v>
      </c>
      <c r="E23" s="9">
        <v>10</v>
      </c>
      <c r="F23" s="9">
        <v>8</v>
      </c>
      <c r="G23" s="9">
        <v>0</v>
      </c>
      <c r="H23" s="9">
        <v>2</v>
      </c>
      <c r="I23" s="9">
        <v>1</v>
      </c>
      <c r="J23" s="9">
        <v>0.555555555555556</v>
      </c>
      <c r="K23" s="9">
        <v>0.714285714285714</v>
      </c>
      <c r="L23" s="9">
        <v>0.8</v>
      </c>
      <c r="M23" s="9">
        <v>0.2</v>
      </c>
      <c r="N23" s="9">
        <v>0.6</v>
      </c>
    </row>
    <row r="24" spans="1:14">
      <c r="A24" s="8">
        <v>222</v>
      </c>
      <c r="B24" s="9">
        <v>222</v>
      </c>
      <c r="C24" s="9">
        <v>0.500420570373535</v>
      </c>
      <c r="D24" s="9">
        <v>0.0695040225982666</v>
      </c>
      <c r="E24" s="9">
        <v>9</v>
      </c>
      <c r="F24" s="9">
        <v>6</v>
      </c>
      <c r="G24" s="9">
        <v>1</v>
      </c>
      <c r="H24" s="9">
        <v>4</v>
      </c>
      <c r="I24" s="9">
        <v>0.9</v>
      </c>
      <c r="J24" s="9">
        <v>0.6</v>
      </c>
      <c r="K24" s="9">
        <v>0.72</v>
      </c>
      <c r="L24" s="9">
        <v>0.6</v>
      </c>
      <c r="M24" s="9">
        <v>0.3</v>
      </c>
      <c r="N24" s="9">
        <v>0.65</v>
      </c>
    </row>
    <row r="25" spans="1:14">
      <c r="A25" s="8">
        <v>471</v>
      </c>
      <c r="B25" s="9">
        <v>471</v>
      </c>
      <c r="C25" s="9">
        <v>0.503038883209229</v>
      </c>
      <c r="D25" s="9">
        <v>0.0972745418548584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157</v>
      </c>
      <c r="B26" s="9">
        <v>157</v>
      </c>
      <c r="C26" s="9">
        <v>0.511327028274536</v>
      </c>
      <c r="D26" s="9">
        <v>0.097496509552002</v>
      </c>
      <c r="E26" s="9">
        <v>10</v>
      </c>
      <c r="F26" s="9">
        <v>4</v>
      </c>
      <c r="G26" s="9">
        <v>0</v>
      </c>
      <c r="H26" s="9">
        <v>6</v>
      </c>
      <c r="I26" s="9">
        <v>1</v>
      </c>
      <c r="J26" s="9">
        <v>0.714285714285714</v>
      </c>
      <c r="K26" s="9">
        <v>0.833333333333333</v>
      </c>
      <c r="L26" s="9">
        <v>0.4</v>
      </c>
      <c r="M26" s="9">
        <v>0.6</v>
      </c>
      <c r="N26" s="9">
        <v>0.8</v>
      </c>
    </row>
    <row r="27" spans="1:14">
      <c r="A27" s="8">
        <v>341</v>
      </c>
      <c r="B27" s="9">
        <v>341</v>
      </c>
      <c r="C27" s="9">
        <v>0.512217044830322</v>
      </c>
      <c r="D27" s="9">
        <v>0.0958206653594971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154</v>
      </c>
      <c r="B28" s="9">
        <v>154</v>
      </c>
      <c r="C28" s="9">
        <v>0.514118075370789</v>
      </c>
      <c r="D28" s="9">
        <v>0.0761491060256958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170</v>
      </c>
      <c r="B29" s="9">
        <v>170</v>
      </c>
      <c r="C29" s="9">
        <v>0.517281055450439</v>
      </c>
      <c r="D29" s="9">
        <v>0.0913281440734863</v>
      </c>
      <c r="E29" s="9">
        <v>7</v>
      </c>
      <c r="F29" s="9">
        <v>7</v>
      </c>
      <c r="G29" s="9">
        <v>3</v>
      </c>
      <c r="H29" s="9">
        <v>3</v>
      </c>
      <c r="I29" s="9">
        <v>0.7</v>
      </c>
      <c r="J29" s="9">
        <v>0.5</v>
      </c>
      <c r="K29" s="9">
        <v>0.583333333333333</v>
      </c>
      <c r="L29" s="9">
        <v>0.7</v>
      </c>
      <c r="M29" s="9">
        <v>0</v>
      </c>
      <c r="N29" s="9">
        <v>0.5</v>
      </c>
    </row>
    <row r="30" spans="1:14">
      <c r="A30" s="8">
        <v>132</v>
      </c>
      <c r="B30" s="9">
        <v>132</v>
      </c>
      <c r="C30" s="9">
        <v>0.518872261047363</v>
      </c>
      <c r="D30" s="9">
        <v>0.0788161754608154</v>
      </c>
      <c r="E30" s="9">
        <v>9</v>
      </c>
      <c r="F30" s="9">
        <v>8</v>
      </c>
      <c r="G30" s="9">
        <v>1</v>
      </c>
      <c r="H30" s="9">
        <v>2</v>
      </c>
      <c r="I30" s="9">
        <v>0.9</v>
      </c>
      <c r="J30" s="9">
        <v>0.529411764705882</v>
      </c>
      <c r="K30" s="9">
        <v>0.666666666666667</v>
      </c>
      <c r="L30" s="9">
        <v>0.8</v>
      </c>
      <c r="M30" s="9">
        <v>0.1</v>
      </c>
      <c r="N30" s="9">
        <v>0.55</v>
      </c>
    </row>
    <row r="31" spans="1:14">
      <c r="A31" s="8">
        <v>200</v>
      </c>
      <c r="B31" s="9">
        <v>200</v>
      </c>
      <c r="C31" s="9">
        <v>0.520510196685791</v>
      </c>
      <c r="D31" s="9">
        <v>0.174683451652527</v>
      </c>
      <c r="E31" s="9">
        <v>7</v>
      </c>
      <c r="F31" s="9">
        <v>6</v>
      </c>
      <c r="G31" s="9">
        <v>3</v>
      </c>
      <c r="H31" s="9">
        <v>4</v>
      </c>
      <c r="I31" s="9">
        <v>0.7</v>
      </c>
      <c r="J31" s="9">
        <v>0.538461538461539</v>
      </c>
      <c r="K31" s="9">
        <v>0.608695652173913</v>
      </c>
      <c r="L31" s="9">
        <v>0.6</v>
      </c>
      <c r="M31" s="9">
        <v>0.1</v>
      </c>
      <c r="N31" s="9">
        <v>0.55</v>
      </c>
    </row>
    <row r="32" spans="1:14">
      <c r="A32" s="8">
        <v>231</v>
      </c>
      <c r="B32" s="9">
        <v>231</v>
      </c>
      <c r="C32" s="9">
        <v>0.52093243598938</v>
      </c>
      <c r="D32" s="9">
        <v>0.0623812675476074</v>
      </c>
      <c r="E32" s="9">
        <v>9</v>
      </c>
      <c r="F32" s="9">
        <v>7</v>
      </c>
      <c r="G32" s="9">
        <v>1</v>
      </c>
      <c r="H32" s="9">
        <v>3</v>
      </c>
      <c r="I32" s="9">
        <v>0.9</v>
      </c>
      <c r="J32" s="9">
        <v>0.5625</v>
      </c>
      <c r="K32" s="9">
        <v>0.692307692307692</v>
      </c>
      <c r="L32" s="9">
        <v>0.7</v>
      </c>
      <c r="M32" s="9">
        <v>0.2</v>
      </c>
      <c r="N32" s="9">
        <v>0.6</v>
      </c>
    </row>
    <row r="33" spans="1:14">
      <c r="A33" s="8">
        <v>111</v>
      </c>
      <c r="B33" s="9">
        <v>111</v>
      </c>
      <c r="C33" s="9">
        <v>0.524930238723755</v>
      </c>
      <c r="D33" s="9">
        <v>0.134762167930603</v>
      </c>
      <c r="E33" s="9">
        <v>9</v>
      </c>
      <c r="F33" s="9">
        <v>6</v>
      </c>
      <c r="G33" s="9">
        <v>1</v>
      </c>
      <c r="H33" s="9">
        <v>4</v>
      </c>
      <c r="I33" s="9">
        <v>0.9</v>
      </c>
      <c r="J33" s="9">
        <v>0.6</v>
      </c>
      <c r="K33" s="9">
        <v>0.72</v>
      </c>
      <c r="L33" s="9">
        <v>0.6</v>
      </c>
      <c r="M33" s="9">
        <v>0.3</v>
      </c>
      <c r="N33" s="9">
        <v>0.65</v>
      </c>
    </row>
    <row r="34" spans="1:14">
      <c r="A34" s="8">
        <v>78</v>
      </c>
      <c r="B34" s="9">
        <v>78</v>
      </c>
      <c r="C34" s="9">
        <v>0.525001525878906</v>
      </c>
      <c r="D34" s="9">
        <v>0.0815575122833252</v>
      </c>
      <c r="E34" s="9">
        <v>9</v>
      </c>
      <c r="F34" s="9">
        <v>5</v>
      </c>
      <c r="G34" s="9">
        <v>1</v>
      </c>
      <c r="H34" s="9">
        <v>5</v>
      </c>
      <c r="I34" s="9">
        <v>0.9</v>
      </c>
      <c r="J34" s="9">
        <v>0.642857142857143</v>
      </c>
      <c r="K34" s="9">
        <v>0.75</v>
      </c>
      <c r="L34" s="9">
        <v>0.5</v>
      </c>
      <c r="M34" s="9">
        <v>0.4</v>
      </c>
      <c r="N34" s="9">
        <v>0.7</v>
      </c>
    </row>
    <row r="35" spans="1:14">
      <c r="A35" s="8">
        <v>17</v>
      </c>
      <c r="B35" s="9">
        <v>17</v>
      </c>
      <c r="C35" s="9">
        <v>0.528415083885193</v>
      </c>
      <c r="D35" s="9">
        <v>0.0964980125427246</v>
      </c>
      <c r="E35" s="9">
        <v>10</v>
      </c>
      <c r="F35" s="9">
        <v>6</v>
      </c>
      <c r="G35" s="9">
        <v>0</v>
      </c>
      <c r="H35" s="9">
        <v>4</v>
      </c>
      <c r="I35" s="9">
        <v>1</v>
      </c>
      <c r="J35" s="9">
        <v>0.625</v>
      </c>
      <c r="K35" s="9">
        <v>0.769230769230769</v>
      </c>
      <c r="L35" s="9">
        <v>0.6</v>
      </c>
      <c r="M35" s="9">
        <v>0.4</v>
      </c>
      <c r="N35" s="9">
        <v>0.7</v>
      </c>
    </row>
    <row r="36" spans="1:14">
      <c r="A36" s="8">
        <v>72</v>
      </c>
      <c r="B36" s="9">
        <v>72</v>
      </c>
      <c r="C36" s="9">
        <v>0.529927730560303</v>
      </c>
      <c r="D36" s="9">
        <v>0.11436116695404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12</v>
      </c>
      <c r="B37" s="9">
        <v>12</v>
      </c>
      <c r="C37" s="9">
        <v>0.531450152397156</v>
      </c>
      <c r="D37" s="9">
        <v>0.0931936502456665</v>
      </c>
      <c r="E37" s="9">
        <v>7</v>
      </c>
      <c r="F37" s="9">
        <v>4</v>
      </c>
      <c r="G37" s="9">
        <v>3</v>
      </c>
      <c r="H37" s="9">
        <v>6</v>
      </c>
      <c r="I37" s="9">
        <v>0.7</v>
      </c>
      <c r="J37" s="9">
        <v>0.636363636363636</v>
      </c>
      <c r="K37" s="9">
        <v>0.666666666666667</v>
      </c>
      <c r="L37" s="9">
        <v>0.4</v>
      </c>
      <c r="M37" s="9">
        <v>0.3</v>
      </c>
      <c r="N37" s="9">
        <v>0.65</v>
      </c>
    </row>
    <row r="38" spans="1:14">
      <c r="A38" s="8">
        <v>302</v>
      </c>
      <c r="B38" s="9">
        <v>302</v>
      </c>
      <c r="C38" s="9">
        <v>0.532430410385132</v>
      </c>
      <c r="D38" s="9">
        <v>0.0958017110824585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="29" customFormat="1" spans="1:14">
      <c r="A39" s="34">
        <v>143</v>
      </c>
      <c r="B39" s="35">
        <v>143</v>
      </c>
      <c r="C39" s="35">
        <v>0.534330725669861</v>
      </c>
      <c r="D39" s="35">
        <v>0.131121039390564</v>
      </c>
      <c r="E39" s="35">
        <v>7</v>
      </c>
      <c r="F39" s="35">
        <v>3</v>
      </c>
      <c r="G39" s="35">
        <v>3</v>
      </c>
      <c r="H39" s="35">
        <v>7</v>
      </c>
      <c r="I39" s="35">
        <v>0.7</v>
      </c>
      <c r="J39" s="35">
        <v>0.7</v>
      </c>
      <c r="K39" s="35">
        <v>0.7</v>
      </c>
      <c r="L39" s="35">
        <v>0.3</v>
      </c>
      <c r="M39" s="35">
        <v>0.4</v>
      </c>
      <c r="N39" s="35">
        <v>0.7</v>
      </c>
    </row>
    <row r="40" spans="1:14">
      <c r="A40" s="8">
        <v>68</v>
      </c>
      <c r="B40" s="9">
        <v>68</v>
      </c>
      <c r="C40" s="9">
        <v>0.536260604858398</v>
      </c>
      <c r="D40" s="9">
        <v>0.117271304130554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449</v>
      </c>
      <c r="B41" s="9">
        <v>449</v>
      </c>
      <c r="C41" s="9">
        <v>0.538536787033081</v>
      </c>
      <c r="D41" s="9">
        <v>0.123993277549744</v>
      </c>
      <c r="E41" s="9">
        <v>7</v>
      </c>
      <c r="F41" s="9">
        <v>7</v>
      </c>
      <c r="G41" s="9">
        <v>3</v>
      </c>
      <c r="H41" s="9">
        <v>3</v>
      </c>
      <c r="I41" s="9">
        <v>0.7</v>
      </c>
      <c r="J41" s="9">
        <v>0.5</v>
      </c>
      <c r="K41" s="9">
        <v>0.583333333333333</v>
      </c>
      <c r="L41" s="9">
        <v>0.7</v>
      </c>
      <c r="M41" s="9">
        <v>0</v>
      </c>
      <c r="N41" s="9">
        <v>0.5</v>
      </c>
    </row>
    <row r="42" spans="1:14">
      <c r="A42" s="8">
        <v>347</v>
      </c>
      <c r="B42" s="9">
        <v>347</v>
      </c>
      <c r="C42" s="9">
        <v>0.542703747749329</v>
      </c>
      <c r="D42" s="9">
        <v>0.167460083961487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381</v>
      </c>
      <c r="B43" s="9">
        <v>381</v>
      </c>
      <c r="C43" s="9">
        <v>0.552539467811584</v>
      </c>
      <c r="D43" s="9">
        <v>0.112726330757141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149</v>
      </c>
      <c r="B44" s="9">
        <v>149</v>
      </c>
      <c r="C44" s="9">
        <v>0.554972887039185</v>
      </c>
      <c r="D44" s="9">
        <v>0.103257656097412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209</v>
      </c>
      <c r="B45" s="9">
        <v>209</v>
      </c>
      <c r="C45" s="9">
        <v>0.57835853099823</v>
      </c>
      <c r="D45" s="9">
        <v>0.0256589651107788</v>
      </c>
      <c r="E45" s="9">
        <v>8</v>
      </c>
      <c r="F45" s="9">
        <v>6</v>
      </c>
      <c r="G45" s="9">
        <v>2</v>
      </c>
      <c r="H45" s="9">
        <v>4</v>
      </c>
      <c r="I45" s="9">
        <v>0.8</v>
      </c>
      <c r="J45" s="9">
        <v>0.571428571428572</v>
      </c>
      <c r="K45" s="9">
        <v>0.666666666666667</v>
      </c>
      <c r="L45" s="9">
        <v>0.6</v>
      </c>
      <c r="M45" s="9">
        <v>0.2</v>
      </c>
      <c r="N45" s="9">
        <v>0.6</v>
      </c>
    </row>
    <row r="46" spans="1:14">
      <c r="A46" s="8">
        <v>199</v>
      </c>
      <c r="B46" s="9">
        <v>199</v>
      </c>
      <c r="C46" s="9">
        <v>0.561971664428711</v>
      </c>
      <c r="D46" s="9">
        <v>0.0753124952316284</v>
      </c>
      <c r="E46" s="9">
        <v>8</v>
      </c>
      <c r="F46" s="9">
        <v>9</v>
      </c>
      <c r="G46" s="9">
        <v>2</v>
      </c>
      <c r="H46" s="9">
        <v>1</v>
      </c>
      <c r="I46" s="9">
        <v>0.8</v>
      </c>
      <c r="J46" s="9">
        <v>0.470588235294118</v>
      </c>
      <c r="K46" s="9">
        <v>0.592592592592593</v>
      </c>
      <c r="L46" s="9">
        <v>0.9</v>
      </c>
      <c r="M46" s="9">
        <v>-0.1</v>
      </c>
      <c r="N46" s="9">
        <v>0.45</v>
      </c>
    </row>
    <row r="47" spans="1:14">
      <c r="A47" s="8">
        <v>346</v>
      </c>
      <c r="B47" s="9">
        <v>346</v>
      </c>
      <c r="C47" s="9">
        <v>0.562122702598572</v>
      </c>
      <c r="D47" s="9">
        <v>0.0787234306335449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325</v>
      </c>
      <c r="B48" s="9">
        <v>325</v>
      </c>
      <c r="C48" s="9">
        <v>0.578796625137329</v>
      </c>
      <c r="D48" s="9">
        <v>0.047813892364502</v>
      </c>
      <c r="E48" s="9">
        <v>10</v>
      </c>
      <c r="F48" s="9">
        <v>8</v>
      </c>
      <c r="G48" s="9">
        <v>0</v>
      </c>
      <c r="H48" s="9">
        <v>2</v>
      </c>
      <c r="I48" s="9">
        <v>1</v>
      </c>
      <c r="J48" s="9">
        <v>0.555555555555556</v>
      </c>
      <c r="K48" s="9">
        <v>0.714285714285714</v>
      </c>
      <c r="L48" s="9">
        <v>0.8</v>
      </c>
      <c r="M48" s="9">
        <v>0.2</v>
      </c>
      <c r="N48" s="9">
        <v>0.6</v>
      </c>
    </row>
    <row r="49" spans="1:14">
      <c r="A49" s="8">
        <v>51</v>
      </c>
      <c r="B49" s="9">
        <v>51</v>
      </c>
      <c r="C49" s="9">
        <v>0.567926406860352</v>
      </c>
      <c r="D49" s="9">
        <v>0.115323781967163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62</v>
      </c>
      <c r="B50" s="9">
        <v>62</v>
      </c>
      <c r="C50" s="9">
        <v>0.580966949462891</v>
      </c>
      <c r="D50" s="9">
        <v>0.0316213369369507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177</v>
      </c>
      <c r="B51" s="9">
        <v>177</v>
      </c>
      <c r="C51" s="9">
        <v>0.582026481628418</v>
      </c>
      <c r="D51" s="9">
        <v>0.0592260360717773</v>
      </c>
      <c r="E51" s="9">
        <v>9</v>
      </c>
      <c r="F51" s="9">
        <v>4</v>
      </c>
      <c r="G51" s="9">
        <v>1</v>
      </c>
      <c r="H51" s="9">
        <v>6</v>
      </c>
      <c r="I51" s="9">
        <v>0.9</v>
      </c>
      <c r="J51" s="9">
        <v>0.692307692307692</v>
      </c>
      <c r="K51" s="9">
        <v>0.782608695652174</v>
      </c>
      <c r="L51" s="9">
        <v>0.4</v>
      </c>
      <c r="M51" s="9">
        <v>0.5</v>
      </c>
      <c r="N51" s="9">
        <v>0.75</v>
      </c>
    </row>
    <row r="52" spans="1:14">
      <c r="A52" s="8">
        <v>43</v>
      </c>
      <c r="B52" s="9">
        <v>43</v>
      </c>
      <c r="C52" s="9">
        <v>0.571359634399414</v>
      </c>
      <c r="D52" s="9">
        <v>0.128782153129578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466</v>
      </c>
      <c r="B53" s="9">
        <v>466</v>
      </c>
      <c r="C53" s="9">
        <v>0.572870135307312</v>
      </c>
      <c r="D53" s="9">
        <v>0.10811972618103</v>
      </c>
      <c r="E53" s="9">
        <v>10</v>
      </c>
      <c r="F53" s="9">
        <v>5</v>
      </c>
      <c r="G53" s="9">
        <v>0</v>
      </c>
      <c r="H53" s="9">
        <v>5</v>
      </c>
      <c r="I53" s="9">
        <v>1</v>
      </c>
      <c r="J53" s="9">
        <v>0.666666666666667</v>
      </c>
      <c r="K53" s="9">
        <v>0.8</v>
      </c>
      <c r="L53" s="9">
        <v>0.5</v>
      </c>
      <c r="M53" s="9">
        <v>0.5</v>
      </c>
      <c r="N53" s="9">
        <v>0.75</v>
      </c>
    </row>
    <row r="54" spans="1:14">
      <c r="A54" s="8">
        <v>328</v>
      </c>
      <c r="B54" s="9">
        <v>328</v>
      </c>
      <c r="C54" s="9">
        <v>0.573578357696533</v>
      </c>
      <c r="D54" s="9">
        <v>0.105150818824768</v>
      </c>
      <c r="E54" s="9">
        <v>8</v>
      </c>
      <c r="F54" s="9">
        <v>6</v>
      </c>
      <c r="G54" s="9">
        <v>2</v>
      </c>
      <c r="H54" s="9">
        <v>4</v>
      </c>
      <c r="I54" s="9">
        <v>0.8</v>
      </c>
      <c r="J54" s="9">
        <v>0.571428571428572</v>
      </c>
      <c r="K54" s="9">
        <v>0.666666666666667</v>
      </c>
      <c r="L54" s="9">
        <v>0.6</v>
      </c>
      <c r="M54" s="9">
        <v>0.2</v>
      </c>
      <c r="N54" s="9">
        <v>0.6</v>
      </c>
    </row>
    <row r="55" spans="1:14">
      <c r="A55" s="8">
        <v>20</v>
      </c>
      <c r="B55" s="9">
        <v>20</v>
      </c>
      <c r="C55" s="9">
        <v>0.574290752410889</v>
      </c>
      <c r="D55" s="9">
        <v>0.0846385955810547</v>
      </c>
      <c r="E55" s="9">
        <v>10</v>
      </c>
      <c r="F55" s="9">
        <v>6</v>
      </c>
      <c r="G55" s="9">
        <v>0</v>
      </c>
      <c r="H55" s="9">
        <v>4</v>
      </c>
      <c r="I55" s="9">
        <v>1</v>
      </c>
      <c r="J55" s="9">
        <v>0.625</v>
      </c>
      <c r="K55" s="9">
        <v>0.769230769230769</v>
      </c>
      <c r="L55" s="9">
        <v>0.6</v>
      </c>
      <c r="M55" s="9">
        <v>0.4</v>
      </c>
      <c r="N55" s="9">
        <v>0.7</v>
      </c>
    </row>
    <row r="56" spans="1:14">
      <c r="A56" s="8">
        <v>125</v>
      </c>
      <c r="B56" s="9">
        <v>125</v>
      </c>
      <c r="C56" s="9">
        <v>0.578766107559204</v>
      </c>
      <c r="D56" s="9">
        <v>0.0878151655197144</v>
      </c>
      <c r="E56" s="9">
        <v>8</v>
      </c>
      <c r="F56" s="9">
        <v>7</v>
      </c>
      <c r="G56" s="9">
        <v>2</v>
      </c>
      <c r="H56" s="9">
        <v>3</v>
      </c>
      <c r="I56" s="9">
        <v>0.8</v>
      </c>
      <c r="J56" s="9">
        <v>0.533333333333333</v>
      </c>
      <c r="K56" s="9">
        <v>0.64</v>
      </c>
      <c r="L56" s="9">
        <v>0.7</v>
      </c>
      <c r="M56" s="9">
        <v>0.1</v>
      </c>
      <c r="N56" s="9">
        <v>0.55</v>
      </c>
    </row>
    <row r="57" spans="1:14">
      <c r="A57" s="8">
        <v>103</v>
      </c>
      <c r="B57" s="9">
        <v>103</v>
      </c>
      <c r="C57" s="9">
        <v>0.579185843467712</v>
      </c>
      <c r="D57" s="9">
        <v>0.0855180025100708</v>
      </c>
      <c r="E57" s="9">
        <v>10</v>
      </c>
      <c r="F57" s="9">
        <v>7</v>
      </c>
      <c r="G57" s="9">
        <v>0</v>
      </c>
      <c r="H57" s="9">
        <v>3</v>
      </c>
      <c r="I57" s="9">
        <v>1</v>
      </c>
      <c r="J57" s="9">
        <v>0.588235294117647</v>
      </c>
      <c r="K57" s="9">
        <v>0.740740740740741</v>
      </c>
      <c r="L57" s="9">
        <v>0.7</v>
      </c>
      <c r="M57" s="9">
        <v>0.3</v>
      </c>
      <c r="N57" s="9">
        <v>0.65</v>
      </c>
    </row>
    <row r="58" s="29" customFormat="1" spans="1:14">
      <c r="A58" s="34">
        <v>175</v>
      </c>
      <c r="B58" s="35">
        <v>175</v>
      </c>
      <c r="C58" s="35">
        <v>0.580980181694031</v>
      </c>
      <c r="D58" s="35">
        <v>0.101220607757568</v>
      </c>
      <c r="E58" s="35">
        <v>9</v>
      </c>
      <c r="F58" s="35">
        <v>2</v>
      </c>
      <c r="G58" s="35">
        <v>1</v>
      </c>
      <c r="H58" s="35">
        <v>8</v>
      </c>
      <c r="I58" s="35">
        <v>0.9</v>
      </c>
      <c r="J58" s="35">
        <v>0.818181818181818</v>
      </c>
      <c r="K58" s="35">
        <v>0.857142857142857</v>
      </c>
      <c r="L58" s="35">
        <v>0.2</v>
      </c>
      <c r="M58" s="35">
        <v>0.7</v>
      </c>
      <c r="N58" s="35">
        <v>0.85</v>
      </c>
    </row>
    <row r="59" spans="1:14">
      <c r="A59" s="8">
        <v>259</v>
      </c>
      <c r="B59" s="9">
        <v>259</v>
      </c>
      <c r="C59" s="9">
        <v>0.583817005157471</v>
      </c>
      <c r="D59" s="9">
        <v>0.00514543056488037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pans="1:14">
      <c r="A60" s="8">
        <v>354</v>
      </c>
      <c r="B60" s="9">
        <v>354</v>
      </c>
      <c r="C60" s="9">
        <v>0.584381818771362</v>
      </c>
      <c r="D60" s="9">
        <v>0.0174782276153564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8">
        <v>142</v>
      </c>
      <c r="B61" s="9">
        <v>142</v>
      </c>
      <c r="C61" s="9">
        <v>0.584742069244385</v>
      </c>
      <c r="D61" s="9">
        <v>0.0103622674942017</v>
      </c>
      <c r="E61" s="9">
        <v>10</v>
      </c>
      <c r="F61" s="9">
        <v>6</v>
      </c>
      <c r="G61" s="9">
        <v>0</v>
      </c>
      <c r="H61" s="9">
        <v>4</v>
      </c>
      <c r="I61" s="9">
        <v>1</v>
      </c>
      <c r="J61" s="9">
        <v>0.625</v>
      </c>
      <c r="K61" s="9">
        <v>0.769230769230769</v>
      </c>
      <c r="L61" s="9">
        <v>0.6</v>
      </c>
      <c r="M61" s="9">
        <v>0.4</v>
      </c>
      <c r="N61" s="9">
        <v>0.7</v>
      </c>
    </row>
    <row r="62" spans="1:14">
      <c r="A62" s="8">
        <v>119</v>
      </c>
      <c r="B62" s="9">
        <v>119</v>
      </c>
      <c r="C62" s="9">
        <v>0.585662484169006</v>
      </c>
      <c r="D62" s="9">
        <v>0.0275150537490845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474</v>
      </c>
      <c r="B63" s="9">
        <v>474</v>
      </c>
      <c r="C63" s="9">
        <v>0.58588969707489</v>
      </c>
      <c r="D63" s="9">
        <v>0.0183937549591064</v>
      </c>
      <c r="E63" s="9">
        <v>8</v>
      </c>
      <c r="F63" s="9">
        <v>8</v>
      </c>
      <c r="G63" s="9">
        <v>2</v>
      </c>
      <c r="H63" s="9">
        <v>2</v>
      </c>
      <c r="I63" s="9">
        <v>0.8</v>
      </c>
      <c r="J63" s="9">
        <v>0.5</v>
      </c>
      <c r="K63" s="9">
        <v>0.615384615384615</v>
      </c>
      <c r="L63" s="9">
        <v>0.8</v>
      </c>
      <c r="M63" s="9">
        <v>0</v>
      </c>
      <c r="N63" s="9">
        <v>0.5</v>
      </c>
    </row>
    <row r="64" spans="1:14">
      <c r="A64" s="8">
        <v>31</v>
      </c>
      <c r="B64" s="9">
        <v>31</v>
      </c>
      <c r="C64" s="9">
        <v>0.586976408958435</v>
      </c>
      <c r="D64" s="9">
        <v>0.0469629764556885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490</v>
      </c>
      <c r="B65" s="9">
        <v>490</v>
      </c>
      <c r="C65" s="9">
        <v>0.587174892425537</v>
      </c>
      <c r="D65" s="9">
        <v>0.0581293106079102</v>
      </c>
      <c r="E65" s="9">
        <v>10</v>
      </c>
      <c r="F65" s="9">
        <v>8</v>
      </c>
      <c r="G65" s="9">
        <v>0</v>
      </c>
      <c r="H65" s="9">
        <v>2</v>
      </c>
      <c r="I65" s="9">
        <v>1</v>
      </c>
      <c r="J65" s="9">
        <v>0.555555555555556</v>
      </c>
      <c r="K65" s="9">
        <v>0.714285714285714</v>
      </c>
      <c r="L65" s="9">
        <v>0.8</v>
      </c>
      <c r="M65" s="9">
        <v>0.2</v>
      </c>
      <c r="N65" s="9">
        <v>0.6</v>
      </c>
    </row>
    <row r="66" spans="1:14">
      <c r="A66" s="8">
        <v>372</v>
      </c>
      <c r="B66" s="9">
        <v>372</v>
      </c>
      <c r="C66" s="9">
        <v>0.587548017501831</v>
      </c>
      <c r="D66" s="9">
        <v>0.0784555673599243</v>
      </c>
      <c r="E66" s="9">
        <v>10</v>
      </c>
      <c r="F66" s="9">
        <v>6</v>
      </c>
      <c r="G66" s="9">
        <v>0</v>
      </c>
      <c r="H66" s="9">
        <v>4</v>
      </c>
      <c r="I66" s="9">
        <v>1</v>
      </c>
      <c r="J66" s="9">
        <v>0.625</v>
      </c>
      <c r="K66" s="9">
        <v>0.769230769230769</v>
      </c>
      <c r="L66" s="9">
        <v>0.6</v>
      </c>
      <c r="M66" s="9">
        <v>0.4</v>
      </c>
      <c r="N66" s="9">
        <v>0.7</v>
      </c>
    </row>
    <row r="67" spans="1:14">
      <c r="A67" s="8">
        <v>60</v>
      </c>
      <c r="B67" s="9">
        <v>60</v>
      </c>
      <c r="C67" s="9">
        <v>0.587718605995178</v>
      </c>
      <c r="D67" s="9">
        <v>0.0641170740127563</v>
      </c>
      <c r="E67" s="9">
        <v>8</v>
      </c>
      <c r="F67" s="9">
        <v>10</v>
      </c>
      <c r="G67" s="9">
        <v>2</v>
      </c>
      <c r="H67" s="9">
        <v>0</v>
      </c>
      <c r="I67" s="9">
        <v>0.8</v>
      </c>
      <c r="J67" s="9">
        <v>0.444444444444444</v>
      </c>
      <c r="K67" s="9">
        <v>0.571428571428572</v>
      </c>
      <c r="L67" s="9">
        <v>1</v>
      </c>
      <c r="M67" s="9">
        <v>-0.2</v>
      </c>
      <c r="N67" s="9">
        <v>0.4</v>
      </c>
    </row>
    <row r="68" spans="1:14">
      <c r="A68" s="8">
        <v>15</v>
      </c>
      <c r="B68" s="9">
        <v>15</v>
      </c>
      <c r="C68" s="9">
        <v>0.587990760803223</v>
      </c>
      <c r="D68" s="9">
        <v>0.04355788230896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pans="1:14">
      <c r="A69" s="8">
        <v>296</v>
      </c>
      <c r="B69" s="9">
        <v>296</v>
      </c>
      <c r="C69" s="9">
        <v>0.588234066963196</v>
      </c>
      <c r="D69" s="9">
        <v>0.0247267484664917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365</v>
      </c>
      <c r="B70" s="9">
        <v>365</v>
      </c>
      <c r="C70" s="9">
        <v>0.588354587554932</v>
      </c>
      <c r="D70" s="9">
        <v>0.0878283977508545</v>
      </c>
      <c r="E70" s="9">
        <v>7</v>
      </c>
      <c r="F70" s="9">
        <v>5</v>
      </c>
      <c r="G70" s="9">
        <v>3</v>
      </c>
      <c r="H70" s="9">
        <v>5</v>
      </c>
      <c r="I70" s="9">
        <v>0.7</v>
      </c>
      <c r="J70" s="9">
        <v>0.583333333333333</v>
      </c>
      <c r="K70" s="9">
        <v>0.636363636363636</v>
      </c>
      <c r="L70" s="9">
        <v>0.5</v>
      </c>
      <c r="M70" s="9">
        <v>0.2</v>
      </c>
      <c r="N70" s="9">
        <v>0.6</v>
      </c>
    </row>
    <row r="71" spans="1:14">
      <c r="A71" s="8">
        <v>36</v>
      </c>
      <c r="B71" s="9">
        <v>36</v>
      </c>
      <c r="C71" s="9">
        <v>0.588944435119629</v>
      </c>
      <c r="D71" s="9">
        <v>0.175347805023193</v>
      </c>
      <c r="E71" s="9">
        <v>7</v>
      </c>
      <c r="F71" s="9">
        <v>8</v>
      </c>
      <c r="G71" s="9">
        <v>3</v>
      </c>
      <c r="H71" s="9">
        <v>2</v>
      </c>
      <c r="I71" s="9">
        <v>0.7</v>
      </c>
      <c r="J71" s="9">
        <v>0.466666666666667</v>
      </c>
      <c r="K71" s="9">
        <v>0.56</v>
      </c>
      <c r="L71" s="9">
        <v>0.8</v>
      </c>
      <c r="M71" s="9">
        <v>-0.1</v>
      </c>
      <c r="N71" s="9">
        <v>0.45</v>
      </c>
    </row>
    <row r="72" spans="1:14">
      <c r="A72" s="8">
        <v>32</v>
      </c>
      <c r="B72" s="9">
        <v>32</v>
      </c>
      <c r="C72" s="9">
        <v>0.589939475059509</v>
      </c>
      <c r="D72" s="9">
        <v>0.0418322086334229</v>
      </c>
      <c r="E72" s="9">
        <v>8</v>
      </c>
      <c r="F72" s="9">
        <v>7</v>
      </c>
      <c r="G72" s="9">
        <v>2</v>
      </c>
      <c r="H72" s="9">
        <v>3</v>
      </c>
      <c r="I72" s="9">
        <v>0.8</v>
      </c>
      <c r="J72" s="9">
        <v>0.533333333333333</v>
      </c>
      <c r="K72" s="9">
        <v>0.64</v>
      </c>
      <c r="L72" s="9">
        <v>0.7</v>
      </c>
      <c r="M72" s="9">
        <v>0.1</v>
      </c>
      <c r="N72" s="9">
        <v>0.55</v>
      </c>
    </row>
    <row r="73" spans="1:14">
      <c r="A73" s="8">
        <v>92</v>
      </c>
      <c r="B73" s="9">
        <v>92</v>
      </c>
      <c r="C73" s="9">
        <v>0.590191960334778</v>
      </c>
      <c r="D73" s="9">
        <v>0.0902374982833862</v>
      </c>
      <c r="E73" s="9">
        <v>7</v>
      </c>
      <c r="F73" s="9">
        <v>10</v>
      </c>
      <c r="G73" s="9">
        <v>3</v>
      </c>
      <c r="H73" s="9">
        <v>0</v>
      </c>
      <c r="I73" s="9">
        <v>0.7</v>
      </c>
      <c r="J73" s="9">
        <v>0.411764705882353</v>
      </c>
      <c r="K73" s="9">
        <v>0.518518518518518</v>
      </c>
      <c r="L73" s="9">
        <v>1</v>
      </c>
      <c r="M73" s="9">
        <v>-0.3</v>
      </c>
      <c r="N73" s="9">
        <v>0.35</v>
      </c>
    </row>
    <row r="74" spans="1:14">
      <c r="A74" s="8">
        <v>403</v>
      </c>
      <c r="B74" s="9">
        <v>403</v>
      </c>
      <c r="C74" s="9">
        <v>0.590362906455994</v>
      </c>
      <c r="D74" s="9">
        <v>0.0939908027648926</v>
      </c>
      <c r="E74" s="9">
        <v>8</v>
      </c>
      <c r="F74" s="9">
        <v>9</v>
      </c>
      <c r="G74" s="9">
        <v>2</v>
      </c>
      <c r="H74" s="9">
        <v>1</v>
      </c>
      <c r="I74" s="9">
        <v>0.8</v>
      </c>
      <c r="J74" s="9">
        <v>0.470588235294118</v>
      </c>
      <c r="K74" s="9">
        <v>0.592592592592593</v>
      </c>
      <c r="L74" s="9">
        <v>0.9</v>
      </c>
      <c r="M74" s="9">
        <v>-0.1</v>
      </c>
      <c r="N74" s="9">
        <v>0.45</v>
      </c>
    </row>
    <row r="75" spans="1:14">
      <c r="A75" s="8">
        <v>220</v>
      </c>
      <c r="B75" s="9">
        <v>220</v>
      </c>
      <c r="C75" s="9">
        <v>0.591239094734192</v>
      </c>
      <c r="D75" s="9">
        <v>0.0226728916168213</v>
      </c>
      <c r="E75" s="9">
        <v>10</v>
      </c>
      <c r="F75" s="9">
        <v>6</v>
      </c>
      <c r="G75" s="9">
        <v>0</v>
      </c>
      <c r="H75" s="9">
        <v>4</v>
      </c>
      <c r="I75" s="9">
        <v>1</v>
      </c>
      <c r="J75" s="9">
        <v>0.625</v>
      </c>
      <c r="K75" s="9">
        <v>0.769230769230769</v>
      </c>
      <c r="L75" s="9">
        <v>0.6</v>
      </c>
      <c r="M75" s="9">
        <v>0.4</v>
      </c>
      <c r="N75" s="9">
        <v>0.7</v>
      </c>
    </row>
    <row r="76" spans="1:14">
      <c r="A76" s="8">
        <v>390</v>
      </c>
      <c r="B76" s="9">
        <v>390</v>
      </c>
      <c r="C76" s="9">
        <v>0.591841697692871</v>
      </c>
      <c r="D76" s="9">
        <v>0.0667519569396973</v>
      </c>
      <c r="E76" s="9">
        <v>9</v>
      </c>
      <c r="F76" s="9">
        <v>9</v>
      </c>
      <c r="G76" s="9">
        <v>1</v>
      </c>
      <c r="H76" s="9">
        <v>1</v>
      </c>
      <c r="I76" s="9">
        <v>0.9</v>
      </c>
      <c r="J76" s="9">
        <v>0.5</v>
      </c>
      <c r="K76" s="9">
        <v>0.642857142857143</v>
      </c>
      <c r="L76" s="9">
        <v>0.9</v>
      </c>
      <c r="M76" s="9">
        <v>0</v>
      </c>
      <c r="N76" s="9">
        <v>0.5</v>
      </c>
    </row>
    <row r="77" spans="1:14">
      <c r="A77" s="8">
        <v>465</v>
      </c>
      <c r="B77" s="9">
        <v>465</v>
      </c>
      <c r="C77" s="9">
        <v>0.592013478279114</v>
      </c>
      <c r="D77" s="9">
        <v>0.0320600271224976</v>
      </c>
      <c r="E77" s="9">
        <v>9</v>
      </c>
      <c r="F77" s="9">
        <v>9</v>
      </c>
      <c r="G77" s="9">
        <v>1</v>
      </c>
      <c r="H77" s="9">
        <v>1</v>
      </c>
      <c r="I77" s="9">
        <v>0.9</v>
      </c>
      <c r="J77" s="9">
        <v>0.5</v>
      </c>
      <c r="K77" s="9">
        <v>0.642857142857143</v>
      </c>
      <c r="L77" s="9">
        <v>0.9</v>
      </c>
      <c r="M77" s="9">
        <v>0</v>
      </c>
      <c r="N77" s="9">
        <v>0.5</v>
      </c>
    </row>
    <row r="78" s="7" customFormat="1" spans="3:14">
      <c r="C78" s="7">
        <f>AVERAGE(C2:C77)</f>
        <v>0.533580979234294</v>
      </c>
      <c r="D78" s="7">
        <f>AVERAGE(D2:D77)</f>
        <v>0.0733889937400818</v>
      </c>
      <c r="I78" s="7">
        <f t="shared" ref="I78:N78" si="0">AVERAGE(I2:I77)</f>
        <v>0.864473684210526</v>
      </c>
      <c r="J78" s="7">
        <f t="shared" si="0"/>
        <v>0.563471782560405</v>
      </c>
      <c r="K78" s="7">
        <f t="shared" si="0"/>
        <v>0.679222376699493</v>
      </c>
      <c r="L78" s="7">
        <f t="shared" si="0"/>
        <v>0.68421052631579</v>
      </c>
      <c r="M78" s="7">
        <f t="shared" si="0"/>
        <v>0.180263157894737</v>
      </c>
      <c r="N78" s="7">
        <f t="shared" si="0"/>
        <v>0.590131578947369</v>
      </c>
    </row>
    <row r="80" spans="3:6">
      <c r="C80" s="18" t="s">
        <v>13</v>
      </c>
      <c r="D80" s="7" t="s">
        <v>14</v>
      </c>
      <c r="E80" s="7" t="s">
        <v>39</v>
      </c>
      <c r="F80" s="7"/>
    </row>
    <row r="81" spans="3:9">
      <c r="C81" s="7" t="s">
        <v>15</v>
      </c>
      <c r="D81" s="7">
        <f>COUNTIF(C2:C77,"&lt;0.343")-COUNTIF(C2:C77,"&lt;0.311")</f>
        <v>0</v>
      </c>
      <c r="E81" s="19">
        <v>0.02</v>
      </c>
      <c r="F81" s="23">
        <v>31.2</v>
      </c>
      <c r="G81" s="23">
        <v>-40</v>
      </c>
      <c r="H81" s="24">
        <v>0.0256</v>
      </c>
      <c r="I81">
        <v>76</v>
      </c>
    </row>
    <row r="82" spans="3:9">
      <c r="C82" s="7" t="s">
        <v>16</v>
      </c>
      <c r="D82" s="7">
        <f>COUNTIF(C2:C77,"&lt;0.375")-COUNTIF(C2:C77,"&lt;0.343")</f>
        <v>0</v>
      </c>
      <c r="E82" s="19">
        <v>0.04</v>
      </c>
      <c r="F82" s="23">
        <v>62.4</v>
      </c>
      <c r="G82" s="23">
        <v>-60</v>
      </c>
      <c r="H82" s="24">
        <v>0.0385</v>
      </c>
      <c r="I82">
        <v>75</v>
      </c>
    </row>
    <row r="83" spans="3:9">
      <c r="C83" s="7" t="s">
        <v>17</v>
      </c>
      <c r="D83" s="7">
        <f>COUNTIF(C2:C77,"&lt;0.407")-COUNTIF(C2:C77,"&lt;0.375")</f>
        <v>0</v>
      </c>
      <c r="E83" s="19">
        <v>0.1</v>
      </c>
      <c r="F83" s="23">
        <v>156</v>
      </c>
      <c r="G83" s="23">
        <v>-160</v>
      </c>
      <c r="H83" s="24">
        <v>0.1026</v>
      </c>
      <c r="I83">
        <v>70</v>
      </c>
    </row>
    <row r="84" spans="3:9">
      <c r="C84" s="7" t="s">
        <v>18</v>
      </c>
      <c r="D84" s="7">
        <f>COUNTIF(C2:C77,"&lt;0.439")-COUNTIF(C2:C77,"&lt;0.407")</f>
        <v>0</v>
      </c>
      <c r="E84" s="19">
        <v>0.12</v>
      </c>
      <c r="F84" s="23">
        <v>187.2</v>
      </c>
      <c r="G84" s="23">
        <v>-180</v>
      </c>
      <c r="H84" s="24">
        <v>0.1154</v>
      </c>
      <c r="I84">
        <v>69</v>
      </c>
    </row>
    <row r="85" s="29" customFormat="1" spans="3:9">
      <c r="C85" s="32" t="s">
        <v>62</v>
      </c>
      <c r="D85" s="32">
        <f>COUNTIF(C2:C77,"&lt;0.487")-COUNTIF(C2:C77,"&lt;0.439")</f>
        <v>19</v>
      </c>
      <c r="E85" s="29">
        <v>19</v>
      </c>
      <c r="F85" s="32"/>
      <c r="G85" s="29">
        <v>-200</v>
      </c>
      <c r="H85" s="39">
        <v>0.1282</v>
      </c>
      <c r="I85" s="29">
        <v>68</v>
      </c>
    </row>
    <row r="86" spans="3:5">
      <c r="C86" s="7" t="s">
        <v>63</v>
      </c>
      <c r="D86" s="7">
        <f>COUNTIF(C2:C77,"&lt;0.535")-COUNTIF(C2:C77,"&lt;0.487")</f>
        <v>19</v>
      </c>
      <c r="E86" s="3">
        <v>19</v>
      </c>
    </row>
    <row r="87" s="3" customFormat="1" spans="3:5">
      <c r="C87" s="20" t="s">
        <v>53</v>
      </c>
      <c r="D87" s="20">
        <f>COUNTIF(C2:C77,"&lt;0.583")-COUNTIF(C2:C77,"&lt;0.535")</f>
        <v>19</v>
      </c>
      <c r="E87">
        <v>19</v>
      </c>
    </row>
    <row r="88" s="29" customFormat="1" spans="3:5">
      <c r="C88" s="32" t="s">
        <v>54</v>
      </c>
      <c r="D88" s="32">
        <f>COUNTIF(C2:C77,"&lt;0.631")-COUNTIF(C2:C77,"&lt;0.583")</f>
        <v>19</v>
      </c>
      <c r="E88" s="29">
        <v>19</v>
      </c>
    </row>
    <row r="89" s="3" customFormat="1" spans="3:4">
      <c r="C89" s="20" t="s">
        <v>23</v>
      </c>
      <c r="D89" s="20">
        <v>0</v>
      </c>
    </row>
    <row r="90" spans="3:4">
      <c r="C90" s="7" t="s">
        <v>24</v>
      </c>
      <c r="D90" s="7">
        <v>0</v>
      </c>
    </row>
    <row r="91" spans="3:4">
      <c r="C91" s="7" t="s">
        <v>25</v>
      </c>
      <c r="D91" s="7">
        <f>COUNTIF(C2:C77,"&lt;0.663")-COUNTIF(C2:C77,"&lt;0.631")</f>
        <v>0</v>
      </c>
    </row>
    <row r="92" spans="3:4">
      <c r="C92" s="7" t="s">
        <v>26</v>
      </c>
      <c r="D92" s="7">
        <f>COUNTIF(C2:C77,"&lt;0.695")-COUNTIF(C2:C77,"&lt;0.663")</f>
        <v>0</v>
      </c>
    </row>
    <row r="93" spans="3:4">
      <c r="C93" s="7" t="s">
        <v>27</v>
      </c>
      <c r="D93" s="7">
        <f>COUNTIF(C2:C77,"&lt;0.727")-COUNTIF(C2:C77,"&lt;0.695")</f>
        <v>0</v>
      </c>
    </row>
    <row r="94" spans="3:4">
      <c r="C94" s="7" t="s">
        <v>28</v>
      </c>
      <c r="D94" s="7">
        <f>COUNTIF(C2:C77,"&lt;0.759")-COUNTIF(C2:C77,"&lt;0.727")</f>
        <v>0</v>
      </c>
    </row>
    <row r="95" spans="3:4">
      <c r="C95" s="7" t="s">
        <v>29</v>
      </c>
      <c r="D95" s="7">
        <f>COUNTIF(C2:C77,"&lt;0.791")-COUNTIF(C2:C77,"&lt;0.759")</f>
        <v>0</v>
      </c>
    </row>
    <row r="96" spans="3:4">
      <c r="C96" s="7" t="s">
        <v>30</v>
      </c>
      <c r="D96" s="7">
        <f>COUNTIF(C2:C77,"&lt;0.823")-COUNTIF(C2:C77,"&lt;0.791")</f>
        <v>0</v>
      </c>
    </row>
    <row r="97" spans="3:4">
      <c r="C97" s="7" t="s">
        <v>31</v>
      </c>
      <c r="D97" s="7">
        <f>COUNTIF(C2:C77,"&lt;0.855")-COUNTIF(C2:C77,"&lt;0.823")</f>
        <v>0</v>
      </c>
    </row>
    <row r="98" spans="3:4">
      <c r="C98" s="7" t="s">
        <v>32</v>
      </c>
      <c r="D98" s="7">
        <f>COUNTIF(C2:C77,"&lt;0.887")-COUNTIF(C2:C77,"&lt;0.855")</f>
        <v>0</v>
      </c>
    </row>
    <row r="99" spans="3:6">
      <c r="C99" s="7" t="s">
        <v>33</v>
      </c>
      <c r="D99" s="7">
        <f>COUNTIF(C2:C77,"&lt;0.919")-COUNTIF(C2:C77,"&lt;0.887")</f>
        <v>0</v>
      </c>
      <c r="E99">
        <v>0.53</v>
      </c>
      <c r="F99">
        <v>0.038</v>
      </c>
    </row>
    <row r="100" spans="3:6">
      <c r="C100" s="7" t="s">
        <v>34</v>
      </c>
      <c r="D100" s="7">
        <f>COUNTIF(C2:C77,"&lt;0.951")-COUNTIF(C2:C77,"&lt;0.919")</f>
        <v>0</v>
      </c>
      <c r="E100">
        <v>0.641</v>
      </c>
      <c r="F100">
        <v>0.073</v>
      </c>
    </row>
    <row r="101" spans="3:6">
      <c r="C101" s="7" t="s">
        <v>35</v>
      </c>
      <c r="D101" s="7">
        <f>COUNTIF(C2:C77,"&lt;0.983")-COUNTIF(C2:C77,"&lt;0.951")</f>
        <v>0</v>
      </c>
      <c r="E101">
        <v>0.734</v>
      </c>
      <c r="F101">
        <v>0.107</v>
      </c>
    </row>
    <row r="102" spans="3:5">
      <c r="C102" s="7" t="s">
        <v>36</v>
      </c>
      <c r="D102" s="7">
        <f>COUNTIF(C2:C77,"&lt;1.015")-COUNTIF(C2:C77,"&lt;0.983")</f>
        <v>0</v>
      </c>
      <c r="E102" s="7"/>
    </row>
    <row r="103" spans="3:5">
      <c r="C103" s="7" t="s">
        <v>37</v>
      </c>
      <c r="D103" s="7">
        <f>COUNTIF(C2:C77,"&lt;1.047")-COUNTIF(C2:C77,"&lt;1.015")</f>
        <v>0</v>
      </c>
      <c r="E103" s="7"/>
    </row>
    <row r="104" spans="3:5">
      <c r="C104" s="7" t="s">
        <v>38</v>
      </c>
      <c r="D104" s="7">
        <f>COUNTIF(C2:C77,"&lt;1.079")-COUNTIF(C2:C77,"&lt;1.047")</f>
        <v>0</v>
      </c>
      <c r="E104">
        <v>0.048</v>
      </c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workbookViewId="0">
      <selection activeCell="C1" sqref="C$1:D$1048576"/>
    </sheetView>
  </sheetViews>
  <sheetFormatPr defaultColWidth="9" defaultRowHeight="13.5"/>
  <cols>
    <col min="3" max="4" width="14.75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74</v>
      </c>
      <c r="B2" s="9">
        <v>74</v>
      </c>
      <c r="C2" s="9">
        <v>0.440886259078979</v>
      </c>
      <c r="D2" s="9">
        <v>0.00444221496582031</v>
      </c>
      <c r="E2" s="9">
        <v>8</v>
      </c>
      <c r="F2" s="9">
        <v>10</v>
      </c>
      <c r="G2" s="9">
        <v>2</v>
      </c>
      <c r="H2" s="9">
        <v>0</v>
      </c>
      <c r="I2" s="9">
        <v>0.8</v>
      </c>
      <c r="J2" s="9">
        <v>0.444444444444444</v>
      </c>
      <c r="K2" s="9">
        <v>0.571428571428572</v>
      </c>
      <c r="L2" s="9">
        <v>1</v>
      </c>
      <c r="M2" s="9">
        <v>-0.2</v>
      </c>
      <c r="N2" s="9">
        <v>0.4</v>
      </c>
    </row>
    <row r="3" spans="1:14">
      <c r="A3" s="8">
        <v>227</v>
      </c>
      <c r="B3" s="9">
        <v>227</v>
      </c>
      <c r="C3" s="9">
        <v>0.442574501037598</v>
      </c>
      <c r="D3" s="9">
        <v>0.035521388053894</v>
      </c>
      <c r="E3" s="9">
        <v>8</v>
      </c>
      <c r="F3" s="9">
        <v>9</v>
      </c>
      <c r="G3" s="9">
        <v>2</v>
      </c>
      <c r="H3" s="9">
        <v>1</v>
      </c>
      <c r="I3" s="9">
        <v>0.8</v>
      </c>
      <c r="J3" s="9">
        <v>0.470588235294118</v>
      </c>
      <c r="K3" s="9">
        <v>0.592592592592593</v>
      </c>
      <c r="L3" s="9">
        <v>0.9</v>
      </c>
      <c r="M3" s="9">
        <v>-0.1</v>
      </c>
      <c r="N3" s="9">
        <v>0.45</v>
      </c>
    </row>
    <row r="4" spans="1:14">
      <c r="A4" s="8">
        <v>291</v>
      </c>
      <c r="B4" s="9">
        <v>291</v>
      </c>
      <c r="C4" s="9">
        <v>0.442946434020996</v>
      </c>
      <c r="D4" s="9">
        <v>0.0584065914154053</v>
      </c>
      <c r="E4" s="9">
        <v>10</v>
      </c>
      <c r="F4" s="9">
        <v>4</v>
      </c>
      <c r="G4" s="9">
        <v>0</v>
      </c>
      <c r="H4" s="9">
        <v>6</v>
      </c>
      <c r="I4" s="9">
        <v>1</v>
      </c>
      <c r="J4" s="9">
        <v>0.714285714285714</v>
      </c>
      <c r="K4" s="9">
        <v>0.833333333333333</v>
      </c>
      <c r="L4" s="9">
        <v>0.4</v>
      </c>
      <c r="M4" s="9">
        <v>0.6</v>
      </c>
      <c r="N4" s="9">
        <v>0.8</v>
      </c>
    </row>
    <row r="5" spans="1:14">
      <c r="A5" s="8">
        <v>497</v>
      </c>
      <c r="B5" s="9">
        <v>497</v>
      </c>
      <c r="C5" s="9">
        <v>0.443958520889282</v>
      </c>
      <c r="D5" s="9">
        <v>0.0644644498825073</v>
      </c>
      <c r="E5" s="9">
        <v>8</v>
      </c>
      <c r="F5" s="9">
        <v>5</v>
      </c>
      <c r="G5" s="9">
        <v>2</v>
      </c>
      <c r="H5" s="9">
        <v>5</v>
      </c>
      <c r="I5" s="9">
        <v>0.8</v>
      </c>
      <c r="J5" s="9">
        <v>0.615384615384615</v>
      </c>
      <c r="K5" s="9">
        <v>0.695652173913043</v>
      </c>
      <c r="L5" s="9">
        <v>0.5</v>
      </c>
      <c r="M5" s="9">
        <v>0.3</v>
      </c>
      <c r="N5" s="9">
        <v>0.65</v>
      </c>
    </row>
    <row r="6" spans="1:14">
      <c r="A6" s="8">
        <v>141</v>
      </c>
      <c r="B6" s="9">
        <v>141</v>
      </c>
      <c r="C6" s="9">
        <v>0.445580959320068</v>
      </c>
      <c r="D6" s="9">
        <v>0.0417087078094482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67</v>
      </c>
      <c r="B8" s="9">
        <v>67</v>
      </c>
      <c r="C8" s="9">
        <v>0.452506303787231</v>
      </c>
      <c r="D8" s="9">
        <v>0.0691452026367187</v>
      </c>
      <c r="E8" s="9">
        <v>8</v>
      </c>
      <c r="F8" s="9">
        <v>8</v>
      </c>
      <c r="G8" s="9">
        <v>2</v>
      </c>
      <c r="H8" s="9">
        <v>2</v>
      </c>
      <c r="I8" s="9">
        <v>0.8</v>
      </c>
      <c r="J8" s="9">
        <v>0.5</v>
      </c>
      <c r="K8" s="9">
        <v>0.615384615384615</v>
      </c>
      <c r="L8" s="9">
        <v>0.8</v>
      </c>
      <c r="M8" s="9">
        <v>0</v>
      </c>
      <c r="N8" s="9">
        <v>0.5</v>
      </c>
    </row>
    <row r="9" spans="1:14">
      <c r="A9" s="8">
        <v>315</v>
      </c>
      <c r="B9" s="9">
        <v>315</v>
      </c>
      <c r="C9" s="9">
        <v>0.452936172485352</v>
      </c>
      <c r="D9" s="9">
        <v>0.0606592893600464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246</v>
      </c>
      <c r="B10" s="9">
        <v>246</v>
      </c>
      <c r="C10" s="9">
        <v>0.455821514129639</v>
      </c>
      <c r="D10" s="9">
        <v>0.0272377729415894</v>
      </c>
      <c r="E10" s="9">
        <v>9</v>
      </c>
      <c r="F10" s="9">
        <v>8</v>
      </c>
      <c r="G10" s="9">
        <v>1</v>
      </c>
      <c r="H10" s="9">
        <v>2</v>
      </c>
      <c r="I10" s="9">
        <v>0.9</v>
      </c>
      <c r="J10" s="9">
        <v>0.529411764705882</v>
      </c>
      <c r="K10" s="9">
        <v>0.666666666666667</v>
      </c>
      <c r="L10" s="9">
        <v>0.8</v>
      </c>
      <c r="M10" s="9">
        <v>0.1</v>
      </c>
      <c r="N10" s="9">
        <v>0.55</v>
      </c>
    </row>
    <row r="11" spans="1:14">
      <c r="A11" s="8">
        <v>234</v>
      </c>
      <c r="B11" s="9">
        <v>234</v>
      </c>
      <c r="C11" s="9">
        <v>0.462918043136597</v>
      </c>
      <c r="D11" s="9">
        <v>0.0611269474029541</v>
      </c>
      <c r="E11" s="9">
        <v>9</v>
      </c>
      <c r="F11" s="9">
        <v>9</v>
      </c>
      <c r="G11" s="9">
        <v>1</v>
      </c>
      <c r="H11" s="9">
        <v>1</v>
      </c>
      <c r="I11" s="9">
        <v>0.9</v>
      </c>
      <c r="J11" s="9">
        <v>0.5</v>
      </c>
      <c r="K11" s="9">
        <v>0.642857142857143</v>
      </c>
      <c r="L11" s="9">
        <v>0.9</v>
      </c>
      <c r="M11" s="9">
        <v>0</v>
      </c>
      <c r="N11" s="9">
        <v>0.5</v>
      </c>
    </row>
    <row r="12" spans="1:14">
      <c r="A12" s="8">
        <v>55</v>
      </c>
      <c r="B12" s="9">
        <v>55</v>
      </c>
      <c r="C12" s="9">
        <v>0.467564344406128</v>
      </c>
      <c r="D12" s="9">
        <v>0.00640463829040527</v>
      </c>
      <c r="E12" s="9">
        <v>8</v>
      </c>
      <c r="F12" s="9">
        <v>8</v>
      </c>
      <c r="G12" s="9">
        <v>2</v>
      </c>
      <c r="H12" s="9">
        <v>2</v>
      </c>
      <c r="I12" s="9">
        <v>0.8</v>
      </c>
      <c r="J12" s="9">
        <v>0.5</v>
      </c>
      <c r="K12" s="9">
        <v>0.615384615384615</v>
      </c>
      <c r="L12" s="9">
        <v>0.8</v>
      </c>
      <c r="M12" s="9">
        <v>0</v>
      </c>
      <c r="N12" s="9">
        <v>0.5</v>
      </c>
    </row>
    <row r="13" spans="1:14">
      <c r="A13" s="8">
        <v>122</v>
      </c>
      <c r="B13" s="9">
        <v>122</v>
      </c>
      <c r="C13" s="9">
        <v>0.468716621398926</v>
      </c>
      <c r="D13" s="9">
        <v>0.0710915327072144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163</v>
      </c>
      <c r="B14" s="9">
        <v>163</v>
      </c>
      <c r="C14" s="9">
        <v>0.470137119293213</v>
      </c>
      <c r="D14" s="9">
        <v>0.00216317176818848</v>
      </c>
      <c r="E14" s="9">
        <v>10</v>
      </c>
      <c r="F14" s="9">
        <v>7</v>
      </c>
      <c r="G14" s="9">
        <v>0</v>
      </c>
      <c r="H14" s="9">
        <v>3</v>
      </c>
      <c r="I14" s="9">
        <v>1</v>
      </c>
      <c r="J14" s="9">
        <v>0.588235294117647</v>
      </c>
      <c r="K14" s="9">
        <v>0.740740740740741</v>
      </c>
      <c r="L14" s="9">
        <v>0.7</v>
      </c>
      <c r="M14" s="9">
        <v>0.3</v>
      </c>
      <c r="N14" s="9">
        <v>0.65</v>
      </c>
    </row>
    <row r="15" spans="1:14">
      <c r="A15" s="8">
        <v>323</v>
      </c>
      <c r="B15" s="9">
        <v>323</v>
      </c>
      <c r="C15" s="9">
        <v>0.475068092346191</v>
      </c>
      <c r="D15" s="9">
        <v>0.0199623107910156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s="29" customFormat="1" spans="1:14">
      <c r="A16" s="34">
        <v>180</v>
      </c>
      <c r="B16" s="35">
        <v>180</v>
      </c>
      <c r="C16" s="35">
        <v>0.476837873458862</v>
      </c>
      <c r="D16" s="35">
        <v>0.00614571571350098</v>
      </c>
      <c r="E16" s="35">
        <v>6</v>
      </c>
      <c r="F16" s="35">
        <v>8</v>
      </c>
      <c r="G16" s="35">
        <v>4</v>
      </c>
      <c r="H16" s="35">
        <v>2</v>
      </c>
      <c r="I16" s="35">
        <v>0.6</v>
      </c>
      <c r="J16" s="35">
        <v>0.428571428571429</v>
      </c>
      <c r="K16" s="35">
        <v>0.5</v>
      </c>
      <c r="L16" s="35">
        <v>0.8</v>
      </c>
      <c r="M16" s="35">
        <v>-0.2</v>
      </c>
      <c r="N16" s="35">
        <v>0.4</v>
      </c>
    </row>
    <row r="17" spans="1:14">
      <c r="A17" s="8">
        <v>248</v>
      </c>
      <c r="B17" s="9">
        <v>248</v>
      </c>
      <c r="C17" s="9">
        <v>0.480457067489624</v>
      </c>
      <c r="D17" s="9">
        <v>0.110321640968323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113</v>
      </c>
      <c r="B18" s="9">
        <v>113</v>
      </c>
      <c r="C18" s="9">
        <v>0.48065447807312</v>
      </c>
      <c r="D18" s="9">
        <v>0.154976487159729</v>
      </c>
      <c r="E18" s="9">
        <v>7</v>
      </c>
      <c r="F18" s="9">
        <v>9</v>
      </c>
      <c r="G18" s="9">
        <v>3</v>
      </c>
      <c r="H18" s="9">
        <v>1</v>
      </c>
      <c r="I18" s="9">
        <v>0.7</v>
      </c>
      <c r="J18" s="9">
        <v>0.4375</v>
      </c>
      <c r="K18" s="9">
        <v>0.538461538461538</v>
      </c>
      <c r="L18" s="9">
        <v>0.9</v>
      </c>
      <c r="M18" s="9">
        <v>-0.2</v>
      </c>
      <c r="N18" s="9">
        <v>0.4</v>
      </c>
    </row>
    <row r="19" spans="1:14">
      <c r="A19" s="8">
        <v>66</v>
      </c>
      <c r="B19" s="9">
        <v>66</v>
      </c>
      <c r="C19" s="9">
        <v>0.483274459838867</v>
      </c>
      <c r="D19" s="9">
        <v>0.0397875308990479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pans="1:14">
      <c r="A20" s="8">
        <v>408</v>
      </c>
      <c r="B20" s="9">
        <v>408</v>
      </c>
      <c r="C20" s="9">
        <v>0.485915064811706</v>
      </c>
      <c r="D20" s="9">
        <v>0.0520378351211548</v>
      </c>
      <c r="E20" s="9">
        <v>7</v>
      </c>
      <c r="F20" s="9">
        <v>4</v>
      </c>
      <c r="G20" s="9">
        <v>3</v>
      </c>
      <c r="H20" s="9">
        <v>6</v>
      </c>
      <c r="I20" s="9">
        <v>0.7</v>
      </c>
      <c r="J20" s="9">
        <v>0.636363636363636</v>
      </c>
      <c r="K20" s="9">
        <v>0.666666666666667</v>
      </c>
      <c r="L20" s="9">
        <v>0.4</v>
      </c>
      <c r="M20" s="9">
        <v>0.3</v>
      </c>
      <c r="N20" s="9">
        <v>0.65</v>
      </c>
    </row>
    <row r="21" spans="1:14">
      <c r="A21" s="8">
        <v>276</v>
      </c>
      <c r="B21" s="9">
        <v>276</v>
      </c>
      <c r="C21" s="9">
        <v>0.486104249954224</v>
      </c>
      <c r="D21" s="9">
        <v>0.0340396165847778</v>
      </c>
      <c r="E21" s="9">
        <v>7</v>
      </c>
      <c r="F21" s="9">
        <v>3</v>
      </c>
      <c r="G21" s="9">
        <v>3</v>
      </c>
      <c r="H21" s="9">
        <v>7</v>
      </c>
      <c r="I21" s="9">
        <v>0.7</v>
      </c>
      <c r="J21" s="9">
        <v>0.7</v>
      </c>
      <c r="K21" s="9">
        <v>0.7</v>
      </c>
      <c r="L21" s="9">
        <v>0.3</v>
      </c>
      <c r="M21" s="9">
        <v>0.4</v>
      </c>
      <c r="N21" s="9">
        <v>0.7</v>
      </c>
    </row>
    <row r="22" spans="1:14">
      <c r="A22" s="8">
        <v>483</v>
      </c>
      <c r="B22" s="9">
        <v>483</v>
      </c>
      <c r="C22" s="9">
        <v>0.486316442489624</v>
      </c>
      <c r="D22" s="9">
        <v>0.0169035196304321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339</v>
      </c>
      <c r="B23" s="9">
        <v>339</v>
      </c>
      <c r="C23" s="9">
        <v>0.488686084747315</v>
      </c>
      <c r="D23" s="9">
        <v>0.0729025602340698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270</v>
      </c>
      <c r="B24" s="9">
        <v>270</v>
      </c>
      <c r="C24" s="9">
        <v>0.488817095756531</v>
      </c>
      <c r="D24" s="9">
        <v>0.0486917495727539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342</v>
      </c>
      <c r="B25" s="9">
        <v>342</v>
      </c>
      <c r="C25" s="9">
        <v>0.489537000656128</v>
      </c>
      <c r="D25" s="9">
        <v>0.0721596479415894</v>
      </c>
      <c r="E25" s="9">
        <v>9</v>
      </c>
      <c r="F25" s="9">
        <v>7</v>
      </c>
      <c r="G25" s="9">
        <v>1</v>
      </c>
      <c r="H25" s="9">
        <v>3</v>
      </c>
      <c r="I25" s="9">
        <v>0.9</v>
      </c>
      <c r="J25" s="9">
        <v>0.5625</v>
      </c>
      <c r="K25" s="9">
        <v>0.692307692307692</v>
      </c>
      <c r="L25" s="9">
        <v>0.7</v>
      </c>
      <c r="M25" s="9">
        <v>0.2</v>
      </c>
      <c r="N25" s="9">
        <v>0.6</v>
      </c>
    </row>
    <row r="26" spans="1:14">
      <c r="A26" s="8">
        <v>412</v>
      </c>
      <c r="B26" s="9">
        <v>412</v>
      </c>
      <c r="C26" s="9">
        <v>0.493771910667419</v>
      </c>
      <c r="D26" s="9">
        <v>0.0107797384262085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407</v>
      </c>
      <c r="B27" s="9">
        <v>407</v>
      </c>
      <c r="C27" s="9">
        <v>0.496729969978333</v>
      </c>
      <c r="D27" s="9">
        <v>0.0540428161621094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368</v>
      </c>
      <c r="B28" s="9">
        <v>368</v>
      </c>
      <c r="C28" s="9">
        <v>0.497558355331421</v>
      </c>
      <c r="D28" s="9">
        <v>0.0354765653610229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114</v>
      </c>
      <c r="B29" s="9">
        <v>114</v>
      </c>
      <c r="C29" s="9">
        <v>0.500288486480713</v>
      </c>
      <c r="D29" s="9">
        <v>0.00420570373535156</v>
      </c>
      <c r="E29" s="9">
        <v>10</v>
      </c>
      <c r="F29" s="9">
        <v>9</v>
      </c>
      <c r="G29" s="9">
        <v>0</v>
      </c>
      <c r="H29" s="9">
        <v>1</v>
      </c>
      <c r="I29" s="9">
        <v>1</v>
      </c>
      <c r="J29" s="9">
        <v>0.526315789473684</v>
      </c>
      <c r="K29" s="9">
        <v>0.689655172413793</v>
      </c>
      <c r="L29" s="9">
        <v>0.9</v>
      </c>
      <c r="M29" s="9">
        <v>0.1</v>
      </c>
      <c r="N29" s="9">
        <v>0.55</v>
      </c>
    </row>
    <row r="30" spans="1:14">
      <c r="A30" s="8">
        <v>222</v>
      </c>
      <c r="B30" s="9">
        <v>222</v>
      </c>
      <c r="C30" s="9">
        <v>0.500420570373535</v>
      </c>
      <c r="D30" s="9">
        <v>0.0695040225982666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="29" customFormat="1" spans="1:14">
      <c r="A31" s="34">
        <v>495</v>
      </c>
      <c r="B31" s="35">
        <v>495</v>
      </c>
      <c r="C31" s="35">
        <v>0.500433444976807</v>
      </c>
      <c r="D31" s="35">
        <v>0.0572127103805542</v>
      </c>
      <c r="E31" s="35">
        <v>8</v>
      </c>
      <c r="F31" s="35">
        <v>7</v>
      </c>
      <c r="G31" s="35">
        <v>2</v>
      </c>
      <c r="H31" s="35">
        <v>3</v>
      </c>
      <c r="I31" s="35">
        <v>0.8</v>
      </c>
      <c r="J31" s="35">
        <v>0.533333333333333</v>
      </c>
      <c r="K31" s="35">
        <v>0.64</v>
      </c>
      <c r="L31" s="35">
        <v>0.7</v>
      </c>
      <c r="M31" s="35">
        <v>0.1</v>
      </c>
      <c r="N31" s="35">
        <v>0.55</v>
      </c>
    </row>
    <row r="32" spans="1:14">
      <c r="A32" s="8">
        <v>170</v>
      </c>
      <c r="B32" s="9">
        <v>170</v>
      </c>
      <c r="C32" s="9">
        <v>0.517281055450439</v>
      </c>
      <c r="D32" s="9">
        <v>0.0913281440734863</v>
      </c>
      <c r="E32" s="9">
        <v>7</v>
      </c>
      <c r="F32" s="9">
        <v>7</v>
      </c>
      <c r="G32" s="9">
        <v>3</v>
      </c>
      <c r="H32" s="9">
        <v>3</v>
      </c>
      <c r="I32" s="9">
        <v>0.7</v>
      </c>
      <c r="J32" s="9">
        <v>0.5</v>
      </c>
      <c r="K32" s="9">
        <v>0.583333333333333</v>
      </c>
      <c r="L32" s="9">
        <v>0.7</v>
      </c>
      <c r="M32" s="9">
        <v>0</v>
      </c>
      <c r="N32" s="9">
        <v>0.5</v>
      </c>
    </row>
    <row r="33" spans="1:14">
      <c r="A33" s="8">
        <v>132</v>
      </c>
      <c r="B33" s="9">
        <v>132</v>
      </c>
      <c r="C33" s="9">
        <v>0.518872261047363</v>
      </c>
      <c r="D33" s="9">
        <v>0.0788161754608154</v>
      </c>
      <c r="E33" s="9">
        <v>9</v>
      </c>
      <c r="F33" s="9">
        <v>8</v>
      </c>
      <c r="G33" s="9">
        <v>1</v>
      </c>
      <c r="H33" s="9">
        <v>2</v>
      </c>
      <c r="I33" s="9">
        <v>0.9</v>
      </c>
      <c r="J33" s="9">
        <v>0.529411764705882</v>
      </c>
      <c r="K33" s="9">
        <v>0.666666666666667</v>
      </c>
      <c r="L33" s="9">
        <v>0.8</v>
      </c>
      <c r="M33" s="9">
        <v>0.1</v>
      </c>
      <c r="N33" s="9">
        <v>0.55</v>
      </c>
    </row>
    <row r="34" spans="1:14">
      <c r="A34" s="8">
        <v>200</v>
      </c>
      <c r="B34" s="9">
        <v>200</v>
      </c>
      <c r="C34" s="9">
        <v>0.520510196685791</v>
      </c>
      <c r="D34" s="9">
        <v>0.174683451652527</v>
      </c>
      <c r="E34" s="9">
        <v>7</v>
      </c>
      <c r="F34" s="9">
        <v>6</v>
      </c>
      <c r="G34" s="9">
        <v>3</v>
      </c>
      <c r="H34" s="9">
        <v>4</v>
      </c>
      <c r="I34" s="9">
        <v>0.7</v>
      </c>
      <c r="J34" s="9">
        <v>0.538461538461539</v>
      </c>
      <c r="K34" s="9">
        <v>0.608695652173913</v>
      </c>
      <c r="L34" s="9">
        <v>0.6</v>
      </c>
      <c r="M34" s="9">
        <v>0.1</v>
      </c>
      <c r="N34" s="9">
        <v>0.55</v>
      </c>
    </row>
    <row r="35" spans="1:14">
      <c r="A35" s="8">
        <v>111</v>
      </c>
      <c r="B35" s="9">
        <v>111</v>
      </c>
      <c r="C35" s="9">
        <v>0.524930238723755</v>
      </c>
      <c r="D35" s="9">
        <v>0.134762167930603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78</v>
      </c>
      <c r="B36" s="9">
        <v>78</v>
      </c>
      <c r="C36" s="9">
        <v>0.525001525878906</v>
      </c>
      <c r="D36" s="9">
        <v>0.0815575122833252</v>
      </c>
      <c r="E36" s="9">
        <v>9</v>
      </c>
      <c r="F36" s="9">
        <v>5</v>
      </c>
      <c r="G36" s="9">
        <v>1</v>
      </c>
      <c r="H36" s="9">
        <v>5</v>
      </c>
      <c r="I36" s="9">
        <v>0.9</v>
      </c>
      <c r="J36" s="9">
        <v>0.642857142857143</v>
      </c>
      <c r="K36" s="9">
        <v>0.75</v>
      </c>
      <c r="L36" s="9">
        <v>0.5</v>
      </c>
      <c r="M36" s="9">
        <v>0.4</v>
      </c>
      <c r="N36" s="9">
        <v>0.7</v>
      </c>
    </row>
    <row r="37" spans="1:14">
      <c r="A37" s="8">
        <v>17</v>
      </c>
      <c r="B37" s="9">
        <v>17</v>
      </c>
      <c r="C37" s="9">
        <v>0.528415083885193</v>
      </c>
      <c r="D37" s="9">
        <v>0.0964980125427246</v>
      </c>
      <c r="E37" s="9">
        <v>10</v>
      </c>
      <c r="F37" s="9">
        <v>6</v>
      </c>
      <c r="G37" s="9">
        <v>0</v>
      </c>
      <c r="H37" s="9">
        <v>4</v>
      </c>
      <c r="I37" s="9">
        <v>1</v>
      </c>
      <c r="J37" s="9">
        <v>0.625</v>
      </c>
      <c r="K37" s="9">
        <v>0.769230769230769</v>
      </c>
      <c r="L37" s="9">
        <v>0.6</v>
      </c>
      <c r="M37" s="9">
        <v>0.4</v>
      </c>
      <c r="N37" s="9">
        <v>0.7</v>
      </c>
    </row>
    <row r="38" spans="1:14">
      <c r="A38" s="8">
        <v>72</v>
      </c>
      <c r="B38" s="9">
        <v>72</v>
      </c>
      <c r="C38" s="9">
        <v>0.529927730560303</v>
      </c>
      <c r="D38" s="9">
        <v>0.11436116695404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12</v>
      </c>
      <c r="B39" s="9">
        <v>12</v>
      </c>
      <c r="C39" s="9">
        <v>0.531450152397156</v>
      </c>
      <c r="D39" s="9">
        <v>0.0931936502456665</v>
      </c>
      <c r="E39" s="9">
        <v>7</v>
      </c>
      <c r="F39" s="9">
        <v>4</v>
      </c>
      <c r="G39" s="9">
        <v>3</v>
      </c>
      <c r="H39" s="9">
        <v>6</v>
      </c>
      <c r="I39" s="9">
        <v>0.7</v>
      </c>
      <c r="J39" s="9">
        <v>0.636363636363636</v>
      </c>
      <c r="K39" s="9">
        <v>0.666666666666667</v>
      </c>
      <c r="L39" s="9">
        <v>0.4</v>
      </c>
      <c r="M39" s="9">
        <v>0.3</v>
      </c>
      <c r="N39" s="9">
        <v>0.65</v>
      </c>
    </row>
    <row r="40" spans="1:14">
      <c r="A40" s="8">
        <v>302</v>
      </c>
      <c r="B40" s="9">
        <v>302</v>
      </c>
      <c r="C40" s="9">
        <v>0.532430410385132</v>
      </c>
      <c r="D40" s="9">
        <v>0.0958017110824585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143</v>
      </c>
      <c r="B41" s="9">
        <v>143</v>
      </c>
      <c r="C41" s="9">
        <v>0.534330725669861</v>
      </c>
      <c r="D41" s="9">
        <v>0.131121039390564</v>
      </c>
      <c r="E41" s="9">
        <v>7</v>
      </c>
      <c r="F41" s="9">
        <v>3</v>
      </c>
      <c r="G41" s="9">
        <v>3</v>
      </c>
      <c r="H41" s="9">
        <v>7</v>
      </c>
      <c r="I41" s="9">
        <v>0.7</v>
      </c>
      <c r="J41" s="9">
        <v>0.7</v>
      </c>
      <c r="K41" s="9">
        <v>0.7</v>
      </c>
      <c r="L41" s="9">
        <v>0.3</v>
      </c>
      <c r="M41" s="9">
        <v>0.4</v>
      </c>
      <c r="N41" s="9">
        <v>0.7</v>
      </c>
    </row>
    <row r="42" spans="1:14">
      <c r="A42" s="8">
        <v>245</v>
      </c>
      <c r="B42" s="9">
        <v>245</v>
      </c>
      <c r="C42" s="9">
        <v>0.535016775131226</v>
      </c>
      <c r="D42" s="9">
        <v>0.0704317092895508</v>
      </c>
      <c r="E42" s="9">
        <v>9</v>
      </c>
      <c r="F42" s="9">
        <v>8</v>
      </c>
      <c r="G42" s="9">
        <v>1</v>
      </c>
      <c r="H42" s="9">
        <v>2</v>
      </c>
      <c r="I42" s="9">
        <v>0.9</v>
      </c>
      <c r="J42" s="9">
        <v>0.529411764705882</v>
      </c>
      <c r="K42" s="9">
        <v>0.666666666666667</v>
      </c>
      <c r="L42" s="9">
        <v>0.8</v>
      </c>
      <c r="M42" s="9">
        <v>0.1</v>
      </c>
      <c r="N42" s="9">
        <v>0.55</v>
      </c>
    </row>
    <row r="43" spans="1:14">
      <c r="A43" s="8">
        <v>68</v>
      </c>
      <c r="B43" s="9">
        <v>68</v>
      </c>
      <c r="C43" s="9">
        <v>0.536260604858398</v>
      </c>
      <c r="D43" s="9">
        <v>0.117271304130554</v>
      </c>
      <c r="E43" s="9">
        <v>9</v>
      </c>
      <c r="F43" s="9">
        <v>9</v>
      </c>
      <c r="G43" s="9">
        <v>1</v>
      </c>
      <c r="H43" s="9">
        <v>1</v>
      </c>
      <c r="I43" s="9">
        <v>0.9</v>
      </c>
      <c r="J43" s="9">
        <v>0.5</v>
      </c>
      <c r="K43" s="9">
        <v>0.642857142857143</v>
      </c>
      <c r="L43" s="9">
        <v>0.9</v>
      </c>
      <c r="M43" s="9">
        <v>0</v>
      </c>
      <c r="N43" s="9">
        <v>0.5</v>
      </c>
    </row>
    <row r="44" spans="1:14">
      <c r="A44" s="8">
        <v>449</v>
      </c>
      <c r="B44" s="9">
        <v>449</v>
      </c>
      <c r="C44" s="9">
        <v>0.538536787033081</v>
      </c>
      <c r="D44" s="9">
        <v>0.123993277549744</v>
      </c>
      <c r="E44" s="9">
        <v>7</v>
      </c>
      <c r="F44" s="9">
        <v>7</v>
      </c>
      <c r="G44" s="9">
        <v>3</v>
      </c>
      <c r="H44" s="9">
        <v>3</v>
      </c>
      <c r="I44" s="9">
        <v>0.7</v>
      </c>
      <c r="J44" s="9">
        <v>0.5</v>
      </c>
      <c r="K44" s="9">
        <v>0.583333333333333</v>
      </c>
      <c r="L44" s="9">
        <v>0.7</v>
      </c>
      <c r="M44" s="9">
        <v>0</v>
      </c>
      <c r="N44" s="9">
        <v>0.5</v>
      </c>
    </row>
    <row r="45" spans="1:14">
      <c r="A45" s="8">
        <v>347</v>
      </c>
      <c r="B45" s="9">
        <v>347</v>
      </c>
      <c r="C45" s="9">
        <v>0.542703747749329</v>
      </c>
      <c r="D45" s="9">
        <v>0.167460083961487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="29" customFormat="1" spans="1:14">
      <c r="A46" s="34">
        <v>381</v>
      </c>
      <c r="B46" s="35">
        <v>381</v>
      </c>
      <c r="C46" s="35">
        <v>0.552539467811584</v>
      </c>
      <c r="D46" s="35">
        <v>0.112726330757141</v>
      </c>
      <c r="E46" s="35">
        <v>9</v>
      </c>
      <c r="F46" s="35">
        <v>7</v>
      </c>
      <c r="G46" s="35">
        <v>1</v>
      </c>
      <c r="H46" s="35">
        <v>3</v>
      </c>
      <c r="I46" s="35">
        <v>0.9</v>
      </c>
      <c r="J46" s="35">
        <v>0.5625</v>
      </c>
      <c r="K46" s="35">
        <v>0.692307692307692</v>
      </c>
      <c r="L46" s="35">
        <v>0.7</v>
      </c>
      <c r="M46" s="35">
        <v>0.2</v>
      </c>
      <c r="N46" s="35">
        <v>0.6</v>
      </c>
    </row>
    <row r="47" spans="1:14">
      <c r="A47" s="8">
        <v>149</v>
      </c>
      <c r="B47" s="9">
        <v>149</v>
      </c>
      <c r="C47" s="9">
        <v>0.554972887039185</v>
      </c>
      <c r="D47" s="9">
        <v>0.103257656097412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369</v>
      </c>
      <c r="B48" s="9">
        <v>369</v>
      </c>
      <c r="C48" s="9">
        <v>0.558424592018127</v>
      </c>
      <c r="D48" s="9">
        <v>0.142747044563294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147</v>
      </c>
      <c r="B49" s="9">
        <v>147</v>
      </c>
      <c r="C49" s="9">
        <v>0.56492280960083</v>
      </c>
      <c r="D49" s="9">
        <v>0.124079346656799</v>
      </c>
      <c r="E49" s="9">
        <v>7</v>
      </c>
      <c r="F49" s="9">
        <v>9</v>
      </c>
      <c r="G49" s="9">
        <v>3</v>
      </c>
      <c r="H49" s="9">
        <v>1</v>
      </c>
      <c r="I49" s="9">
        <v>0.7</v>
      </c>
      <c r="J49" s="9">
        <v>0.4375</v>
      </c>
      <c r="K49" s="9">
        <v>0.538461538461538</v>
      </c>
      <c r="L49" s="9">
        <v>0.9</v>
      </c>
      <c r="M49" s="9">
        <v>-0.2</v>
      </c>
      <c r="N49" s="9">
        <v>0.4</v>
      </c>
    </row>
    <row r="50" spans="1:14">
      <c r="A50" s="8">
        <v>51</v>
      </c>
      <c r="B50" s="9">
        <v>51</v>
      </c>
      <c r="C50" s="9">
        <v>0.567926406860352</v>
      </c>
      <c r="D50" s="9">
        <v>0.115323781967163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308</v>
      </c>
      <c r="B51" s="9">
        <v>308</v>
      </c>
      <c r="C51" s="9">
        <v>0.568925857543945</v>
      </c>
      <c r="D51" s="9">
        <v>0.154922485351562</v>
      </c>
      <c r="E51" s="9">
        <v>10</v>
      </c>
      <c r="F51" s="9">
        <v>8</v>
      </c>
      <c r="G51" s="9">
        <v>0</v>
      </c>
      <c r="H51" s="9">
        <v>2</v>
      </c>
      <c r="I51" s="9">
        <v>1</v>
      </c>
      <c r="J51" s="9">
        <v>0.555555555555556</v>
      </c>
      <c r="K51" s="9">
        <v>0.714285714285714</v>
      </c>
      <c r="L51" s="9">
        <v>0.8</v>
      </c>
      <c r="M51" s="9">
        <v>0.2</v>
      </c>
      <c r="N51" s="9">
        <v>0.6</v>
      </c>
    </row>
    <row r="52" spans="1:14">
      <c r="A52" s="8">
        <v>224</v>
      </c>
      <c r="B52" s="9">
        <v>224</v>
      </c>
      <c r="C52" s="9">
        <v>0.56917941570282</v>
      </c>
      <c r="D52" s="9">
        <v>0.183644413948059</v>
      </c>
      <c r="E52" s="9">
        <v>9</v>
      </c>
      <c r="F52" s="9">
        <v>8</v>
      </c>
      <c r="G52" s="9">
        <v>1</v>
      </c>
      <c r="H52" s="9">
        <v>2</v>
      </c>
      <c r="I52" s="9">
        <v>0.9</v>
      </c>
      <c r="J52" s="9">
        <v>0.529411764705882</v>
      </c>
      <c r="K52" s="9">
        <v>0.666666666666667</v>
      </c>
      <c r="L52" s="9">
        <v>0.8</v>
      </c>
      <c r="M52" s="9">
        <v>0.1</v>
      </c>
      <c r="N52" s="9">
        <v>0.55</v>
      </c>
    </row>
    <row r="53" spans="1:14">
      <c r="A53" s="8">
        <v>43</v>
      </c>
      <c r="B53" s="9">
        <v>43</v>
      </c>
      <c r="C53" s="9">
        <v>0.571359634399414</v>
      </c>
      <c r="D53" s="9">
        <v>0.128782153129578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466</v>
      </c>
      <c r="B54" s="9">
        <v>466</v>
      </c>
      <c r="C54" s="9">
        <v>0.572870135307312</v>
      </c>
      <c r="D54" s="9">
        <v>0.10811972618103</v>
      </c>
      <c r="E54" s="9">
        <v>10</v>
      </c>
      <c r="F54" s="9">
        <v>5</v>
      </c>
      <c r="G54" s="9">
        <v>0</v>
      </c>
      <c r="H54" s="9">
        <v>5</v>
      </c>
      <c r="I54" s="9">
        <v>1</v>
      </c>
      <c r="J54" s="9">
        <v>0.666666666666667</v>
      </c>
      <c r="K54" s="9">
        <v>0.8</v>
      </c>
      <c r="L54" s="9">
        <v>0.5</v>
      </c>
      <c r="M54" s="9">
        <v>0.5</v>
      </c>
      <c r="N54" s="9">
        <v>0.75</v>
      </c>
    </row>
    <row r="55" spans="1:14">
      <c r="A55" s="8">
        <v>328</v>
      </c>
      <c r="B55" s="9">
        <v>328</v>
      </c>
      <c r="C55" s="9">
        <v>0.573578357696533</v>
      </c>
      <c r="D55" s="9">
        <v>0.105150818824768</v>
      </c>
      <c r="E55" s="9">
        <v>8</v>
      </c>
      <c r="F55" s="9">
        <v>6</v>
      </c>
      <c r="G55" s="9">
        <v>2</v>
      </c>
      <c r="H55" s="9">
        <v>4</v>
      </c>
      <c r="I55" s="9">
        <v>0.8</v>
      </c>
      <c r="J55" s="9">
        <v>0.571428571428572</v>
      </c>
      <c r="K55" s="9">
        <v>0.666666666666667</v>
      </c>
      <c r="L55" s="9">
        <v>0.6</v>
      </c>
      <c r="M55" s="9">
        <v>0.2</v>
      </c>
      <c r="N55" s="9">
        <v>0.6</v>
      </c>
    </row>
    <row r="56" spans="1:14">
      <c r="A56" s="8">
        <v>125</v>
      </c>
      <c r="B56" s="9">
        <v>125</v>
      </c>
      <c r="C56" s="9">
        <v>0.578766107559204</v>
      </c>
      <c r="D56" s="9">
        <v>0.0878151655197144</v>
      </c>
      <c r="E56" s="9">
        <v>8</v>
      </c>
      <c r="F56" s="9">
        <v>7</v>
      </c>
      <c r="G56" s="9">
        <v>2</v>
      </c>
      <c r="H56" s="9">
        <v>3</v>
      </c>
      <c r="I56" s="9">
        <v>0.8</v>
      </c>
      <c r="J56" s="9">
        <v>0.533333333333333</v>
      </c>
      <c r="K56" s="9">
        <v>0.64</v>
      </c>
      <c r="L56" s="9">
        <v>0.7</v>
      </c>
      <c r="M56" s="9">
        <v>0.1</v>
      </c>
      <c r="N56" s="9">
        <v>0.55</v>
      </c>
    </row>
    <row r="57" spans="1:14">
      <c r="A57" s="8">
        <v>175</v>
      </c>
      <c r="B57" s="9">
        <v>175</v>
      </c>
      <c r="C57" s="9">
        <v>0.580980181694031</v>
      </c>
      <c r="D57" s="9">
        <v>0.101220607757568</v>
      </c>
      <c r="E57" s="9">
        <v>9</v>
      </c>
      <c r="F57" s="9">
        <v>2</v>
      </c>
      <c r="G57" s="9">
        <v>1</v>
      </c>
      <c r="H57" s="9">
        <v>8</v>
      </c>
      <c r="I57" s="9">
        <v>0.9</v>
      </c>
      <c r="J57" s="9">
        <v>0.818181818181818</v>
      </c>
      <c r="K57" s="9">
        <v>0.857142857142857</v>
      </c>
      <c r="L57" s="9">
        <v>0.2</v>
      </c>
      <c r="M57" s="9">
        <v>0.7</v>
      </c>
      <c r="N57" s="9">
        <v>0.85</v>
      </c>
    </row>
    <row r="58" spans="1:14">
      <c r="A58" s="8">
        <v>365</v>
      </c>
      <c r="B58" s="9">
        <v>365</v>
      </c>
      <c r="C58" s="9">
        <v>0.588354587554932</v>
      </c>
      <c r="D58" s="9">
        <v>0.0878283977508545</v>
      </c>
      <c r="E58" s="9">
        <v>7</v>
      </c>
      <c r="F58" s="9">
        <v>5</v>
      </c>
      <c r="G58" s="9">
        <v>3</v>
      </c>
      <c r="H58" s="9">
        <v>5</v>
      </c>
      <c r="I58" s="9">
        <v>0.7</v>
      </c>
      <c r="J58" s="9">
        <v>0.583333333333333</v>
      </c>
      <c r="K58" s="9">
        <v>0.636363636363636</v>
      </c>
      <c r="L58" s="9">
        <v>0.5</v>
      </c>
      <c r="M58" s="9">
        <v>0.2</v>
      </c>
      <c r="N58" s="9">
        <v>0.6</v>
      </c>
    </row>
    <row r="59" spans="1:14">
      <c r="A59" s="8">
        <v>36</v>
      </c>
      <c r="B59" s="9">
        <v>36</v>
      </c>
      <c r="C59" s="9">
        <v>0.588944435119629</v>
      </c>
      <c r="D59" s="9">
        <v>0.175347805023193</v>
      </c>
      <c r="E59" s="9">
        <v>7</v>
      </c>
      <c r="F59" s="9">
        <v>8</v>
      </c>
      <c r="G59" s="9">
        <v>3</v>
      </c>
      <c r="H59" s="9">
        <v>2</v>
      </c>
      <c r="I59" s="9">
        <v>0.7</v>
      </c>
      <c r="J59" s="9">
        <v>0.466666666666667</v>
      </c>
      <c r="K59" s="9">
        <v>0.56</v>
      </c>
      <c r="L59" s="9">
        <v>0.8</v>
      </c>
      <c r="M59" s="9">
        <v>-0.1</v>
      </c>
      <c r="N59" s="9">
        <v>0.45</v>
      </c>
    </row>
    <row r="60" spans="1:14">
      <c r="A60" s="8">
        <v>92</v>
      </c>
      <c r="B60" s="9">
        <v>92</v>
      </c>
      <c r="C60" s="9">
        <v>0.590191960334778</v>
      </c>
      <c r="D60" s="9">
        <v>0.0902374982833862</v>
      </c>
      <c r="E60" s="9">
        <v>7</v>
      </c>
      <c r="F60" s="9">
        <v>10</v>
      </c>
      <c r="G60" s="9">
        <v>3</v>
      </c>
      <c r="H60" s="9">
        <v>0</v>
      </c>
      <c r="I60" s="9">
        <v>0.7</v>
      </c>
      <c r="J60" s="9">
        <v>0.411764705882353</v>
      </c>
      <c r="K60" s="9">
        <v>0.518518518518518</v>
      </c>
      <c r="L60" s="9">
        <v>1</v>
      </c>
      <c r="M60" s="9">
        <v>-0.3</v>
      </c>
      <c r="N60" s="9">
        <v>0.35</v>
      </c>
    </row>
    <row r="61" s="29" customFormat="1" spans="1:14">
      <c r="A61" s="34">
        <v>403</v>
      </c>
      <c r="B61" s="35">
        <v>403</v>
      </c>
      <c r="C61" s="35">
        <v>0.590362906455994</v>
      </c>
      <c r="D61" s="35">
        <v>0.0939908027648926</v>
      </c>
      <c r="E61" s="35">
        <v>8</v>
      </c>
      <c r="F61" s="35">
        <v>9</v>
      </c>
      <c r="G61" s="35">
        <v>2</v>
      </c>
      <c r="H61" s="35">
        <v>1</v>
      </c>
      <c r="I61" s="35">
        <v>0.8</v>
      </c>
      <c r="J61" s="35">
        <v>0.470588235294118</v>
      </c>
      <c r="K61" s="35">
        <v>0.592592592592593</v>
      </c>
      <c r="L61" s="35">
        <v>0.9</v>
      </c>
      <c r="M61" s="35">
        <v>-0.1</v>
      </c>
      <c r="N61" s="35">
        <v>0.45</v>
      </c>
    </row>
    <row r="62" spans="1:14">
      <c r="A62" s="8">
        <v>220</v>
      </c>
      <c r="B62" s="9">
        <v>220</v>
      </c>
      <c r="C62" s="9">
        <v>0.591239094734192</v>
      </c>
      <c r="D62" s="9">
        <v>0.0226728916168213</v>
      </c>
      <c r="E62" s="9">
        <v>10</v>
      </c>
      <c r="F62" s="9">
        <v>6</v>
      </c>
      <c r="G62" s="9">
        <v>0</v>
      </c>
      <c r="H62" s="9">
        <v>4</v>
      </c>
      <c r="I62" s="9">
        <v>1</v>
      </c>
      <c r="J62" s="9">
        <v>0.625</v>
      </c>
      <c r="K62" s="9">
        <v>0.769230769230769</v>
      </c>
      <c r="L62" s="9">
        <v>0.6</v>
      </c>
      <c r="M62" s="9">
        <v>0.4</v>
      </c>
      <c r="N62" s="9">
        <v>0.7</v>
      </c>
    </row>
    <row r="63" spans="1:14">
      <c r="A63" s="8">
        <v>390</v>
      </c>
      <c r="B63" s="9">
        <v>390</v>
      </c>
      <c r="C63" s="9">
        <v>0.591841697692871</v>
      </c>
      <c r="D63" s="9">
        <v>0.0667519569396973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465</v>
      </c>
      <c r="B64" s="9">
        <v>465</v>
      </c>
      <c r="C64" s="9">
        <v>0.592013478279114</v>
      </c>
      <c r="D64" s="9">
        <v>0.0320600271224976</v>
      </c>
      <c r="E64" s="9">
        <v>9</v>
      </c>
      <c r="F64" s="9">
        <v>9</v>
      </c>
      <c r="G64" s="9">
        <v>1</v>
      </c>
      <c r="H64" s="9">
        <v>1</v>
      </c>
      <c r="I64" s="9">
        <v>0.9</v>
      </c>
      <c r="J64" s="9">
        <v>0.5</v>
      </c>
      <c r="K64" s="9">
        <v>0.642857142857143</v>
      </c>
      <c r="L64" s="9">
        <v>0.9</v>
      </c>
      <c r="M64" s="9">
        <v>0</v>
      </c>
      <c r="N64" s="9">
        <v>0.5</v>
      </c>
    </row>
    <row r="65" spans="1:14">
      <c r="A65" s="8">
        <v>71</v>
      </c>
      <c r="B65" s="9">
        <v>71</v>
      </c>
      <c r="C65" s="9">
        <v>0.593673706054687</v>
      </c>
      <c r="D65" s="9">
        <v>0.0213378667831421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418</v>
      </c>
      <c r="B66" s="9">
        <v>418</v>
      </c>
      <c r="C66" s="9">
        <v>0.593680143356323</v>
      </c>
      <c r="D66" s="9">
        <v>0.0580199956893921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409</v>
      </c>
      <c r="B67" s="9">
        <v>409</v>
      </c>
      <c r="C67" s="9">
        <v>0.594613671302795</v>
      </c>
      <c r="D67" s="9">
        <v>0.0499047040939331</v>
      </c>
      <c r="E67" s="9">
        <v>8</v>
      </c>
      <c r="F67" s="9">
        <v>3</v>
      </c>
      <c r="G67" s="9">
        <v>2</v>
      </c>
      <c r="H67" s="9">
        <v>7</v>
      </c>
      <c r="I67" s="9">
        <v>0.8</v>
      </c>
      <c r="J67" s="9">
        <v>0.727272727272727</v>
      </c>
      <c r="K67" s="9">
        <v>0.761904761904762</v>
      </c>
      <c r="L67" s="9">
        <v>0.3</v>
      </c>
      <c r="M67" s="9">
        <v>0.5</v>
      </c>
      <c r="N67" s="9">
        <v>0.75</v>
      </c>
    </row>
    <row r="68" spans="1:14">
      <c r="A68" s="8">
        <v>174</v>
      </c>
      <c r="B68" s="9">
        <v>174</v>
      </c>
      <c r="C68" s="9">
        <v>0.595145583152771</v>
      </c>
      <c r="D68" s="9">
        <v>0.0400304794311523</v>
      </c>
      <c r="E68" s="9">
        <v>10</v>
      </c>
      <c r="F68" s="9">
        <v>8</v>
      </c>
      <c r="G68" s="9">
        <v>0</v>
      </c>
      <c r="H68" s="9">
        <v>2</v>
      </c>
      <c r="I68" s="9">
        <v>1</v>
      </c>
      <c r="J68" s="9">
        <v>0.555555555555556</v>
      </c>
      <c r="K68" s="9">
        <v>0.714285714285714</v>
      </c>
      <c r="L68" s="9">
        <v>0.8</v>
      </c>
      <c r="M68" s="9">
        <v>0.2</v>
      </c>
      <c r="N68" s="9">
        <v>0.6</v>
      </c>
    </row>
    <row r="69" spans="1:14">
      <c r="A69" s="8">
        <v>414</v>
      </c>
      <c r="B69" s="9">
        <v>414</v>
      </c>
      <c r="C69" s="9">
        <v>0.596198558807373</v>
      </c>
      <c r="D69" s="9">
        <v>0.0355410575866699</v>
      </c>
      <c r="E69" s="9">
        <v>9</v>
      </c>
      <c r="F69" s="9">
        <v>8</v>
      </c>
      <c r="G69" s="9">
        <v>1</v>
      </c>
      <c r="H69" s="9">
        <v>2</v>
      </c>
      <c r="I69" s="9">
        <v>0.9</v>
      </c>
      <c r="J69" s="9">
        <v>0.529411764705882</v>
      </c>
      <c r="K69" s="9">
        <v>0.666666666666667</v>
      </c>
      <c r="L69" s="9">
        <v>0.8</v>
      </c>
      <c r="M69" s="9">
        <v>0.1</v>
      </c>
      <c r="N69" s="9">
        <v>0.55</v>
      </c>
    </row>
    <row r="70" spans="1:14">
      <c r="A70" s="8">
        <v>394</v>
      </c>
      <c r="B70" s="9">
        <v>394</v>
      </c>
      <c r="C70" s="9">
        <v>0.598041772842407</v>
      </c>
      <c r="D70" s="9">
        <v>0.0163865089416504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pans="1:14">
      <c r="A71" s="8">
        <v>314</v>
      </c>
      <c r="B71" s="9">
        <v>314</v>
      </c>
      <c r="C71" s="9">
        <v>0.599250078201294</v>
      </c>
      <c r="D71" s="9">
        <v>0.0104513168334961</v>
      </c>
      <c r="E71" s="9">
        <v>10</v>
      </c>
      <c r="F71" s="9">
        <v>8</v>
      </c>
      <c r="G71" s="9">
        <v>0</v>
      </c>
      <c r="H71" s="9">
        <v>2</v>
      </c>
      <c r="I71" s="9">
        <v>1</v>
      </c>
      <c r="J71" s="9">
        <v>0.555555555555556</v>
      </c>
      <c r="K71" s="9">
        <v>0.714285714285714</v>
      </c>
      <c r="L71" s="9">
        <v>0.8</v>
      </c>
      <c r="M71" s="9">
        <v>0.2</v>
      </c>
      <c r="N71" s="9">
        <v>0.6</v>
      </c>
    </row>
    <row r="72" spans="1:14">
      <c r="A72" s="8">
        <v>53</v>
      </c>
      <c r="B72" s="9">
        <v>53</v>
      </c>
      <c r="C72" s="9">
        <v>0.600767612457275</v>
      </c>
      <c r="D72" s="9">
        <v>0.0297636985778809</v>
      </c>
      <c r="E72" s="9">
        <v>10</v>
      </c>
      <c r="F72" s="9">
        <v>8</v>
      </c>
      <c r="G72" s="9">
        <v>0</v>
      </c>
      <c r="H72" s="9">
        <v>2</v>
      </c>
      <c r="I72" s="9">
        <v>1</v>
      </c>
      <c r="J72" s="9">
        <v>0.555555555555556</v>
      </c>
      <c r="K72" s="9">
        <v>0.714285714285714</v>
      </c>
      <c r="L72" s="9">
        <v>0.8</v>
      </c>
      <c r="M72" s="9">
        <v>0.2</v>
      </c>
      <c r="N72" s="9">
        <v>0.6</v>
      </c>
    </row>
    <row r="73" spans="1:14">
      <c r="A73" s="8">
        <v>249</v>
      </c>
      <c r="B73" s="9">
        <v>249</v>
      </c>
      <c r="C73" s="9">
        <v>0.602627396583557</v>
      </c>
      <c r="D73" s="9">
        <v>0.0299558639526367</v>
      </c>
      <c r="E73" s="9">
        <v>10</v>
      </c>
      <c r="F73" s="9">
        <v>7</v>
      </c>
      <c r="G73" s="9">
        <v>0</v>
      </c>
      <c r="H73" s="9">
        <v>3</v>
      </c>
      <c r="I73" s="9">
        <v>1</v>
      </c>
      <c r="J73" s="9">
        <v>0.588235294117647</v>
      </c>
      <c r="K73" s="9">
        <v>0.740740740740741</v>
      </c>
      <c r="L73" s="9">
        <v>0.7</v>
      </c>
      <c r="M73" s="9">
        <v>0.3</v>
      </c>
      <c r="N73" s="9">
        <v>0.65</v>
      </c>
    </row>
    <row r="74" spans="1:14">
      <c r="A74" s="8">
        <v>388</v>
      </c>
      <c r="B74" s="9">
        <v>388</v>
      </c>
      <c r="C74" s="9">
        <v>0.602671146392822</v>
      </c>
      <c r="D74" s="9">
        <v>0.0255541801452637</v>
      </c>
      <c r="E74" s="9">
        <v>10</v>
      </c>
      <c r="F74" s="9">
        <v>7</v>
      </c>
      <c r="G74" s="9">
        <v>0</v>
      </c>
      <c r="H74" s="9">
        <v>3</v>
      </c>
      <c r="I74" s="9">
        <v>1</v>
      </c>
      <c r="J74" s="9">
        <v>0.588235294117647</v>
      </c>
      <c r="K74" s="9">
        <v>0.740740740740741</v>
      </c>
      <c r="L74" s="9">
        <v>0.7</v>
      </c>
      <c r="M74" s="9">
        <v>0.3</v>
      </c>
      <c r="N74" s="9">
        <v>0.65</v>
      </c>
    </row>
    <row r="75" spans="1:14">
      <c r="A75" s="8">
        <v>236</v>
      </c>
      <c r="B75" s="9">
        <v>236</v>
      </c>
      <c r="C75" s="9">
        <v>0.60302460193634</v>
      </c>
      <c r="D75" s="9">
        <v>0.0383080244064331</v>
      </c>
      <c r="E75" s="9">
        <v>10</v>
      </c>
      <c r="F75" s="9">
        <v>7</v>
      </c>
      <c r="G75" s="9">
        <v>0</v>
      </c>
      <c r="H75" s="9">
        <v>3</v>
      </c>
      <c r="I75" s="9">
        <v>1</v>
      </c>
      <c r="J75" s="9">
        <v>0.588235294117647</v>
      </c>
      <c r="K75" s="9">
        <v>0.740740740740741</v>
      </c>
      <c r="L75" s="9">
        <v>0.7</v>
      </c>
      <c r="M75" s="9">
        <v>0.3</v>
      </c>
      <c r="N75" s="9">
        <v>0.65</v>
      </c>
    </row>
    <row r="76" spans="1:14">
      <c r="A76" s="8">
        <v>37</v>
      </c>
      <c r="B76" s="9">
        <v>37</v>
      </c>
      <c r="C76" s="9">
        <v>0.604530811309814</v>
      </c>
      <c r="D76" s="9">
        <v>0.0686867237091064</v>
      </c>
      <c r="E76" s="9">
        <v>9</v>
      </c>
      <c r="F76" s="9">
        <v>6</v>
      </c>
      <c r="G76" s="9">
        <v>1</v>
      </c>
      <c r="H76" s="9">
        <v>4</v>
      </c>
      <c r="I76" s="9">
        <v>0.9</v>
      </c>
      <c r="J76" s="9">
        <v>0.6</v>
      </c>
      <c r="K76" s="9">
        <v>0.72</v>
      </c>
      <c r="L76" s="9">
        <v>0.6</v>
      </c>
      <c r="M76" s="9">
        <v>0.3</v>
      </c>
      <c r="N76" s="9">
        <v>0.65</v>
      </c>
    </row>
    <row r="77" s="7" customFormat="1" spans="3:14">
      <c r="C77" s="7">
        <f>AVERAGE(C2:C76)</f>
        <v>0.530026551882426</v>
      </c>
      <c r="D77" s="7">
        <f>AVERAGE(D2:D76)</f>
        <v>0.0731726916631063</v>
      </c>
      <c r="I77" s="7">
        <f t="shared" ref="I77:N77" si="0">AVERAGE(I2:I76)</f>
        <v>0.872</v>
      </c>
      <c r="J77" s="7">
        <f t="shared" si="0"/>
        <v>0.558297304404116</v>
      </c>
      <c r="K77" s="7">
        <f t="shared" si="0"/>
        <v>0.677119338159018</v>
      </c>
      <c r="L77" s="7">
        <f t="shared" si="0"/>
        <v>0.705333333333333</v>
      </c>
      <c r="M77" s="7">
        <f t="shared" si="0"/>
        <v>0.166666666666667</v>
      </c>
      <c r="N77" s="7">
        <f t="shared" si="0"/>
        <v>0.583333333333333</v>
      </c>
    </row>
    <row r="79" spans="3:7">
      <c r="C79" s="18" t="s">
        <v>13</v>
      </c>
      <c r="D79" s="7" t="s">
        <v>14</v>
      </c>
      <c r="F79" s="7" t="s">
        <v>39</v>
      </c>
      <c r="G79" s="7"/>
    </row>
    <row r="80" spans="3:10">
      <c r="C80" s="7" t="s">
        <v>15</v>
      </c>
      <c r="D80" s="7">
        <f>COUNTIF(C2:C76,"&lt;0.343")-COUNTIF(C2:C76,"&lt;0.311")</f>
        <v>0</v>
      </c>
      <c r="F80" s="19">
        <v>0.02</v>
      </c>
      <c r="G80" s="23">
        <v>31.2</v>
      </c>
      <c r="H80" s="23">
        <v>-40</v>
      </c>
      <c r="I80" s="24">
        <v>0.0256</v>
      </c>
      <c r="J80">
        <v>76</v>
      </c>
    </row>
    <row r="81" spans="3:10">
      <c r="C81" s="7" t="s">
        <v>16</v>
      </c>
      <c r="D81" s="7">
        <f>COUNTIF(C2:C76,"&lt;0.375")-COUNTIF(C2:C76,"&lt;0.343")</f>
        <v>0</v>
      </c>
      <c r="F81" s="19">
        <v>0.04</v>
      </c>
      <c r="G81" s="23">
        <v>62.4</v>
      </c>
      <c r="H81" s="23">
        <v>-60</v>
      </c>
      <c r="I81" s="24">
        <v>0.0385</v>
      </c>
      <c r="J81">
        <v>75</v>
      </c>
    </row>
    <row r="82" spans="3:10">
      <c r="C82" s="7" t="s">
        <v>17</v>
      </c>
      <c r="D82" s="7">
        <f>COUNTIF(C2:C76,"&lt;0.407")-COUNTIF(C2:C76,"&lt;0.375")</f>
        <v>0</v>
      </c>
      <c r="F82" s="19">
        <v>0.1</v>
      </c>
      <c r="G82" s="23">
        <v>156</v>
      </c>
      <c r="H82" s="23">
        <v>-160</v>
      </c>
      <c r="I82" s="24">
        <v>0.1026</v>
      </c>
      <c r="J82">
        <v>70</v>
      </c>
    </row>
    <row r="83" spans="3:10">
      <c r="C83" s="7" t="s">
        <v>18</v>
      </c>
      <c r="D83" s="7">
        <f>COUNTIF(C2:C76,"&lt;0.439")-COUNTIF(C2:C76,"&lt;0.407")</f>
        <v>0</v>
      </c>
      <c r="F83" s="19">
        <v>0.12</v>
      </c>
      <c r="G83" s="23">
        <v>187.2</v>
      </c>
      <c r="H83" s="23">
        <v>-180</v>
      </c>
      <c r="I83" s="24">
        <v>0.1154</v>
      </c>
      <c r="J83">
        <v>69</v>
      </c>
    </row>
    <row r="84" s="29" customFormat="1" spans="3:10">
      <c r="C84" s="32" t="s">
        <v>64</v>
      </c>
      <c r="D84" s="32">
        <f>COUNTIF(C2:C76,"&lt;0.477")-COUNTIF(C2:C76,"&lt;0.439")</f>
        <v>15</v>
      </c>
      <c r="E84" s="29">
        <v>15</v>
      </c>
      <c r="G84" s="32"/>
      <c r="H84" s="29">
        <v>-200</v>
      </c>
      <c r="I84" s="39">
        <v>0.1282</v>
      </c>
      <c r="J84" s="29">
        <v>68</v>
      </c>
    </row>
    <row r="85" spans="3:5">
      <c r="C85" s="7" t="s">
        <v>65</v>
      </c>
      <c r="D85" s="7">
        <f>COUNTIF(C2:C76,"&lt;0.515")-COUNTIF(C2:C76,"&lt;0.477")</f>
        <v>15</v>
      </c>
      <c r="E85">
        <v>15</v>
      </c>
    </row>
    <row r="86" s="40" customFormat="1" spans="3:5">
      <c r="C86" s="41" t="s">
        <v>66</v>
      </c>
      <c r="D86" s="41">
        <f>COUNTIF(C2:C76,"&lt;0.553")-COUNTIF(C2:C76,"&lt;0.515")</f>
        <v>15</v>
      </c>
      <c r="E86" s="40">
        <v>15</v>
      </c>
    </row>
    <row r="87" spans="3:5">
      <c r="C87" s="7" t="s">
        <v>67</v>
      </c>
      <c r="D87" s="7">
        <f>COUNTIF(C2:C76,"&lt;0.591")-COUNTIF(C2:C76,"&lt;0.553")</f>
        <v>15</v>
      </c>
      <c r="E87">
        <v>15</v>
      </c>
    </row>
    <row r="88" s="29" customFormat="1" spans="3:5">
      <c r="C88" s="32" t="s">
        <v>68</v>
      </c>
      <c r="D88" s="32">
        <f>COUNTIF(C2:C76,"&lt;0.629")-COUNTIF(C2:C76,"&lt;0.591")</f>
        <v>15</v>
      </c>
      <c r="E88" s="29">
        <v>15</v>
      </c>
    </row>
    <row r="89" spans="3:4">
      <c r="C89" s="7" t="s">
        <v>24</v>
      </c>
      <c r="D89" s="7">
        <v>0</v>
      </c>
    </row>
    <row r="90" spans="3:4">
      <c r="C90" s="7" t="s">
        <v>25</v>
      </c>
      <c r="D90" s="7">
        <f>COUNTIF(C2:C76,"&lt;0.663")-COUNTIF(C2:C76,"&lt;0.631")</f>
        <v>0</v>
      </c>
    </row>
    <row r="91" spans="3:4">
      <c r="C91" s="7" t="s">
        <v>26</v>
      </c>
      <c r="D91" s="7">
        <f>COUNTIF(C2:C76,"&lt;0.695")-COUNTIF(C2:C76,"&lt;0.663")</f>
        <v>0</v>
      </c>
    </row>
    <row r="92" spans="3:4">
      <c r="C92" s="7" t="s">
        <v>27</v>
      </c>
      <c r="D92" s="7">
        <f>COUNTIF(C2:C76,"&lt;0.727")-COUNTIF(C2:C76,"&lt;0.695")</f>
        <v>0</v>
      </c>
    </row>
    <row r="93" spans="3:4">
      <c r="C93" s="7" t="s">
        <v>28</v>
      </c>
      <c r="D93" s="7">
        <f>COUNTIF(C2:C76,"&lt;0.759")-COUNTIF(C2:C76,"&lt;0.727")</f>
        <v>0</v>
      </c>
    </row>
    <row r="94" spans="3:4">
      <c r="C94" s="7" t="s">
        <v>29</v>
      </c>
      <c r="D94" s="7">
        <f>COUNTIF(C2:C76,"&lt;0.791")-COUNTIF(C2:C76,"&lt;0.759")</f>
        <v>0</v>
      </c>
    </row>
    <row r="95" spans="3:4">
      <c r="C95" s="7" t="s">
        <v>30</v>
      </c>
      <c r="D95" s="7">
        <f>COUNTIF(C2:C76,"&lt;0.823")-COUNTIF(C2:C76,"&lt;0.791")</f>
        <v>0</v>
      </c>
    </row>
    <row r="96" spans="3:7">
      <c r="C96" s="7" t="s">
        <v>31</v>
      </c>
      <c r="D96" s="7">
        <f>COUNTIF(C2:C76,"&lt;0.855")-COUNTIF(C2:C76,"&lt;0.823")</f>
        <v>0</v>
      </c>
      <c r="F96">
        <v>0.53</v>
      </c>
      <c r="G96">
        <v>0.038</v>
      </c>
    </row>
    <row r="97" spans="3:7">
      <c r="C97" s="7" t="s">
        <v>32</v>
      </c>
      <c r="D97" s="7">
        <f>COUNTIF(C2:C76,"&lt;0.887")-COUNTIF(C2:C76,"&lt;0.855")</f>
        <v>0</v>
      </c>
      <c r="F97">
        <v>0.641</v>
      </c>
      <c r="G97">
        <v>0.073</v>
      </c>
    </row>
    <row r="98" spans="3:7">
      <c r="C98" s="7" t="s">
        <v>33</v>
      </c>
      <c r="D98" s="7">
        <f>COUNTIF(C2:C76,"&lt;0.919")-COUNTIF(C2:C76,"&lt;0.887")</f>
        <v>0</v>
      </c>
      <c r="F98">
        <v>0.734</v>
      </c>
      <c r="G98">
        <v>0.107</v>
      </c>
    </row>
    <row r="99" spans="3:4">
      <c r="C99" s="7" t="s">
        <v>34</v>
      </c>
      <c r="D99" s="7">
        <f>COUNTIF(C2:C76,"&lt;0.951")-COUNTIF(C2:C76,"&lt;0.919")</f>
        <v>0</v>
      </c>
    </row>
    <row r="100" spans="3:6">
      <c r="C100" s="7" t="s">
        <v>35</v>
      </c>
      <c r="D100" s="7">
        <f>COUNTIF(C2:C76,"&lt;0.983")-COUNTIF(C2:C76,"&lt;0.951")</f>
        <v>0</v>
      </c>
      <c r="F100">
        <v>0.038</v>
      </c>
    </row>
    <row r="101" spans="3:4">
      <c r="C101" s="7" t="s">
        <v>36</v>
      </c>
      <c r="D101" s="7">
        <f>COUNTIF(C2:C76,"&lt;1.015")-COUNTIF(C2:C76,"&lt;0.983")</f>
        <v>0</v>
      </c>
    </row>
    <row r="102" spans="3:4">
      <c r="C102" s="7" t="s">
        <v>37</v>
      </c>
      <c r="D102" s="7">
        <f>COUNTIF(C2:C76,"&lt;1.047")-COUNTIF(C2:C76,"&lt;1.015")</f>
        <v>0</v>
      </c>
    </row>
    <row r="103" spans="3:4">
      <c r="C103" s="7" t="s">
        <v>38</v>
      </c>
      <c r="D103" s="7">
        <f>COUNTIF(C2:C76,"&lt;1.079")-COUNTIF(C2:C76,"&lt;1.047")</f>
        <v>0</v>
      </c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workbookViewId="0">
      <selection activeCell="A1" sqref="$A1:$XFD98"/>
    </sheetView>
  </sheetViews>
  <sheetFormatPr defaultColWidth="9" defaultRowHeight="13.5"/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74</v>
      </c>
      <c r="B2" s="9">
        <v>74</v>
      </c>
      <c r="C2" s="9">
        <v>0.440886259078979</v>
      </c>
      <c r="D2" s="9">
        <v>0.00444221496582031</v>
      </c>
      <c r="E2" s="9">
        <v>8</v>
      </c>
      <c r="F2" s="9">
        <v>10</v>
      </c>
      <c r="G2" s="9">
        <v>2</v>
      </c>
      <c r="H2" s="9">
        <v>0</v>
      </c>
      <c r="I2" s="9">
        <v>0.8</v>
      </c>
      <c r="J2" s="9">
        <v>0.444444444444444</v>
      </c>
      <c r="K2" s="9">
        <v>0.571428571428572</v>
      </c>
      <c r="L2" s="9">
        <v>1</v>
      </c>
      <c r="M2" s="9">
        <v>-0.2</v>
      </c>
      <c r="N2" s="9">
        <v>0.4</v>
      </c>
    </row>
    <row r="3" spans="1:14">
      <c r="A3" s="8">
        <v>227</v>
      </c>
      <c r="B3" s="9">
        <v>227</v>
      </c>
      <c r="C3" s="9">
        <v>0.442574501037598</v>
      </c>
      <c r="D3" s="9">
        <v>0.035521388053894</v>
      </c>
      <c r="E3" s="9">
        <v>8</v>
      </c>
      <c r="F3" s="9">
        <v>9</v>
      </c>
      <c r="G3" s="9">
        <v>2</v>
      </c>
      <c r="H3" s="9">
        <v>1</v>
      </c>
      <c r="I3" s="9">
        <v>0.8</v>
      </c>
      <c r="J3" s="9">
        <v>0.470588235294118</v>
      </c>
      <c r="K3" s="9">
        <v>0.592592592592593</v>
      </c>
      <c r="L3" s="9">
        <v>0.9</v>
      </c>
      <c r="M3" s="9">
        <v>-0.1</v>
      </c>
      <c r="N3" s="9">
        <v>0.45</v>
      </c>
    </row>
    <row r="4" spans="1:14">
      <c r="A4" s="8">
        <v>291</v>
      </c>
      <c r="B4" s="9">
        <v>291</v>
      </c>
      <c r="C4" s="9">
        <v>0.442946434020996</v>
      </c>
      <c r="D4" s="9">
        <v>0.0584065914154053</v>
      </c>
      <c r="E4" s="9">
        <v>10</v>
      </c>
      <c r="F4" s="9">
        <v>4</v>
      </c>
      <c r="G4" s="9">
        <v>0</v>
      </c>
      <c r="H4" s="9">
        <v>6</v>
      </c>
      <c r="I4" s="9">
        <v>1</v>
      </c>
      <c r="J4" s="9">
        <v>0.714285714285714</v>
      </c>
      <c r="K4" s="9">
        <v>0.833333333333333</v>
      </c>
      <c r="L4" s="9">
        <v>0.4</v>
      </c>
      <c r="M4" s="9">
        <v>0.6</v>
      </c>
      <c r="N4" s="9">
        <v>0.8</v>
      </c>
    </row>
    <row r="5" spans="1:14">
      <c r="A5" s="8">
        <v>497</v>
      </c>
      <c r="B5" s="9">
        <v>497</v>
      </c>
      <c r="C5" s="9">
        <v>0.443958520889282</v>
      </c>
      <c r="D5" s="9">
        <v>0.0644644498825073</v>
      </c>
      <c r="E5" s="9">
        <v>8</v>
      </c>
      <c r="F5" s="9">
        <v>5</v>
      </c>
      <c r="G5" s="9">
        <v>2</v>
      </c>
      <c r="H5" s="9">
        <v>5</v>
      </c>
      <c r="I5" s="9">
        <v>0.8</v>
      </c>
      <c r="J5" s="9">
        <v>0.615384615384615</v>
      </c>
      <c r="K5" s="9">
        <v>0.695652173913043</v>
      </c>
      <c r="L5" s="9">
        <v>0.5</v>
      </c>
      <c r="M5" s="9">
        <v>0.3</v>
      </c>
      <c r="N5" s="9">
        <v>0.65</v>
      </c>
    </row>
    <row r="6" spans="1:14">
      <c r="A6" s="8">
        <v>141</v>
      </c>
      <c r="B6" s="9">
        <v>141</v>
      </c>
      <c r="C6" s="9">
        <v>0.445580959320068</v>
      </c>
      <c r="D6" s="9">
        <v>0.0417087078094482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67</v>
      </c>
      <c r="B8" s="9">
        <v>67</v>
      </c>
      <c r="C8" s="9">
        <v>0.452506303787231</v>
      </c>
      <c r="D8" s="9">
        <v>0.0691452026367187</v>
      </c>
      <c r="E8" s="9">
        <v>8</v>
      </c>
      <c r="F8" s="9">
        <v>8</v>
      </c>
      <c r="G8" s="9">
        <v>2</v>
      </c>
      <c r="H8" s="9">
        <v>2</v>
      </c>
      <c r="I8" s="9">
        <v>0.8</v>
      </c>
      <c r="J8" s="9">
        <v>0.5</v>
      </c>
      <c r="K8" s="9">
        <v>0.615384615384615</v>
      </c>
      <c r="L8" s="9">
        <v>0.8</v>
      </c>
      <c r="M8" s="9">
        <v>0</v>
      </c>
      <c r="N8" s="9">
        <v>0.5</v>
      </c>
    </row>
    <row r="9" spans="1:14">
      <c r="A9" s="8">
        <v>315</v>
      </c>
      <c r="B9" s="9">
        <v>315</v>
      </c>
      <c r="C9" s="9">
        <v>0.452936172485352</v>
      </c>
      <c r="D9" s="9">
        <v>0.0606592893600464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246</v>
      </c>
      <c r="B10" s="9">
        <v>246</v>
      </c>
      <c r="C10" s="9">
        <v>0.455821514129639</v>
      </c>
      <c r="D10" s="9">
        <v>0.0272377729415894</v>
      </c>
      <c r="E10" s="9">
        <v>9</v>
      </c>
      <c r="F10" s="9">
        <v>8</v>
      </c>
      <c r="G10" s="9">
        <v>1</v>
      </c>
      <c r="H10" s="9">
        <v>2</v>
      </c>
      <c r="I10" s="9">
        <v>0.9</v>
      </c>
      <c r="J10" s="9">
        <v>0.529411764705882</v>
      </c>
      <c r="K10" s="9">
        <v>0.666666666666667</v>
      </c>
      <c r="L10" s="9">
        <v>0.8</v>
      </c>
      <c r="M10" s="9">
        <v>0.1</v>
      </c>
      <c r="N10" s="9">
        <v>0.55</v>
      </c>
    </row>
    <row r="11" spans="1:14">
      <c r="A11" s="8">
        <v>234</v>
      </c>
      <c r="B11" s="9">
        <v>234</v>
      </c>
      <c r="C11" s="9">
        <v>0.462918043136597</v>
      </c>
      <c r="D11" s="9">
        <v>0.0611269474029541</v>
      </c>
      <c r="E11" s="9">
        <v>9</v>
      </c>
      <c r="F11" s="9">
        <v>9</v>
      </c>
      <c r="G11" s="9">
        <v>1</v>
      </c>
      <c r="H11" s="9">
        <v>1</v>
      </c>
      <c r="I11" s="9">
        <v>0.9</v>
      </c>
      <c r="J11" s="9">
        <v>0.5</v>
      </c>
      <c r="K11" s="9">
        <v>0.642857142857143</v>
      </c>
      <c r="L11" s="9">
        <v>0.9</v>
      </c>
      <c r="M11" s="9">
        <v>0</v>
      </c>
      <c r="N11" s="9">
        <v>0.5</v>
      </c>
    </row>
    <row r="12" spans="1:14">
      <c r="A12" s="8">
        <v>55</v>
      </c>
      <c r="B12" s="9">
        <v>55</v>
      </c>
      <c r="C12" s="9">
        <v>0.467564344406128</v>
      </c>
      <c r="D12" s="9">
        <v>0.00640463829040527</v>
      </c>
      <c r="E12" s="9">
        <v>8</v>
      </c>
      <c r="F12" s="9">
        <v>8</v>
      </c>
      <c r="G12" s="9">
        <v>2</v>
      </c>
      <c r="H12" s="9">
        <v>2</v>
      </c>
      <c r="I12" s="9">
        <v>0.8</v>
      </c>
      <c r="J12" s="9">
        <v>0.5</v>
      </c>
      <c r="K12" s="9">
        <v>0.615384615384615</v>
      </c>
      <c r="L12" s="9">
        <v>0.8</v>
      </c>
      <c r="M12" s="9">
        <v>0</v>
      </c>
      <c r="N12" s="9">
        <v>0.5</v>
      </c>
    </row>
    <row r="13" spans="1:14">
      <c r="A13" s="8">
        <v>163</v>
      </c>
      <c r="B13" s="9">
        <v>163</v>
      </c>
      <c r="C13" s="9">
        <v>0.470137119293213</v>
      </c>
      <c r="D13" s="9">
        <v>0.00216317176818848</v>
      </c>
      <c r="E13" s="9">
        <v>10</v>
      </c>
      <c r="F13" s="9">
        <v>7</v>
      </c>
      <c r="G13" s="9">
        <v>0</v>
      </c>
      <c r="H13" s="9">
        <v>3</v>
      </c>
      <c r="I13" s="9">
        <v>1</v>
      </c>
      <c r="J13" s="9">
        <v>0.588235294117647</v>
      </c>
      <c r="K13" s="9">
        <v>0.740740740740741</v>
      </c>
      <c r="L13" s="9">
        <v>0.7</v>
      </c>
      <c r="M13" s="9">
        <v>0.3</v>
      </c>
      <c r="N13" s="9">
        <v>0.65</v>
      </c>
    </row>
    <row r="14" spans="1:14">
      <c r="A14" s="8">
        <v>323</v>
      </c>
      <c r="B14" s="9">
        <v>323</v>
      </c>
      <c r="C14" s="9">
        <v>0.475068092346191</v>
      </c>
      <c r="D14" s="9">
        <v>0.0199623107910156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="29" customFormat="1" spans="1:14">
      <c r="A15" s="34">
        <v>180</v>
      </c>
      <c r="B15" s="35">
        <v>180</v>
      </c>
      <c r="C15" s="35">
        <v>0.476837873458862</v>
      </c>
      <c r="D15" s="35">
        <v>0.00614571571350098</v>
      </c>
      <c r="E15" s="35">
        <v>6</v>
      </c>
      <c r="F15" s="35">
        <v>8</v>
      </c>
      <c r="G15" s="35">
        <v>4</v>
      </c>
      <c r="H15" s="35">
        <v>2</v>
      </c>
      <c r="I15" s="35">
        <v>0.6</v>
      </c>
      <c r="J15" s="35">
        <v>0.428571428571429</v>
      </c>
      <c r="K15" s="35">
        <v>0.5</v>
      </c>
      <c r="L15" s="35">
        <v>0.8</v>
      </c>
      <c r="M15" s="35">
        <v>-0.2</v>
      </c>
      <c r="N15" s="35">
        <v>0.4</v>
      </c>
    </row>
    <row r="16" spans="1:14">
      <c r="A16" s="8">
        <v>248</v>
      </c>
      <c r="B16" s="9">
        <v>248</v>
      </c>
      <c r="C16" s="9">
        <v>0.480457067489624</v>
      </c>
      <c r="D16" s="9">
        <v>0.110321640968323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113</v>
      </c>
      <c r="B17" s="9">
        <v>113</v>
      </c>
      <c r="C17" s="9">
        <v>0.48065447807312</v>
      </c>
      <c r="D17" s="9">
        <v>0.154976487159729</v>
      </c>
      <c r="E17" s="9">
        <v>7</v>
      </c>
      <c r="F17" s="9">
        <v>9</v>
      </c>
      <c r="G17" s="9">
        <v>3</v>
      </c>
      <c r="H17" s="9">
        <v>1</v>
      </c>
      <c r="I17" s="9">
        <v>0.7</v>
      </c>
      <c r="J17" s="9">
        <v>0.4375</v>
      </c>
      <c r="K17" s="9">
        <v>0.538461538461538</v>
      </c>
      <c r="L17" s="9">
        <v>0.9</v>
      </c>
      <c r="M17" s="9">
        <v>-0.2</v>
      </c>
      <c r="N17" s="9">
        <v>0.4</v>
      </c>
    </row>
    <row r="18" spans="1:14">
      <c r="A18" s="8">
        <v>66</v>
      </c>
      <c r="B18" s="9">
        <v>66</v>
      </c>
      <c r="C18" s="9">
        <v>0.483274459838867</v>
      </c>
      <c r="D18" s="9">
        <v>0.0397875308990479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pans="1:14">
      <c r="A19" s="8">
        <v>408</v>
      </c>
      <c r="B19" s="9">
        <v>408</v>
      </c>
      <c r="C19" s="9">
        <v>0.485915064811706</v>
      </c>
      <c r="D19" s="9">
        <v>0.0520378351211548</v>
      </c>
      <c r="E19" s="9">
        <v>7</v>
      </c>
      <c r="F19" s="9">
        <v>4</v>
      </c>
      <c r="G19" s="9">
        <v>3</v>
      </c>
      <c r="H19" s="9">
        <v>6</v>
      </c>
      <c r="I19" s="9">
        <v>0.7</v>
      </c>
      <c r="J19" s="9">
        <v>0.636363636363636</v>
      </c>
      <c r="K19" s="9">
        <v>0.666666666666667</v>
      </c>
      <c r="L19" s="9">
        <v>0.4</v>
      </c>
      <c r="M19" s="9">
        <v>0.3</v>
      </c>
      <c r="N19" s="9">
        <v>0.65</v>
      </c>
    </row>
    <row r="20" spans="1:14">
      <c r="A20" s="8">
        <v>276</v>
      </c>
      <c r="B20" s="9">
        <v>276</v>
      </c>
      <c r="C20" s="9">
        <v>0.486104249954224</v>
      </c>
      <c r="D20" s="9">
        <v>0.0340396165847778</v>
      </c>
      <c r="E20" s="9">
        <v>7</v>
      </c>
      <c r="F20" s="9">
        <v>3</v>
      </c>
      <c r="G20" s="9">
        <v>3</v>
      </c>
      <c r="H20" s="9">
        <v>7</v>
      </c>
      <c r="I20" s="9">
        <v>0.7</v>
      </c>
      <c r="J20" s="9">
        <v>0.7</v>
      </c>
      <c r="K20" s="9">
        <v>0.7</v>
      </c>
      <c r="L20" s="9">
        <v>0.3</v>
      </c>
      <c r="M20" s="9">
        <v>0.4</v>
      </c>
      <c r="N20" s="9">
        <v>0.7</v>
      </c>
    </row>
    <row r="21" spans="1:14">
      <c r="A21" s="8">
        <v>483</v>
      </c>
      <c r="B21" s="9">
        <v>483</v>
      </c>
      <c r="C21" s="9">
        <v>0.486316442489624</v>
      </c>
      <c r="D21" s="9">
        <v>0.0169035196304321</v>
      </c>
      <c r="E21" s="9">
        <v>9</v>
      </c>
      <c r="F21" s="9">
        <v>6</v>
      </c>
      <c r="G21" s="9">
        <v>1</v>
      </c>
      <c r="H21" s="9">
        <v>4</v>
      </c>
      <c r="I21" s="9">
        <v>0.9</v>
      </c>
      <c r="J21" s="9">
        <v>0.6</v>
      </c>
      <c r="K21" s="9">
        <v>0.72</v>
      </c>
      <c r="L21" s="9">
        <v>0.6</v>
      </c>
      <c r="M21" s="9">
        <v>0.3</v>
      </c>
      <c r="N21" s="9">
        <v>0.65</v>
      </c>
    </row>
    <row r="22" spans="1:14">
      <c r="A22" s="8">
        <v>339</v>
      </c>
      <c r="B22" s="9">
        <v>339</v>
      </c>
      <c r="C22" s="9">
        <v>0.488686084747315</v>
      </c>
      <c r="D22" s="9">
        <v>0.0729025602340698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270</v>
      </c>
      <c r="B23" s="9">
        <v>270</v>
      </c>
      <c r="C23" s="9">
        <v>0.488817095756531</v>
      </c>
      <c r="D23" s="9">
        <v>0.0486917495727539</v>
      </c>
      <c r="E23" s="9">
        <v>10</v>
      </c>
      <c r="F23" s="9">
        <v>8</v>
      </c>
      <c r="G23" s="9">
        <v>0</v>
      </c>
      <c r="H23" s="9">
        <v>2</v>
      </c>
      <c r="I23" s="9">
        <v>1</v>
      </c>
      <c r="J23" s="9">
        <v>0.555555555555556</v>
      </c>
      <c r="K23" s="9">
        <v>0.714285714285714</v>
      </c>
      <c r="L23" s="9">
        <v>0.8</v>
      </c>
      <c r="M23" s="9">
        <v>0.2</v>
      </c>
      <c r="N23" s="9">
        <v>0.6</v>
      </c>
    </row>
    <row r="24" spans="1:14">
      <c r="A24" s="8">
        <v>412</v>
      </c>
      <c r="B24" s="9">
        <v>412</v>
      </c>
      <c r="C24" s="9">
        <v>0.493771910667419</v>
      </c>
      <c r="D24" s="9">
        <v>0.0107797384262085</v>
      </c>
      <c r="E24" s="9">
        <v>10</v>
      </c>
      <c r="F24" s="9">
        <v>7</v>
      </c>
      <c r="G24" s="9">
        <v>0</v>
      </c>
      <c r="H24" s="9">
        <v>3</v>
      </c>
      <c r="I24" s="9">
        <v>1</v>
      </c>
      <c r="J24" s="9">
        <v>0.588235294117647</v>
      </c>
      <c r="K24" s="9">
        <v>0.740740740740741</v>
      </c>
      <c r="L24" s="9">
        <v>0.7</v>
      </c>
      <c r="M24" s="9">
        <v>0.3</v>
      </c>
      <c r="N24" s="9">
        <v>0.65</v>
      </c>
    </row>
    <row r="25" spans="1:14">
      <c r="A25" s="8">
        <v>407</v>
      </c>
      <c r="B25" s="9">
        <v>407</v>
      </c>
      <c r="C25" s="9">
        <v>0.496729969978333</v>
      </c>
      <c r="D25" s="9">
        <v>0.0540428161621094</v>
      </c>
      <c r="E25" s="9">
        <v>10</v>
      </c>
      <c r="F25" s="9">
        <v>8</v>
      </c>
      <c r="G25" s="9">
        <v>0</v>
      </c>
      <c r="H25" s="9">
        <v>2</v>
      </c>
      <c r="I25" s="9">
        <v>1</v>
      </c>
      <c r="J25" s="9">
        <v>0.555555555555556</v>
      </c>
      <c r="K25" s="9">
        <v>0.714285714285714</v>
      </c>
      <c r="L25" s="9">
        <v>0.8</v>
      </c>
      <c r="M25" s="9">
        <v>0.2</v>
      </c>
      <c r="N25" s="9">
        <v>0.6</v>
      </c>
    </row>
    <row r="26" spans="1:14">
      <c r="A26" s="8">
        <v>368</v>
      </c>
      <c r="B26" s="9">
        <v>368</v>
      </c>
      <c r="C26" s="9">
        <v>0.497558355331421</v>
      </c>
      <c r="D26" s="9">
        <v>0.0354765653610229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114</v>
      </c>
      <c r="B27" s="9">
        <v>114</v>
      </c>
      <c r="C27" s="9">
        <v>0.500288486480713</v>
      </c>
      <c r="D27" s="9">
        <v>0.00420570373535156</v>
      </c>
      <c r="E27" s="9">
        <v>10</v>
      </c>
      <c r="F27" s="9">
        <v>9</v>
      </c>
      <c r="G27" s="9">
        <v>0</v>
      </c>
      <c r="H27" s="9">
        <v>1</v>
      </c>
      <c r="I27" s="9">
        <v>1</v>
      </c>
      <c r="J27" s="9">
        <v>0.526315789473684</v>
      </c>
      <c r="K27" s="9">
        <v>0.689655172413793</v>
      </c>
      <c r="L27" s="9">
        <v>0.9</v>
      </c>
      <c r="M27" s="9">
        <v>0.1</v>
      </c>
      <c r="N27" s="9">
        <v>0.55</v>
      </c>
    </row>
    <row r="28" spans="1:14">
      <c r="A28" s="8">
        <v>222</v>
      </c>
      <c r="B28" s="9">
        <v>222</v>
      </c>
      <c r="C28" s="9">
        <v>0.500420570373535</v>
      </c>
      <c r="D28" s="9">
        <v>0.0695040225982666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="29" customFormat="1" spans="1:14">
      <c r="A29" s="34">
        <v>495</v>
      </c>
      <c r="B29" s="35">
        <v>495</v>
      </c>
      <c r="C29" s="35">
        <v>0.500433444976807</v>
      </c>
      <c r="D29" s="35">
        <v>0.0572127103805542</v>
      </c>
      <c r="E29" s="35">
        <v>8</v>
      </c>
      <c r="F29" s="35">
        <v>7</v>
      </c>
      <c r="G29" s="35">
        <v>2</v>
      </c>
      <c r="H29" s="35">
        <v>3</v>
      </c>
      <c r="I29" s="35">
        <v>0.8</v>
      </c>
      <c r="J29" s="35">
        <v>0.533333333333333</v>
      </c>
      <c r="K29" s="35">
        <v>0.64</v>
      </c>
      <c r="L29" s="35">
        <v>0.7</v>
      </c>
      <c r="M29" s="35">
        <v>0.1</v>
      </c>
      <c r="N29" s="35">
        <v>0.55</v>
      </c>
    </row>
    <row r="30" spans="1:14">
      <c r="A30" s="8">
        <v>170</v>
      </c>
      <c r="B30" s="9">
        <v>170</v>
      </c>
      <c r="C30" s="9">
        <v>0.517281055450439</v>
      </c>
      <c r="D30" s="9">
        <v>0.0913281440734863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132</v>
      </c>
      <c r="B31" s="9">
        <v>132</v>
      </c>
      <c r="C31" s="9">
        <v>0.518872261047363</v>
      </c>
      <c r="D31" s="9">
        <v>0.0788161754608154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pans="1:14">
      <c r="A32" s="8">
        <v>200</v>
      </c>
      <c r="B32" s="9">
        <v>200</v>
      </c>
      <c r="C32" s="9">
        <v>0.520510196685791</v>
      </c>
      <c r="D32" s="9">
        <v>0.174683451652527</v>
      </c>
      <c r="E32" s="9">
        <v>7</v>
      </c>
      <c r="F32" s="9">
        <v>6</v>
      </c>
      <c r="G32" s="9">
        <v>3</v>
      </c>
      <c r="H32" s="9">
        <v>4</v>
      </c>
      <c r="I32" s="9">
        <v>0.7</v>
      </c>
      <c r="J32" s="9">
        <v>0.538461538461539</v>
      </c>
      <c r="K32" s="9">
        <v>0.608695652173913</v>
      </c>
      <c r="L32" s="9">
        <v>0.6</v>
      </c>
      <c r="M32" s="9">
        <v>0.1</v>
      </c>
      <c r="N32" s="9">
        <v>0.55</v>
      </c>
    </row>
    <row r="33" spans="1:14">
      <c r="A33" s="8">
        <v>111</v>
      </c>
      <c r="B33" s="9">
        <v>111</v>
      </c>
      <c r="C33" s="9">
        <v>0.524930238723755</v>
      </c>
      <c r="D33" s="9">
        <v>0.134762167930603</v>
      </c>
      <c r="E33" s="9">
        <v>9</v>
      </c>
      <c r="F33" s="9">
        <v>6</v>
      </c>
      <c r="G33" s="9">
        <v>1</v>
      </c>
      <c r="H33" s="9">
        <v>4</v>
      </c>
      <c r="I33" s="9">
        <v>0.9</v>
      </c>
      <c r="J33" s="9">
        <v>0.6</v>
      </c>
      <c r="K33" s="9">
        <v>0.72</v>
      </c>
      <c r="L33" s="9">
        <v>0.6</v>
      </c>
      <c r="M33" s="9">
        <v>0.3</v>
      </c>
      <c r="N33" s="9">
        <v>0.65</v>
      </c>
    </row>
    <row r="34" spans="1:14">
      <c r="A34" s="8">
        <v>17</v>
      </c>
      <c r="B34" s="9">
        <v>17</v>
      </c>
      <c r="C34" s="9">
        <v>0.528415083885193</v>
      </c>
      <c r="D34" s="9">
        <v>0.0964980125427246</v>
      </c>
      <c r="E34" s="9">
        <v>10</v>
      </c>
      <c r="F34" s="9">
        <v>6</v>
      </c>
      <c r="G34" s="9">
        <v>0</v>
      </c>
      <c r="H34" s="9">
        <v>4</v>
      </c>
      <c r="I34" s="9">
        <v>1</v>
      </c>
      <c r="J34" s="9">
        <v>0.625</v>
      </c>
      <c r="K34" s="9">
        <v>0.769230769230769</v>
      </c>
      <c r="L34" s="9">
        <v>0.6</v>
      </c>
      <c r="M34" s="9">
        <v>0.4</v>
      </c>
      <c r="N34" s="9">
        <v>0.7</v>
      </c>
    </row>
    <row r="35" spans="1:14">
      <c r="A35" s="8">
        <v>72</v>
      </c>
      <c r="B35" s="9">
        <v>72</v>
      </c>
      <c r="C35" s="9">
        <v>0.529927730560303</v>
      </c>
      <c r="D35" s="9">
        <v>0.11436116695404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pans="1:14">
      <c r="A36" s="8">
        <v>12</v>
      </c>
      <c r="B36" s="9">
        <v>12</v>
      </c>
      <c r="C36" s="9">
        <v>0.531450152397156</v>
      </c>
      <c r="D36" s="9">
        <v>0.0931936502456665</v>
      </c>
      <c r="E36" s="9">
        <v>7</v>
      </c>
      <c r="F36" s="9">
        <v>4</v>
      </c>
      <c r="G36" s="9">
        <v>3</v>
      </c>
      <c r="H36" s="9">
        <v>6</v>
      </c>
      <c r="I36" s="9">
        <v>0.7</v>
      </c>
      <c r="J36" s="9">
        <v>0.636363636363636</v>
      </c>
      <c r="K36" s="9">
        <v>0.666666666666667</v>
      </c>
      <c r="L36" s="9">
        <v>0.4</v>
      </c>
      <c r="M36" s="9">
        <v>0.3</v>
      </c>
      <c r="N36" s="9">
        <v>0.65</v>
      </c>
    </row>
    <row r="37" spans="1:14">
      <c r="A37" s="8">
        <v>302</v>
      </c>
      <c r="B37" s="9">
        <v>302</v>
      </c>
      <c r="C37" s="9">
        <v>0.532430410385132</v>
      </c>
      <c r="D37" s="9">
        <v>0.0958017110824585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143</v>
      </c>
      <c r="B38" s="9">
        <v>143</v>
      </c>
      <c r="C38" s="9">
        <v>0.534330725669861</v>
      </c>
      <c r="D38" s="9">
        <v>0.131121039390564</v>
      </c>
      <c r="E38" s="9">
        <v>7</v>
      </c>
      <c r="F38" s="9">
        <v>3</v>
      </c>
      <c r="G38" s="9">
        <v>3</v>
      </c>
      <c r="H38" s="9">
        <v>7</v>
      </c>
      <c r="I38" s="9">
        <v>0.7</v>
      </c>
      <c r="J38" s="9">
        <v>0.7</v>
      </c>
      <c r="K38" s="9">
        <v>0.7</v>
      </c>
      <c r="L38" s="9">
        <v>0.3</v>
      </c>
      <c r="M38" s="9">
        <v>0.4</v>
      </c>
      <c r="N38" s="9">
        <v>0.7</v>
      </c>
    </row>
    <row r="39" spans="1:14">
      <c r="A39" s="8">
        <v>245</v>
      </c>
      <c r="B39" s="9">
        <v>245</v>
      </c>
      <c r="C39" s="9">
        <v>0.535016775131226</v>
      </c>
      <c r="D39" s="9">
        <v>0.0704317092895508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68</v>
      </c>
      <c r="B40" s="9">
        <v>68</v>
      </c>
      <c r="C40" s="9">
        <v>0.536260604858398</v>
      </c>
      <c r="D40" s="9">
        <v>0.117271304130554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449</v>
      </c>
      <c r="B41" s="9">
        <v>449</v>
      </c>
      <c r="C41" s="9">
        <v>0.538536787033081</v>
      </c>
      <c r="D41" s="9">
        <v>0.123993277549744</v>
      </c>
      <c r="E41" s="9">
        <v>7</v>
      </c>
      <c r="F41" s="9">
        <v>7</v>
      </c>
      <c r="G41" s="9">
        <v>3</v>
      </c>
      <c r="H41" s="9">
        <v>3</v>
      </c>
      <c r="I41" s="9">
        <v>0.7</v>
      </c>
      <c r="J41" s="9">
        <v>0.5</v>
      </c>
      <c r="K41" s="9">
        <v>0.583333333333333</v>
      </c>
      <c r="L41" s="9">
        <v>0.7</v>
      </c>
      <c r="M41" s="9">
        <v>0</v>
      </c>
      <c r="N41" s="9">
        <v>0.5</v>
      </c>
    </row>
    <row r="42" spans="1:14">
      <c r="A42" s="8">
        <v>347</v>
      </c>
      <c r="B42" s="9">
        <v>347</v>
      </c>
      <c r="C42" s="9">
        <v>0.542703747749329</v>
      </c>
      <c r="D42" s="9">
        <v>0.167460083961487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="29" customFormat="1" spans="1:14">
      <c r="A43" s="34">
        <v>381</v>
      </c>
      <c r="B43" s="35">
        <v>381</v>
      </c>
      <c r="C43" s="35">
        <v>0.552539467811584</v>
      </c>
      <c r="D43" s="35">
        <v>0.112726330757141</v>
      </c>
      <c r="E43" s="35">
        <v>9</v>
      </c>
      <c r="F43" s="35">
        <v>7</v>
      </c>
      <c r="G43" s="35">
        <v>1</v>
      </c>
      <c r="H43" s="35">
        <v>3</v>
      </c>
      <c r="I43" s="35">
        <v>0.9</v>
      </c>
      <c r="J43" s="35">
        <v>0.5625</v>
      </c>
      <c r="K43" s="35">
        <v>0.692307692307692</v>
      </c>
      <c r="L43" s="35">
        <v>0.7</v>
      </c>
      <c r="M43" s="35">
        <v>0.2</v>
      </c>
      <c r="N43" s="35">
        <v>0.6</v>
      </c>
    </row>
    <row r="44" spans="1:14">
      <c r="A44" s="8">
        <v>149</v>
      </c>
      <c r="B44" s="9">
        <v>149</v>
      </c>
      <c r="C44" s="9">
        <v>0.554972887039185</v>
      </c>
      <c r="D44" s="9">
        <v>0.103257656097412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369</v>
      </c>
      <c r="B45" s="9">
        <v>369</v>
      </c>
      <c r="C45" s="9">
        <v>0.558424592018127</v>
      </c>
      <c r="D45" s="9">
        <v>0.142747044563294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147</v>
      </c>
      <c r="B46" s="9">
        <v>147</v>
      </c>
      <c r="C46" s="9">
        <v>0.56492280960083</v>
      </c>
      <c r="D46" s="9">
        <v>0.124079346656799</v>
      </c>
      <c r="E46" s="9">
        <v>7</v>
      </c>
      <c r="F46" s="9">
        <v>9</v>
      </c>
      <c r="G46" s="9">
        <v>3</v>
      </c>
      <c r="H46" s="9">
        <v>1</v>
      </c>
      <c r="I46" s="9">
        <v>0.7</v>
      </c>
      <c r="J46" s="9">
        <v>0.4375</v>
      </c>
      <c r="K46" s="9">
        <v>0.538461538461538</v>
      </c>
      <c r="L46" s="9">
        <v>0.9</v>
      </c>
      <c r="M46" s="9">
        <v>-0.2</v>
      </c>
      <c r="N46" s="9">
        <v>0.4</v>
      </c>
    </row>
    <row r="47" spans="1:14">
      <c r="A47" s="8">
        <v>51</v>
      </c>
      <c r="B47" s="9">
        <v>51</v>
      </c>
      <c r="C47" s="9">
        <v>0.567926406860352</v>
      </c>
      <c r="D47" s="9">
        <v>0.115323781967163</v>
      </c>
      <c r="E47" s="9">
        <v>8</v>
      </c>
      <c r="F47" s="9">
        <v>8</v>
      </c>
      <c r="G47" s="9">
        <v>2</v>
      </c>
      <c r="H47" s="9">
        <v>2</v>
      </c>
      <c r="I47" s="9">
        <v>0.8</v>
      </c>
      <c r="J47" s="9">
        <v>0.5</v>
      </c>
      <c r="K47" s="9">
        <v>0.615384615384615</v>
      </c>
      <c r="L47" s="9">
        <v>0.8</v>
      </c>
      <c r="M47" s="9">
        <v>0</v>
      </c>
      <c r="N47" s="9">
        <v>0.5</v>
      </c>
    </row>
    <row r="48" spans="1:14">
      <c r="A48" s="8">
        <v>308</v>
      </c>
      <c r="B48" s="9">
        <v>308</v>
      </c>
      <c r="C48" s="9">
        <v>0.568925857543945</v>
      </c>
      <c r="D48" s="9">
        <v>0.154922485351562</v>
      </c>
      <c r="E48" s="9">
        <v>10</v>
      </c>
      <c r="F48" s="9">
        <v>8</v>
      </c>
      <c r="G48" s="9">
        <v>0</v>
      </c>
      <c r="H48" s="9">
        <v>2</v>
      </c>
      <c r="I48" s="9">
        <v>1</v>
      </c>
      <c r="J48" s="9">
        <v>0.555555555555556</v>
      </c>
      <c r="K48" s="9">
        <v>0.714285714285714</v>
      </c>
      <c r="L48" s="9">
        <v>0.8</v>
      </c>
      <c r="M48" s="9">
        <v>0.2</v>
      </c>
      <c r="N48" s="9">
        <v>0.6</v>
      </c>
    </row>
    <row r="49" spans="1:14">
      <c r="A49" s="8">
        <v>224</v>
      </c>
      <c r="B49" s="9">
        <v>224</v>
      </c>
      <c r="C49" s="9">
        <v>0.56917941570282</v>
      </c>
      <c r="D49" s="9">
        <v>0.183644413948059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43</v>
      </c>
      <c r="B50" s="9">
        <v>43</v>
      </c>
      <c r="C50" s="9">
        <v>0.571359634399414</v>
      </c>
      <c r="D50" s="9">
        <v>0.128782153129578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466</v>
      </c>
      <c r="B51" s="9">
        <v>466</v>
      </c>
      <c r="C51" s="9">
        <v>0.572870135307312</v>
      </c>
      <c r="D51" s="9">
        <v>0.10811972618103</v>
      </c>
      <c r="E51" s="9">
        <v>10</v>
      </c>
      <c r="F51" s="9">
        <v>5</v>
      </c>
      <c r="G51" s="9">
        <v>0</v>
      </c>
      <c r="H51" s="9">
        <v>5</v>
      </c>
      <c r="I51" s="9">
        <v>1</v>
      </c>
      <c r="J51" s="9">
        <v>0.666666666666667</v>
      </c>
      <c r="K51" s="9">
        <v>0.8</v>
      </c>
      <c r="L51" s="9">
        <v>0.5</v>
      </c>
      <c r="M51" s="9">
        <v>0.5</v>
      </c>
      <c r="N51" s="9">
        <v>0.75</v>
      </c>
    </row>
    <row r="52" spans="1:14">
      <c r="A52" s="8">
        <v>328</v>
      </c>
      <c r="B52" s="9">
        <v>328</v>
      </c>
      <c r="C52" s="9">
        <v>0.573578357696533</v>
      </c>
      <c r="D52" s="9">
        <v>0.105150818824768</v>
      </c>
      <c r="E52" s="9">
        <v>8</v>
      </c>
      <c r="F52" s="9">
        <v>6</v>
      </c>
      <c r="G52" s="9">
        <v>2</v>
      </c>
      <c r="H52" s="9">
        <v>4</v>
      </c>
      <c r="I52" s="9">
        <v>0.8</v>
      </c>
      <c r="J52" s="9">
        <v>0.571428571428572</v>
      </c>
      <c r="K52" s="9">
        <v>0.666666666666667</v>
      </c>
      <c r="L52" s="9">
        <v>0.6</v>
      </c>
      <c r="M52" s="9">
        <v>0.2</v>
      </c>
      <c r="N52" s="9">
        <v>0.6</v>
      </c>
    </row>
    <row r="53" spans="1:14">
      <c r="A53" s="8">
        <v>125</v>
      </c>
      <c r="B53" s="9">
        <v>125</v>
      </c>
      <c r="C53" s="9">
        <v>0.578766107559204</v>
      </c>
      <c r="D53" s="9">
        <v>0.0878151655197144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175</v>
      </c>
      <c r="B54" s="9">
        <v>175</v>
      </c>
      <c r="C54" s="9">
        <v>0.580980181694031</v>
      </c>
      <c r="D54" s="9">
        <v>0.101220607757568</v>
      </c>
      <c r="E54" s="9">
        <v>9</v>
      </c>
      <c r="F54" s="9">
        <v>2</v>
      </c>
      <c r="G54" s="9">
        <v>1</v>
      </c>
      <c r="H54" s="9">
        <v>8</v>
      </c>
      <c r="I54" s="9">
        <v>0.9</v>
      </c>
      <c r="J54" s="9">
        <v>0.818181818181818</v>
      </c>
      <c r="K54" s="9">
        <v>0.857142857142857</v>
      </c>
      <c r="L54" s="9">
        <v>0.2</v>
      </c>
      <c r="M54" s="9">
        <v>0.7</v>
      </c>
      <c r="N54" s="9">
        <v>0.85</v>
      </c>
    </row>
    <row r="55" spans="1:14">
      <c r="A55" s="8">
        <v>36</v>
      </c>
      <c r="B55" s="9">
        <v>36</v>
      </c>
      <c r="C55" s="9">
        <v>0.588944435119629</v>
      </c>
      <c r="D55" s="9">
        <v>0.175347805023193</v>
      </c>
      <c r="E55" s="9">
        <v>7</v>
      </c>
      <c r="F55" s="9">
        <v>8</v>
      </c>
      <c r="G55" s="9">
        <v>3</v>
      </c>
      <c r="H55" s="9">
        <v>2</v>
      </c>
      <c r="I55" s="9">
        <v>0.7</v>
      </c>
      <c r="J55" s="9">
        <v>0.466666666666667</v>
      </c>
      <c r="K55" s="9">
        <v>0.56</v>
      </c>
      <c r="L55" s="9">
        <v>0.8</v>
      </c>
      <c r="M55" s="9">
        <v>-0.1</v>
      </c>
      <c r="N55" s="9">
        <v>0.45</v>
      </c>
    </row>
    <row r="56" spans="1:14">
      <c r="A56" s="8">
        <v>92</v>
      </c>
      <c r="B56" s="9">
        <v>92</v>
      </c>
      <c r="C56" s="9">
        <v>0.590191960334778</v>
      </c>
      <c r="D56" s="9">
        <v>0.0902374982833862</v>
      </c>
      <c r="E56" s="9">
        <v>7</v>
      </c>
      <c r="F56" s="9">
        <v>10</v>
      </c>
      <c r="G56" s="9">
        <v>3</v>
      </c>
      <c r="H56" s="9">
        <v>0</v>
      </c>
      <c r="I56" s="9">
        <v>0.7</v>
      </c>
      <c r="J56" s="9">
        <v>0.411764705882353</v>
      </c>
      <c r="K56" s="9">
        <v>0.518518518518518</v>
      </c>
      <c r="L56" s="9">
        <v>1</v>
      </c>
      <c r="M56" s="9">
        <v>-0.3</v>
      </c>
      <c r="N56" s="9">
        <v>0.35</v>
      </c>
    </row>
    <row r="57" s="29" customFormat="1" spans="1:14">
      <c r="A57" s="34">
        <v>403</v>
      </c>
      <c r="B57" s="35">
        <v>403</v>
      </c>
      <c r="C57" s="35">
        <v>0.590362906455994</v>
      </c>
      <c r="D57" s="35">
        <v>0.0939908027648926</v>
      </c>
      <c r="E57" s="35">
        <v>8</v>
      </c>
      <c r="F57" s="35">
        <v>9</v>
      </c>
      <c r="G57" s="35">
        <v>2</v>
      </c>
      <c r="H57" s="35">
        <v>1</v>
      </c>
      <c r="I57" s="35">
        <v>0.8</v>
      </c>
      <c r="J57" s="35">
        <v>0.470588235294118</v>
      </c>
      <c r="K57" s="35">
        <v>0.592592592592593</v>
      </c>
      <c r="L57" s="35">
        <v>0.9</v>
      </c>
      <c r="M57" s="35">
        <v>-0.1</v>
      </c>
      <c r="N57" s="35">
        <v>0.45</v>
      </c>
    </row>
    <row r="58" spans="1:14">
      <c r="A58" s="8">
        <v>220</v>
      </c>
      <c r="B58" s="9">
        <v>220</v>
      </c>
      <c r="C58" s="9">
        <v>0.591239094734192</v>
      </c>
      <c r="D58" s="9">
        <v>0.0226728916168213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pans="1:14">
      <c r="A59" s="8">
        <v>390</v>
      </c>
      <c r="B59" s="9">
        <v>390</v>
      </c>
      <c r="C59" s="9">
        <v>0.591841697692871</v>
      </c>
      <c r="D59" s="9">
        <v>0.0667519569396973</v>
      </c>
      <c r="E59" s="9">
        <v>9</v>
      </c>
      <c r="F59" s="9">
        <v>9</v>
      </c>
      <c r="G59" s="9">
        <v>1</v>
      </c>
      <c r="H59" s="9">
        <v>1</v>
      </c>
      <c r="I59" s="9">
        <v>0.9</v>
      </c>
      <c r="J59" s="9">
        <v>0.5</v>
      </c>
      <c r="K59" s="9">
        <v>0.642857142857143</v>
      </c>
      <c r="L59" s="9">
        <v>0.9</v>
      </c>
      <c r="M59" s="9">
        <v>0</v>
      </c>
      <c r="N59" s="9">
        <v>0.5</v>
      </c>
    </row>
    <row r="60" spans="1:14">
      <c r="A60" s="8">
        <v>465</v>
      </c>
      <c r="B60" s="9">
        <v>465</v>
      </c>
      <c r="C60" s="9">
        <v>0.592013478279114</v>
      </c>
      <c r="D60" s="9">
        <v>0.0320600271224976</v>
      </c>
      <c r="E60" s="9">
        <v>9</v>
      </c>
      <c r="F60" s="9">
        <v>9</v>
      </c>
      <c r="G60" s="9">
        <v>1</v>
      </c>
      <c r="H60" s="9">
        <v>1</v>
      </c>
      <c r="I60" s="9">
        <v>0.9</v>
      </c>
      <c r="J60" s="9">
        <v>0.5</v>
      </c>
      <c r="K60" s="9">
        <v>0.642857142857143</v>
      </c>
      <c r="L60" s="9">
        <v>0.9</v>
      </c>
      <c r="M60" s="9">
        <v>0</v>
      </c>
      <c r="N60" s="9">
        <v>0.5</v>
      </c>
    </row>
    <row r="61" spans="1:14">
      <c r="A61" s="8">
        <v>71</v>
      </c>
      <c r="B61" s="9">
        <v>71</v>
      </c>
      <c r="C61" s="9">
        <v>0.593673706054687</v>
      </c>
      <c r="D61" s="9">
        <v>0.0213378667831421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409</v>
      </c>
      <c r="B62" s="9">
        <v>409</v>
      </c>
      <c r="C62" s="9">
        <v>0.594613671302795</v>
      </c>
      <c r="D62" s="9">
        <v>0.0499047040939331</v>
      </c>
      <c r="E62" s="9">
        <v>8</v>
      </c>
      <c r="F62" s="9">
        <v>3</v>
      </c>
      <c r="G62" s="9">
        <v>2</v>
      </c>
      <c r="H62" s="9">
        <v>7</v>
      </c>
      <c r="I62" s="9">
        <v>0.8</v>
      </c>
      <c r="J62" s="9">
        <v>0.727272727272727</v>
      </c>
      <c r="K62" s="9">
        <v>0.761904761904762</v>
      </c>
      <c r="L62" s="9">
        <v>0.3</v>
      </c>
      <c r="M62" s="9">
        <v>0.5</v>
      </c>
      <c r="N62" s="9">
        <v>0.75</v>
      </c>
    </row>
    <row r="63" spans="1:14">
      <c r="A63" s="8">
        <v>174</v>
      </c>
      <c r="B63" s="9">
        <v>174</v>
      </c>
      <c r="C63" s="9">
        <v>0.595145583152771</v>
      </c>
      <c r="D63" s="9">
        <v>0.0400304794311523</v>
      </c>
      <c r="E63" s="9">
        <v>10</v>
      </c>
      <c r="F63" s="9">
        <v>8</v>
      </c>
      <c r="G63" s="9">
        <v>0</v>
      </c>
      <c r="H63" s="9">
        <v>2</v>
      </c>
      <c r="I63" s="9">
        <v>1</v>
      </c>
      <c r="J63" s="9">
        <v>0.555555555555556</v>
      </c>
      <c r="K63" s="9">
        <v>0.714285714285714</v>
      </c>
      <c r="L63" s="9">
        <v>0.8</v>
      </c>
      <c r="M63" s="9">
        <v>0.2</v>
      </c>
      <c r="N63" s="9">
        <v>0.6</v>
      </c>
    </row>
    <row r="64" spans="1:14">
      <c r="A64" s="8">
        <v>414</v>
      </c>
      <c r="B64" s="9">
        <v>414</v>
      </c>
      <c r="C64" s="9">
        <v>0.596198558807373</v>
      </c>
      <c r="D64" s="9">
        <v>0.0355410575866699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394</v>
      </c>
      <c r="B65" s="9">
        <v>394</v>
      </c>
      <c r="C65" s="9">
        <v>0.598041772842407</v>
      </c>
      <c r="D65" s="9">
        <v>0.0163865089416504</v>
      </c>
      <c r="E65" s="9">
        <v>9</v>
      </c>
      <c r="F65" s="9">
        <v>9</v>
      </c>
      <c r="G65" s="9">
        <v>1</v>
      </c>
      <c r="H65" s="9">
        <v>1</v>
      </c>
      <c r="I65" s="9">
        <v>0.9</v>
      </c>
      <c r="J65" s="9">
        <v>0.5</v>
      </c>
      <c r="K65" s="9">
        <v>0.642857142857143</v>
      </c>
      <c r="L65" s="9">
        <v>0.9</v>
      </c>
      <c r="M65" s="9">
        <v>0</v>
      </c>
      <c r="N65" s="9">
        <v>0.5</v>
      </c>
    </row>
    <row r="66" spans="1:14">
      <c r="A66" s="8">
        <v>314</v>
      </c>
      <c r="B66" s="9">
        <v>314</v>
      </c>
      <c r="C66" s="9">
        <v>0.599250078201294</v>
      </c>
      <c r="D66" s="9">
        <v>0.0104513168334961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53</v>
      </c>
      <c r="B67" s="9">
        <v>53</v>
      </c>
      <c r="C67" s="9">
        <v>0.600767612457275</v>
      </c>
      <c r="D67" s="9">
        <v>0.0297636985778809</v>
      </c>
      <c r="E67" s="9">
        <v>10</v>
      </c>
      <c r="F67" s="9">
        <v>8</v>
      </c>
      <c r="G67" s="9">
        <v>0</v>
      </c>
      <c r="H67" s="9">
        <v>2</v>
      </c>
      <c r="I67" s="9">
        <v>1</v>
      </c>
      <c r="J67" s="9">
        <v>0.555555555555556</v>
      </c>
      <c r="K67" s="9">
        <v>0.714285714285714</v>
      </c>
      <c r="L67" s="9">
        <v>0.8</v>
      </c>
      <c r="M67" s="9">
        <v>0.2</v>
      </c>
      <c r="N67" s="9">
        <v>0.6</v>
      </c>
    </row>
    <row r="68" spans="1:14">
      <c r="A68" s="8">
        <v>249</v>
      </c>
      <c r="B68" s="9">
        <v>249</v>
      </c>
      <c r="C68" s="9">
        <v>0.602627396583557</v>
      </c>
      <c r="D68" s="9">
        <v>0.0299558639526367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388</v>
      </c>
      <c r="B69" s="9">
        <v>388</v>
      </c>
      <c r="C69" s="9">
        <v>0.602671146392822</v>
      </c>
      <c r="D69" s="9">
        <v>0.0255541801452637</v>
      </c>
      <c r="E69" s="9">
        <v>10</v>
      </c>
      <c r="F69" s="9">
        <v>7</v>
      </c>
      <c r="G69" s="9">
        <v>0</v>
      </c>
      <c r="H69" s="9">
        <v>3</v>
      </c>
      <c r="I69" s="9">
        <v>1</v>
      </c>
      <c r="J69" s="9">
        <v>0.588235294117647</v>
      </c>
      <c r="K69" s="9">
        <v>0.740740740740741</v>
      </c>
      <c r="L69" s="9">
        <v>0.7</v>
      </c>
      <c r="M69" s="9">
        <v>0.3</v>
      </c>
      <c r="N69" s="9">
        <v>0.65</v>
      </c>
    </row>
    <row r="70" spans="1:14">
      <c r="A70" s="8">
        <v>236</v>
      </c>
      <c r="B70" s="9">
        <v>236</v>
      </c>
      <c r="C70" s="9">
        <v>0.60302460193634</v>
      </c>
      <c r="D70" s="9">
        <v>0.0383080244064331</v>
      </c>
      <c r="E70" s="9">
        <v>10</v>
      </c>
      <c r="F70" s="9">
        <v>7</v>
      </c>
      <c r="G70" s="9">
        <v>0</v>
      </c>
      <c r="H70" s="9">
        <v>3</v>
      </c>
      <c r="I70" s="9">
        <v>1</v>
      </c>
      <c r="J70" s="9">
        <v>0.588235294117647</v>
      </c>
      <c r="K70" s="9">
        <v>0.740740740740741</v>
      </c>
      <c r="L70" s="9">
        <v>0.7</v>
      </c>
      <c r="M70" s="9">
        <v>0.3</v>
      </c>
      <c r="N70" s="9">
        <v>0.65</v>
      </c>
    </row>
    <row r="71" spans="1:14">
      <c r="A71" s="8">
        <v>37</v>
      </c>
      <c r="B71" s="9">
        <v>37</v>
      </c>
      <c r="C71" s="9">
        <v>0.604530811309814</v>
      </c>
      <c r="D71" s="9">
        <v>0.0686867237091064</v>
      </c>
      <c r="E71" s="9">
        <v>9</v>
      </c>
      <c r="F71" s="9">
        <v>6</v>
      </c>
      <c r="G71" s="9">
        <v>1</v>
      </c>
      <c r="H71" s="9">
        <v>4</v>
      </c>
      <c r="I71" s="9">
        <v>0.9</v>
      </c>
      <c r="J71" s="9">
        <v>0.6</v>
      </c>
      <c r="K71" s="9">
        <v>0.72</v>
      </c>
      <c r="L71" s="9">
        <v>0.6</v>
      </c>
      <c r="M71" s="9">
        <v>0.3</v>
      </c>
      <c r="N71" s="9">
        <v>0.65</v>
      </c>
    </row>
    <row r="72" s="7" customFormat="1" spans="3:14">
      <c r="C72" s="7">
        <f>AVERAGE(C2:C71)</f>
        <v>0.52981002160481</v>
      </c>
      <c r="D72" s="7">
        <f>AVERAGE(D2:D71)</f>
        <v>0.0731042112622942</v>
      </c>
      <c r="I72" s="7">
        <f t="shared" ref="I72:N72" si="0">AVERAGE(I2:I71)</f>
        <v>0.871428571428571</v>
      </c>
      <c r="J72" s="7">
        <f t="shared" si="0"/>
        <v>0.557123429055096</v>
      </c>
      <c r="K72" s="7">
        <f t="shared" si="0"/>
        <v>0.676061809318609</v>
      </c>
      <c r="L72" s="7">
        <f t="shared" si="0"/>
        <v>0.708571428571429</v>
      </c>
      <c r="M72" s="7">
        <f t="shared" si="0"/>
        <v>0.162857142857143</v>
      </c>
      <c r="N72" s="7">
        <f t="shared" si="0"/>
        <v>0.581428571428572</v>
      </c>
    </row>
    <row r="74" spans="3:7">
      <c r="C74" s="18" t="s">
        <v>13</v>
      </c>
      <c r="D74" s="7" t="s">
        <v>14</v>
      </c>
      <c r="F74" s="7" t="s">
        <v>39</v>
      </c>
      <c r="G74" s="7"/>
    </row>
    <row r="75" spans="3:10">
      <c r="C75" s="7" t="s">
        <v>15</v>
      </c>
      <c r="D75" s="7">
        <f>COUNTIF(C2:C71,"&lt;0.343")-COUNTIF(C2:C71,"&lt;0.311")</f>
        <v>0</v>
      </c>
      <c r="F75" s="19">
        <v>0.02</v>
      </c>
      <c r="G75" s="23">
        <v>31.2</v>
      </c>
      <c r="H75" s="23">
        <v>-40</v>
      </c>
      <c r="I75" s="24">
        <v>0.0256</v>
      </c>
      <c r="J75">
        <v>76</v>
      </c>
    </row>
    <row r="76" spans="3:10">
      <c r="C76" s="7" t="s">
        <v>16</v>
      </c>
      <c r="D76" s="7">
        <f>COUNTIF(C2:C71,"&lt;0.375")-COUNTIF(C2:C71,"&lt;0.343")</f>
        <v>0</v>
      </c>
      <c r="F76" s="19">
        <v>0.04</v>
      </c>
      <c r="G76" s="23">
        <v>62.4</v>
      </c>
      <c r="H76" s="23">
        <v>-60</v>
      </c>
      <c r="I76" s="24">
        <v>0.0385</v>
      </c>
      <c r="J76">
        <v>75</v>
      </c>
    </row>
    <row r="77" spans="3:10">
      <c r="C77" s="7" t="s">
        <v>17</v>
      </c>
      <c r="D77" s="7">
        <f>COUNTIF(C2:C71,"&lt;0.407")-COUNTIF(C2:C71,"&lt;0.375")</f>
        <v>0</v>
      </c>
      <c r="F77" s="19">
        <v>0.1</v>
      </c>
      <c r="G77" s="23">
        <v>156</v>
      </c>
      <c r="H77" s="23">
        <v>-160</v>
      </c>
      <c r="I77" s="24">
        <v>0.1026</v>
      </c>
      <c r="J77">
        <v>70</v>
      </c>
    </row>
    <row r="78" spans="3:10">
      <c r="C78" s="7" t="s">
        <v>18</v>
      </c>
      <c r="D78" s="7">
        <f>COUNTIF(C2:C71,"&lt;0.439")-COUNTIF(C2:C71,"&lt;0.407")</f>
        <v>0</v>
      </c>
      <c r="F78" s="19">
        <v>0.12</v>
      </c>
      <c r="G78" s="23">
        <v>187.2</v>
      </c>
      <c r="H78" s="23">
        <v>-180</v>
      </c>
      <c r="I78" s="24">
        <v>0.1154</v>
      </c>
      <c r="J78">
        <v>69</v>
      </c>
    </row>
    <row r="79" s="29" customFormat="1" spans="3:10">
      <c r="C79" s="32" t="s">
        <v>64</v>
      </c>
      <c r="D79" s="32">
        <f>COUNTIF(C2:C71,"&lt;0.477")-COUNTIF(C2:C71,"&lt;0.439")</f>
        <v>14</v>
      </c>
      <c r="E79" s="29">
        <v>15</v>
      </c>
      <c r="G79" s="32"/>
      <c r="H79" s="29">
        <v>-200</v>
      </c>
      <c r="I79" s="39">
        <v>0.1282</v>
      </c>
      <c r="J79" s="29">
        <v>68</v>
      </c>
    </row>
    <row r="80" spans="3:5">
      <c r="C80" s="7" t="s">
        <v>65</v>
      </c>
      <c r="D80" s="7">
        <f>COUNTIF(C2:C71,"&lt;0.515")-COUNTIF(C2:C71,"&lt;0.477")</f>
        <v>14</v>
      </c>
      <c r="E80">
        <v>15</v>
      </c>
    </row>
    <row r="81" s="40" customFormat="1" spans="3:5">
      <c r="C81" s="41" t="s">
        <v>66</v>
      </c>
      <c r="D81" s="41">
        <f>COUNTIF(C2:C71,"&lt;0.553")-COUNTIF(C2:C71,"&lt;0.515")</f>
        <v>14</v>
      </c>
      <c r="E81" s="40">
        <v>15</v>
      </c>
    </row>
    <row r="82" spans="3:5">
      <c r="C82" s="7" t="s">
        <v>67</v>
      </c>
      <c r="D82" s="7">
        <f>COUNTIF(C2:C71,"&lt;0.591")-COUNTIF(C2:C71,"&lt;0.553")</f>
        <v>14</v>
      </c>
      <c r="E82">
        <v>15</v>
      </c>
    </row>
    <row r="83" s="29" customFormat="1" spans="3:5">
      <c r="C83" s="32" t="s">
        <v>68</v>
      </c>
      <c r="D83" s="32">
        <f>COUNTIF(C2:C71,"&lt;0.629")-COUNTIF(C2:C71,"&lt;0.591")</f>
        <v>14</v>
      </c>
      <c r="E83" s="29">
        <v>15</v>
      </c>
    </row>
    <row r="84" spans="3:4">
      <c r="C84" s="7" t="s">
        <v>24</v>
      </c>
      <c r="D84" s="7">
        <v>0</v>
      </c>
    </row>
    <row r="85" spans="3:4">
      <c r="C85" s="7" t="s">
        <v>25</v>
      </c>
      <c r="D85" s="7">
        <f>COUNTIF(C2:C71,"&lt;0.663")-COUNTIF(C2:C71,"&lt;0.631")</f>
        <v>0</v>
      </c>
    </row>
    <row r="86" spans="3:4">
      <c r="C86" s="7" t="s">
        <v>26</v>
      </c>
      <c r="D86" s="7">
        <f>COUNTIF(C2:C71,"&lt;0.695")-COUNTIF(C2:C71,"&lt;0.663")</f>
        <v>0</v>
      </c>
    </row>
    <row r="87" spans="3:4">
      <c r="C87" s="7" t="s">
        <v>27</v>
      </c>
      <c r="D87" s="7">
        <f>COUNTIF(C2:C71,"&lt;0.727")-COUNTIF(C2:C71,"&lt;0.695")</f>
        <v>0</v>
      </c>
    </row>
    <row r="88" spans="3:4">
      <c r="C88" s="7" t="s">
        <v>28</v>
      </c>
      <c r="D88" s="7">
        <f>COUNTIF(C2:C71,"&lt;0.759")-COUNTIF(C2:C71,"&lt;0.727")</f>
        <v>0</v>
      </c>
    </row>
    <row r="89" spans="3:4">
      <c r="C89" s="7" t="s">
        <v>29</v>
      </c>
      <c r="D89" s="7">
        <f>COUNTIF(C2:C71,"&lt;0.791")-COUNTIF(C2:C71,"&lt;0.759")</f>
        <v>0</v>
      </c>
    </row>
    <row r="90" spans="3:4">
      <c r="C90" s="7" t="s">
        <v>30</v>
      </c>
      <c r="D90" s="7">
        <f>COUNTIF(C2:C71,"&lt;0.823")-COUNTIF(C2:C71,"&lt;0.791")</f>
        <v>0</v>
      </c>
    </row>
    <row r="91" spans="3:7">
      <c r="C91" s="7" t="s">
        <v>31</v>
      </c>
      <c r="D91" s="7">
        <f>COUNTIF(C2:C71,"&lt;0.855")-COUNTIF(C2:C71,"&lt;0.823")</f>
        <v>0</v>
      </c>
      <c r="F91">
        <v>0.53</v>
      </c>
      <c r="G91">
        <v>0.038</v>
      </c>
    </row>
    <row r="92" spans="3:7">
      <c r="C92" s="7" t="s">
        <v>32</v>
      </c>
      <c r="D92" s="7">
        <f>COUNTIF(C2:C71,"&lt;0.887")-COUNTIF(C2:C71,"&lt;0.855")</f>
        <v>0</v>
      </c>
      <c r="F92">
        <v>0.641</v>
      </c>
      <c r="G92">
        <v>0.073</v>
      </c>
    </row>
    <row r="93" spans="3:7">
      <c r="C93" s="7" t="s">
        <v>33</v>
      </c>
      <c r="D93" s="7">
        <f>COUNTIF(C2:C71,"&lt;0.919")-COUNTIF(C2:C71,"&lt;0.887")</f>
        <v>0</v>
      </c>
      <c r="F93">
        <v>0.734</v>
      </c>
      <c r="G93">
        <v>0.107</v>
      </c>
    </row>
    <row r="94" spans="3:4">
      <c r="C94" s="7" t="s">
        <v>34</v>
      </c>
      <c r="D94" s="7">
        <f>COUNTIF(C2:C71,"&lt;0.951")-COUNTIF(C2:C71,"&lt;0.919")</f>
        <v>0</v>
      </c>
    </row>
    <row r="95" spans="3:6">
      <c r="C95" s="7" t="s">
        <v>35</v>
      </c>
      <c r="D95" s="7">
        <f>COUNTIF(C2:C71,"&lt;0.983")-COUNTIF(C2:C71,"&lt;0.951")</f>
        <v>0</v>
      </c>
      <c r="F95">
        <v>0.038</v>
      </c>
    </row>
    <row r="96" spans="3:4">
      <c r="C96" s="7" t="s">
        <v>36</v>
      </c>
      <c r="D96" s="7">
        <f>COUNTIF(C2:C71,"&lt;1.015")-COUNTIF(C2:C71,"&lt;0.983")</f>
        <v>0</v>
      </c>
    </row>
    <row r="97" spans="3:4">
      <c r="C97" s="7" t="s">
        <v>37</v>
      </c>
      <c r="D97" s="7">
        <f>COUNTIF(C2:C71,"&lt;1.047")-COUNTIF(C2:C71,"&lt;1.015")</f>
        <v>0</v>
      </c>
    </row>
    <row r="98" spans="3:4">
      <c r="C98" s="7" t="s">
        <v>38</v>
      </c>
      <c r="D98" s="7">
        <f>COUNTIF(C2:C71,"&lt;1.079")-COUNTIF(C2:C71,"&lt;1.047")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55" workbookViewId="0">
      <selection activeCell="E91" sqref="E91:F93"/>
    </sheetView>
  </sheetViews>
  <sheetFormatPr defaultColWidth="9" defaultRowHeight="13.5"/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74</v>
      </c>
      <c r="B2" s="9">
        <v>74</v>
      </c>
      <c r="C2" s="9">
        <v>0.440886259078979</v>
      </c>
      <c r="D2" s="9">
        <v>0.00444221496582031</v>
      </c>
      <c r="E2" s="9">
        <v>8</v>
      </c>
      <c r="F2" s="9">
        <v>10</v>
      </c>
      <c r="G2" s="9">
        <v>2</v>
      </c>
      <c r="H2" s="9">
        <v>0</v>
      </c>
      <c r="I2" s="9">
        <v>0.8</v>
      </c>
      <c r="J2" s="9">
        <v>0.444444444444444</v>
      </c>
      <c r="K2" s="9">
        <v>0.571428571428572</v>
      </c>
      <c r="L2" s="9">
        <v>1</v>
      </c>
      <c r="M2" s="9">
        <v>-0.2</v>
      </c>
      <c r="N2" s="9">
        <v>0.4</v>
      </c>
    </row>
    <row r="3" spans="1:14">
      <c r="A3" s="8">
        <v>227</v>
      </c>
      <c r="B3" s="9">
        <v>227</v>
      </c>
      <c r="C3" s="9">
        <v>0.442574501037598</v>
      </c>
      <c r="D3" s="9">
        <v>0.035521388053894</v>
      </c>
      <c r="E3" s="9">
        <v>8</v>
      </c>
      <c r="F3" s="9">
        <v>9</v>
      </c>
      <c r="G3" s="9">
        <v>2</v>
      </c>
      <c r="H3" s="9">
        <v>1</v>
      </c>
      <c r="I3" s="9">
        <v>0.8</v>
      </c>
      <c r="J3" s="9">
        <v>0.470588235294118</v>
      </c>
      <c r="K3" s="9">
        <v>0.592592592592593</v>
      </c>
      <c r="L3" s="9">
        <v>0.9</v>
      </c>
      <c r="M3" s="9">
        <v>-0.1</v>
      </c>
      <c r="N3" s="9">
        <v>0.45</v>
      </c>
    </row>
    <row r="4" spans="1:14">
      <c r="A4" s="8">
        <v>291</v>
      </c>
      <c r="B4" s="9">
        <v>291</v>
      </c>
      <c r="C4" s="9">
        <v>0.442946434020996</v>
      </c>
      <c r="D4" s="9">
        <v>0.0584065914154053</v>
      </c>
      <c r="E4" s="9">
        <v>10</v>
      </c>
      <c r="F4" s="9">
        <v>4</v>
      </c>
      <c r="G4" s="9">
        <v>0</v>
      </c>
      <c r="H4" s="9">
        <v>6</v>
      </c>
      <c r="I4" s="9">
        <v>1</v>
      </c>
      <c r="J4" s="9">
        <v>0.714285714285714</v>
      </c>
      <c r="K4" s="9">
        <v>0.833333333333333</v>
      </c>
      <c r="L4" s="9">
        <v>0.4</v>
      </c>
      <c r="M4" s="9">
        <v>0.6</v>
      </c>
      <c r="N4" s="9">
        <v>0.8</v>
      </c>
    </row>
    <row r="5" spans="1:14">
      <c r="A5" s="8">
        <v>497</v>
      </c>
      <c r="B5" s="9">
        <v>497</v>
      </c>
      <c r="C5" s="9">
        <v>0.443958520889282</v>
      </c>
      <c r="D5" s="9">
        <v>0.0644644498825073</v>
      </c>
      <c r="E5" s="9">
        <v>8</v>
      </c>
      <c r="F5" s="9">
        <v>5</v>
      </c>
      <c r="G5" s="9">
        <v>2</v>
      </c>
      <c r="H5" s="9">
        <v>5</v>
      </c>
      <c r="I5" s="9">
        <v>0.8</v>
      </c>
      <c r="J5" s="9">
        <v>0.615384615384615</v>
      </c>
      <c r="K5" s="9">
        <v>0.695652173913043</v>
      </c>
      <c r="L5" s="9">
        <v>0.5</v>
      </c>
      <c r="M5" s="9">
        <v>0.3</v>
      </c>
      <c r="N5" s="9">
        <v>0.65</v>
      </c>
    </row>
    <row r="6" spans="1:14">
      <c r="A6" s="8">
        <v>141</v>
      </c>
      <c r="B6" s="9">
        <v>141</v>
      </c>
      <c r="C6" s="9">
        <v>0.445580959320068</v>
      </c>
      <c r="D6" s="9">
        <v>0.0417087078094482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204</v>
      </c>
      <c r="B7" s="9">
        <v>204</v>
      </c>
      <c r="C7" s="9">
        <v>0.447287559509277</v>
      </c>
      <c r="D7" s="9">
        <v>0.0945310592651367</v>
      </c>
      <c r="E7" s="9">
        <v>7</v>
      </c>
      <c r="F7" s="9">
        <v>6</v>
      </c>
      <c r="G7" s="9">
        <v>3</v>
      </c>
      <c r="H7" s="9">
        <v>4</v>
      </c>
      <c r="I7" s="9">
        <v>0.7</v>
      </c>
      <c r="J7" s="9">
        <v>0.538461538461539</v>
      </c>
      <c r="K7" s="9">
        <v>0.608695652173913</v>
      </c>
      <c r="L7" s="9">
        <v>0.6</v>
      </c>
      <c r="M7" s="9">
        <v>0.1</v>
      </c>
      <c r="N7" s="9">
        <v>0.55</v>
      </c>
    </row>
    <row r="8" spans="1:14">
      <c r="A8" s="8">
        <v>315</v>
      </c>
      <c r="B8" s="9">
        <v>315</v>
      </c>
      <c r="C8" s="9">
        <v>0.452936172485352</v>
      </c>
      <c r="D8" s="9">
        <v>0.0606592893600464</v>
      </c>
      <c r="E8" s="9">
        <v>9</v>
      </c>
      <c r="F8" s="9">
        <v>8</v>
      </c>
      <c r="G8" s="9">
        <v>1</v>
      </c>
      <c r="H8" s="9">
        <v>2</v>
      </c>
      <c r="I8" s="9">
        <v>0.9</v>
      </c>
      <c r="J8" s="9">
        <v>0.529411764705882</v>
      </c>
      <c r="K8" s="9">
        <v>0.666666666666667</v>
      </c>
      <c r="L8" s="9">
        <v>0.8</v>
      </c>
      <c r="M8" s="9">
        <v>0.1</v>
      </c>
      <c r="N8" s="9">
        <v>0.55</v>
      </c>
    </row>
    <row r="9" spans="1:14">
      <c r="A9" s="8">
        <v>246</v>
      </c>
      <c r="B9" s="9">
        <v>246</v>
      </c>
      <c r="C9" s="9">
        <v>0.455821514129639</v>
      </c>
      <c r="D9" s="9">
        <v>0.0272377729415894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234</v>
      </c>
      <c r="B10" s="9">
        <v>234</v>
      </c>
      <c r="C10" s="9">
        <v>0.462918043136597</v>
      </c>
      <c r="D10" s="9">
        <v>0.0611269474029541</v>
      </c>
      <c r="E10" s="9">
        <v>9</v>
      </c>
      <c r="F10" s="9">
        <v>9</v>
      </c>
      <c r="G10" s="9">
        <v>1</v>
      </c>
      <c r="H10" s="9">
        <v>1</v>
      </c>
      <c r="I10" s="9">
        <v>0.9</v>
      </c>
      <c r="J10" s="9">
        <v>0.5</v>
      </c>
      <c r="K10" s="9">
        <v>0.642857142857143</v>
      </c>
      <c r="L10" s="9">
        <v>0.9</v>
      </c>
      <c r="M10" s="9">
        <v>0</v>
      </c>
      <c r="N10" s="9">
        <v>0.5</v>
      </c>
    </row>
    <row r="11" spans="1:14">
      <c r="A11" s="8">
        <v>323</v>
      </c>
      <c r="B11" s="9">
        <v>323</v>
      </c>
      <c r="C11" s="9">
        <v>0.475068092346191</v>
      </c>
      <c r="D11" s="9">
        <v>0.0199623107910156</v>
      </c>
      <c r="E11" s="9">
        <v>9</v>
      </c>
      <c r="F11" s="9">
        <v>8</v>
      </c>
      <c r="G11" s="9">
        <v>1</v>
      </c>
      <c r="H11" s="9">
        <v>2</v>
      </c>
      <c r="I11" s="9">
        <v>0.9</v>
      </c>
      <c r="J11" s="9">
        <v>0.529411764705882</v>
      </c>
      <c r="K11" s="9">
        <v>0.666666666666667</v>
      </c>
      <c r="L11" s="9">
        <v>0.8</v>
      </c>
      <c r="M11" s="9">
        <v>0.1</v>
      </c>
      <c r="N11" s="9">
        <v>0.55</v>
      </c>
    </row>
    <row r="12" spans="1:14">
      <c r="A12" s="8">
        <v>180</v>
      </c>
      <c r="B12" s="9">
        <v>180</v>
      </c>
      <c r="C12" s="9">
        <v>0.476837873458862</v>
      </c>
      <c r="D12" s="9">
        <v>0.00614571571350098</v>
      </c>
      <c r="E12" s="9">
        <v>6</v>
      </c>
      <c r="F12" s="9">
        <v>8</v>
      </c>
      <c r="G12" s="9">
        <v>4</v>
      </c>
      <c r="H12" s="9">
        <v>2</v>
      </c>
      <c r="I12" s="9">
        <v>0.6</v>
      </c>
      <c r="J12" s="9">
        <v>0.428571428571429</v>
      </c>
      <c r="K12" s="9">
        <v>0.5</v>
      </c>
      <c r="L12" s="9">
        <v>0.8</v>
      </c>
      <c r="M12" s="9">
        <v>-0.2</v>
      </c>
      <c r="N12" s="9">
        <v>0.4</v>
      </c>
    </row>
    <row r="13" spans="1:14">
      <c r="A13" s="8">
        <v>248</v>
      </c>
      <c r="B13" s="9">
        <v>248</v>
      </c>
      <c r="C13" s="9">
        <v>0.480457067489624</v>
      </c>
      <c r="D13" s="9">
        <v>0.110321640968323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113</v>
      </c>
      <c r="B14" s="9">
        <v>113</v>
      </c>
      <c r="C14" s="9">
        <v>0.48065447807312</v>
      </c>
      <c r="D14" s="9">
        <v>0.154976487159729</v>
      </c>
      <c r="E14" s="9">
        <v>7</v>
      </c>
      <c r="F14" s="9">
        <v>9</v>
      </c>
      <c r="G14" s="9">
        <v>3</v>
      </c>
      <c r="H14" s="9">
        <v>1</v>
      </c>
      <c r="I14" s="9">
        <v>0.7</v>
      </c>
      <c r="J14" s="9">
        <v>0.4375</v>
      </c>
      <c r="K14" s="9">
        <v>0.538461538461538</v>
      </c>
      <c r="L14" s="9">
        <v>0.9</v>
      </c>
      <c r="M14" s="9">
        <v>-0.2</v>
      </c>
      <c r="N14" s="9">
        <v>0.4</v>
      </c>
    </row>
    <row r="15" spans="1:14">
      <c r="A15" s="8">
        <v>66</v>
      </c>
      <c r="B15" s="9">
        <v>66</v>
      </c>
      <c r="C15" s="9">
        <v>0.483274459838867</v>
      </c>
      <c r="D15" s="9">
        <v>0.0397875308990479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spans="1:14">
      <c r="A16" s="8">
        <v>408</v>
      </c>
      <c r="B16" s="9">
        <v>408</v>
      </c>
      <c r="C16" s="9">
        <v>0.485915064811706</v>
      </c>
      <c r="D16" s="9">
        <v>0.0520378351211548</v>
      </c>
      <c r="E16" s="9">
        <v>7</v>
      </c>
      <c r="F16" s="9">
        <v>4</v>
      </c>
      <c r="G16" s="9">
        <v>3</v>
      </c>
      <c r="H16" s="9">
        <v>6</v>
      </c>
      <c r="I16" s="9">
        <v>0.7</v>
      </c>
      <c r="J16" s="9">
        <v>0.636363636363636</v>
      </c>
      <c r="K16" s="9">
        <v>0.666666666666667</v>
      </c>
      <c r="L16" s="9">
        <v>0.4</v>
      </c>
      <c r="M16" s="9">
        <v>0.3</v>
      </c>
      <c r="N16" s="9">
        <v>0.65</v>
      </c>
    </row>
    <row r="17" spans="1:14">
      <c r="A17" s="8">
        <v>276</v>
      </c>
      <c r="B17" s="9">
        <v>276</v>
      </c>
      <c r="C17" s="9">
        <v>0.486104249954224</v>
      </c>
      <c r="D17" s="9">
        <v>0.0340396165847778</v>
      </c>
      <c r="E17" s="9">
        <v>7</v>
      </c>
      <c r="F17" s="9">
        <v>3</v>
      </c>
      <c r="G17" s="9">
        <v>3</v>
      </c>
      <c r="H17" s="9">
        <v>7</v>
      </c>
      <c r="I17" s="9">
        <v>0.7</v>
      </c>
      <c r="J17" s="9">
        <v>0.7</v>
      </c>
      <c r="K17" s="9">
        <v>0.7</v>
      </c>
      <c r="L17" s="9">
        <v>0.3</v>
      </c>
      <c r="M17" s="9">
        <v>0.4</v>
      </c>
      <c r="N17" s="9">
        <v>0.7</v>
      </c>
    </row>
    <row r="18" s="29" customFormat="1" spans="1:14">
      <c r="A18" s="34">
        <v>483</v>
      </c>
      <c r="B18" s="35">
        <v>483</v>
      </c>
      <c r="C18" s="35">
        <v>0.486316442489624</v>
      </c>
      <c r="D18" s="35">
        <v>0.0169035196304321</v>
      </c>
      <c r="E18" s="35">
        <v>9</v>
      </c>
      <c r="F18" s="35">
        <v>6</v>
      </c>
      <c r="G18" s="35">
        <v>1</v>
      </c>
      <c r="H18" s="35">
        <v>4</v>
      </c>
      <c r="I18" s="35">
        <v>0.9</v>
      </c>
      <c r="J18" s="35">
        <v>0.6</v>
      </c>
      <c r="K18" s="35">
        <v>0.72</v>
      </c>
      <c r="L18" s="35">
        <v>0.6</v>
      </c>
      <c r="M18" s="35">
        <v>0.3</v>
      </c>
      <c r="N18" s="35">
        <v>0.65</v>
      </c>
    </row>
    <row r="19" spans="1:14">
      <c r="A19" s="8">
        <v>339</v>
      </c>
      <c r="B19" s="9">
        <v>339</v>
      </c>
      <c r="C19" s="9">
        <v>0.488686084747315</v>
      </c>
      <c r="D19" s="9">
        <v>0.0729025602340698</v>
      </c>
      <c r="E19" s="9">
        <v>10</v>
      </c>
      <c r="F19" s="9">
        <v>7</v>
      </c>
      <c r="G19" s="9">
        <v>0</v>
      </c>
      <c r="H19" s="9">
        <v>3</v>
      </c>
      <c r="I19" s="9">
        <v>1</v>
      </c>
      <c r="J19" s="9">
        <v>0.588235294117647</v>
      </c>
      <c r="K19" s="9">
        <v>0.740740740740741</v>
      </c>
      <c r="L19" s="9">
        <v>0.7</v>
      </c>
      <c r="M19" s="9">
        <v>0.3</v>
      </c>
      <c r="N19" s="9">
        <v>0.65</v>
      </c>
    </row>
    <row r="20" spans="1:14">
      <c r="A20" s="8">
        <v>407</v>
      </c>
      <c r="B20" s="9">
        <v>407</v>
      </c>
      <c r="C20" s="9">
        <v>0.496729969978333</v>
      </c>
      <c r="D20" s="9">
        <v>0.0540428161621094</v>
      </c>
      <c r="E20" s="9">
        <v>10</v>
      </c>
      <c r="F20" s="9">
        <v>8</v>
      </c>
      <c r="G20" s="9">
        <v>0</v>
      </c>
      <c r="H20" s="9">
        <v>2</v>
      </c>
      <c r="I20" s="9">
        <v>1</v>
      </c>
      <c r="J20" s="9">
        <v>0.555555555555556</v>
      </c>
      <c r="K20" s="9">
        <v>0.714285714285714</v>
      </c>
      <c r="L20" s="9">
        <v>0.8</v>
      </c>
      <c r="M20" s="9">
        <v>0.2</v>
      </c>
      <c r="N20" s="9">
        <v>0.6</v>
      </c>
    </row>
    <row r="21" spans="1:14">
      <c r="A21" s="8">
        <v>222</v>
      </c>
      <c r="B21" s="9">
        <v>222</v>
      </c>
      <c r="C21" s="9">
        <v>0.500420570373535</v>
      </c>
      <c r="D21" s="9">
        <v>0.0695040225982666</v>
      </c>
      <c r="E21" s="9">
        <v>9</v>
      </c>
      <c r="F21" s="9">
        <v>6</v>
      </c>
      <c r="G21" s="9">
        <v>1</v>
      </c>
      <c r="H21" s="9">
        <v>4</v>
      </c>
      <c r="I21" s="9">
        <v>0.9</v>
      </c>
      <c r="J21" s="9">
        <v>0.6</v>
      </c>
      <c r="K21" s="9">
        <v>0.72</v>
      </c>
      <c r="L21" s="9">
        <v>0.6</v>
      </c>
      <c r="M21" s="9">
        <v>0.3</v>
      </c>
      <c r="N21" s="9">
        <v>0.65</v>
      </c>
    </row>
    <row r="22" spans="1:14">
      <c r="A22" s="8">
        <v>471</v>
      </c>
      <c r="B22" s="9">
        <v>471</v>
      </c>
      <c r="C22" s="9">
        <v>0.503038883209229</v>
      </c>
      <c r="D22" s="9">
        <v>0.0972745418548584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157</v>
      </c>
      <c r="B23" s="9">
        <v>157</v>
      </c>
      <c r="C23" s="9">
        <v>0.511327028274536</v>
      </c>
      <c r="D23" s="9">
        <v>0.097496509552002</v>
      </c>
      <c r="E23" s="9">
        <v>10</v>
      </c>
      <c r="F23" s="9">
        <v>4</v>
      </c>
      <c r="G23" s="9">
        <v>0</v>
      </c>
      <c r="H23" s="9">
        <v>6</v>
      </c>
      <c r="I23" s="9">
        <v>1</v>
      </c>
      <c r="J23" s="9">
        <v>0.714285714285714</v>
      </c>
      <c r="K23" s="9">
        <v>0.833333333333333</v>
      </c>
      <c r="L23" s="9">
        <v>0.4</v>
      </c>
      <c r="M23" s="9">
        <v>0.6</v>
      </c>
      <c r="N23" s="9">
        <v>0.8</v>
      </c>
    </row>
    <row r="24" spans="1:14">
      <c r="A24" s="8">
        <v>341</v>
      </c>
      <c r="B24" s="9">
        <v>341</v>
      </c>
      <c r="C24" s="9">
        <v>0.512217044830322</v>
      </c>
      <c r="D24" s="9">
        <v>0.0958206653594971</v>
      </c>
      <c r="E24" s="9">
        <v>9</v>
      </c>
      <c r="F24" s="9">
        <v>6</v>
      </c>
      <c r="G24" s="9">
        <v>1</v>
      </c>
      <c r="H24" s="9">
        <v>4</v>
      </c>
      <c r="I24" s="9">
        <v>0.9</v>
      </c>
      <c r="J24" s="9">
        <v>0.6</v>
      </c>
      <c r="K24" s="9">
        <v>0.72</v>
      </c>
      <c r="L24" s="9">
        <v>0.6</v>
      </c>
      <c r="M24" s="9">
        <v>0.3</v>
      </c>
      <c r="N24" s="9">
        <v>0.65</v>
      </c>
    </row>
    <row r="25" spans="1:14">
      <c r="A25" s="8">
        <v>170</v>
      </c>
      <c r="B25" s="9">
        <v>170</v>
      </c>
      <c r="C25" s="9">
        <v>0.517281055450439</v>
      </c>
      <c r="D25" s="9">
        <v>0.0913281440734863</v>
      </c>
      <c r="E25" s="9">
        <v>7</v>
      </c>
      <c r="F25" s="9">
        <v>7</v>
      </c>
      <c r="G25" s="9">
        <v>3</v>
      </c>
      <c r="H25" s="9">
        <v>3</v>
      </c>
      <c r="I25" s="9">
        <v>0.7</v>
      </c>
      <c r="J25" s="9">
        <v>0.5</v>
      </c>
      <c r="K25" s="9">
        <v>0.583333333333333</v>
      </c>
      <c r="L25" s="9">
        <v>0.7</v>
      </c>
      <c r="M25" s="9">
        <v>0</v>
      </c>
      <c r="N25" s="9">
        <v>0.5</v>
      </c>
    </row>
    <row r="26" spans="1:14">
      <c r="A26" s="8">
        <v>132</v>
      </c>
      <c r="B26" s="9">
        <v>132</v>
      </c>
      <c r="C26" s="9">
        <v>0.518872261047363</v>
      </c>
      <c r="D26" s="9">
        <v>0.0788161754608154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pans="1:14">
      <c r="A27" s="8">
        <v>200</v>
      </c>
      <c r="B27" s="9">
        <v>200</v>
      </c>
      <c r="C27" s="9">
        <v>0.520510196685791</v>
      </c>
      <c r="D27" s="9">
        <v>0.174683451652527</v>
      </c>
      <c r="E27" s="9">
        <v>7</v>
      </c>
      <c r="F27" s="9">
        <v>6</v>
      </c>
      <c r="G27" s="9">
        <v>3</v>
      </c>
      <c r="H27" s="9">
        <v>4</v>
      </c>
      <c r="I27" s="9">
        <v>0.7</v>
      </c>
      <c r="J27" s="9">
        <v>0.538461538461539</v>
      </c>
      <c r="K27" s="9">
        <v>0.608695652173913</v>
      </c>
      <c r="L27" s="9">
        <v>0.6</v>
      </c>
      <c r="M27" s="9">
        <v>0.1</v>
      </c>
      <c r="N27" s="9">
        <v>0.55</v>
      </c>
    </row>
    <row r="28" spans="1:14">
      <c r="A28" s="8">
        <v>231</v>
      </c>
      <c r="B28" s="9">
        <v>231</v>
      </c>
      <c r="C28" s="9">
        <v>0.52093243598938</v>
      </c>
      <c r="D28" s="9">
        <v>0.0623812675476074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pans="1:14">
      <c r="A29" s="8">
        <v>111</v>
      </c>
      <c r="B29" s="9">
        <v>111</v>
      </c>
      <c r="C29" s="9">
        <v>0.524930238723755</v>
      </c>
      <c r="D29" s="9">
        <v>0.134762167930603</v>
      </c>
      <c r="E29" s="9">
        <v>9</v>
      </c>
      <c r="F29" s="9">
        <v>6</v>
      </c>
      <c r="G29" s="9">
        <v>1</v>
      </c>
      <c r="H29" s="9">
        <v>4</v>
      </c>
      <c r="I29" s="9">
        <v>0.9</v>
      </c>
      <c r="J29" s="9">
        <v>0.6</v>
      </c>
      <c r="K29" s="9">
        <v>0.72</v>
      </c>
      <c r="L29" s="9">
        <v>0.6</v>
      </c>
      <c r="M29" s="9">
        <v>0.3</v>
      </c>
      <c r="N29" s="9">
        <v>0.65</v>
      </c>
    </row>
    <row r="30" spans="1:14">
      <c r="A30" s="8">
        <v>78</v>
      </c>
      <c r="B30" s="9">
        <v>78</v>
      </c>
      <c r="C30" s="9">
        <v>0.525001525878906</v>
      </c>
      <c r="D30" s="9">
        <v>0.0815575122833252</v>
      </c>
      <c r="E30" s="9">
        <v>9</v>
      </c>
      <c r="F30" s="9">
        <v>5</v>
      </c>
      <c r="G30" s="9">
        <v>1</v>
      </c>
      <c r="H30" s="9">
        <v>5</v>
      </c>
      <c r="I30" s="9">
        <v>0.9</v>
      </c>
      <c r="J30" s="9">
        <v>0.642857142857143</v>
      </c>
      <c r="K30" s="9">
        <v>0.75</v>
      </c>
      <c r="L30" s="9">
        <v>0.5</v>
      </c>
      <c r="M30" s="9">
        <v>0.4</v>
      </c>
      <c r="N30" s="9">
        <v>0.7</v>
      </c>
    </row>
    <row r="31" spans="1:14">
      <c r="A31" s="8">
        <v>17</v>
      </c>
      <c r="B31" s="9">
        <v>17</v>
      </c>
      <c r="C31" s="9">
        <v>0.528415083885193</v>
      </c>
      <c r="D31" s="9">
        <v>0.0964980125427246</v>
      </c>
      <c r="E31" s="9">
        <v>10</v>
      </c>
      <c r="F31" s="9">
        <v>6</v>
      </c>
      <c r="G31" s="9">
        <v>0</v>
      </c>
      <c r="H31" s="9">
        <v>4</v>
      </c>
      <c r="I31" s="9">
        <v>1</v>
      </c>
      <c r="J31" s="9">
        <v>0.625</v>
      </c>
      <c r="K31" s="9">
        <v>0.769230769230769</v>
      </c>
      <c r="L31" s="9">
        <v>0.6</v>
      </c>
      <c r="M31" s="9">
        <v>0.4</v>
      </c>
      <c r="N31" s="9">
        <v>0.7</v>
      </c>
    </row>
    <row r="32" spans="1:14">
      <c r="A32" s="8">
        <v>72</v>
      </c>
      <c r="B32" s="9">
        <v>72</v>
      </c>
      <c r="C32" s="9">
        <v>0.529927730560303</v>
      </c>
      <c r="D32" s="9">
        <v>0.11436116695404</v>
      </c>
      <c r="E32" s="9">
        <v>9</v>
      </c>
      <c r="F32" s="9">
        <v>7</v>
      </c>
      <c r="G32" s="9">
        <v>1</v>
      </c>
      <c r="H32" s="9">
        <v>3</v>
      </c>
      <c r="I32" s="9">
        <v>0.9</v>
      </c>
      <c r="J32" s="9">
        <v>0.5625</v>
      </c>
      <c r="K32" s="9">
        <v>0.692307692307692</v>
      </c>
      <c r="L32" s="9">
        <v>0.7</v>
      </c>
      <c r="M32" s="9">
        <v>0.2</v>
      </c>
      <c r="N32" s="9">
        <v>0.6</v>
      </c>
    </row>
    <row r="33" spans="1:14">
      <c r="A33" s="8">
        <v>12</v>
      </c>
      <c r="B33" s="9">
        <v>12</v>
      </c>
      <c r="C33" s="9">
        <v>0.531450152397156</v>
      </c>
      <c r="D33" s="9">
        <v>0.0931936502456665</v>
      </c>
      <c r="E33" s="9">
        <v>7</v>
      </c>
      <c r="F33" s="9">
        <v>4</v>
      </c>
      <c r="G33" s="9">
        <v>3</v>
      </c>
      <c r="H33" s="9">
        <v>6</v>
      </c>
      <c r="I33" s="9">
        <v>0.7</v>
      </c>
      <c r="J33" s="9">
        <v>0.636363636363636</v>
      </c>
      <c r="K33" s="9">
        <v>0.666666666666667</v>
      </c>
      <c r="L33" s="9">
        <v>0.4</v>
      </c>
      <c r="M33" s="9">
        <v>0.3</v>
      </c>
      <c r="N33" s="9">
        <v>0.65</v>
      </c>
    </row>
    <row r="34" spans="1:14">
      <c r="A34" s="8">
        <v>302</v>
      </c>
      <c r="B34" s="9">
        <v>302</v>
      </c>
      <c r="C34" s="9">
        <v>0.532430410385132</v>
      </c>
      <c r="D34" s="9">
        <v>0.0958017110824585</v>
      </c>
      <c r="E34" s="9">
        <v>9</v>
      </c>
      <c r="F34" s="9">
        <v>6</v>
      </c>
      <c r="G34" s="9">
        <v>1</v>
      </c>
      <c r="H34" s="9">
        <v>4</v>
      </c>
      <c r="I34" s="9">
        <v>0.9</v>
      </c>
      <c r="J34" s="9">
        <v>0.6</v>
      </c>
      <c r="K34" s="9">
        <v>0.72</v>
      </c>
      <c r="L34" s="9">
        <v>0.6</v>
      </c>
      <c r="M34" s="9">
        <v>0.3</v>
      </c>
      <c r="N34" s="9">
        <v>0.65</v>
      </c>
    </row>
    <row r="35" s="29" customFormat="1" spans="1:14">
      <c r="A35" s="34">
        <v>143</v>
      </c>
      <c r="B35" s="35">
        <v>143</v>
      </c>
      <c r="C35" s="35">
        <v>0.534330725669861</v>
      </c>
      <c r="D35" s="35">
        <v>0.131121039390564</v>
      </c>
      <c r="E35" s="35">
        <v>7</v>
      </c>
      <c r="F35" s="35">
        <v>3</v>
      </c>
      <c r="G35" s="35">
        <v>3</v>
      </c>
      <c r="H35" s="35">
        <v>7</v>
      </c>
      <c r="I35" s="35">
        <v>0.7</v>
      </c>
      <c r="J35" s="35">
        <v>0.7</v>
      </c>
      <c r="K35" s="35">
        <v>0.7</v>
      </c>
      <c r="L35" s="35">
        <v>0.3</v>
      </c>
      <c r="M35" s="35">
        <v>0.4</v>
      </c>
      <c r="N35" s="35">
        <v>0.7</v>
      </c>
    </row>
    <row r="36" spans="1:14">
      <c r="A36" s="8">
        <v>68</v>
      </c>
      <c r="B36" s="9">
        <v>68</v>
      </c>
      <c r="C36" s="9">
        <v>0.536260604858398</v>
      </c>
      <c r="D36" s="9">
        <v>0.117271304130554</v>
      </c>
      <c r="E36" s="9">
        <v>9</v>
      </c>
      <c r="F36" s="9">
        <v>9</v>
      </c>
      <c r="G36" s="9">
        <v>1</v>
      </c>
      <c r="H36" s="9">
        <v>1</v>
      </c>
      <c r="I36" s="9">
        <v>0.9</v>
      </c>
      <c r="J36" s="9">
        <v>0.5</v>
      </c>
      <c r="K36" s="9">
        <v>0.642857142857143</v>
      </c>
      <c r="L36" s="9">
        <v>0.9</v>
      </c>
      <c r="M36" s="9">
        <v>0</v>
      </c>
      <c r="N36" s="9">
        <v>0.5</v>
      </c>
    </row>
    <row r="37" spans="1:14">
      <c r="A37" s="8">
        <v>449</v>
      </c>
      <c r="B37" s="9">
        <v>449</v>
      </c>
      <c r="C37" s="9">
        <v>0.538536787033081</v>
      </c>
      <c r="D37" s="9">
        <v>0.123993277549744</v>
      </c>
      <c r="E37" s="9">
        <v>7</v>
      </c>
      <c r="F37" s="9">
        <v>7</v>
      </c>
      <c r="G37" s="9">
        <v>3</v>
      </c>
      <c r="H37" s="9">
        <v>3</v>
      </c>
      <c r="I37" s="9">
        <v>0.7</v>
      </c>
      <c r="J37" s="9">
        <v>0.5</v>
      </c>
      <c r="K37" s="9">
        <v>0.583333333333333</v>
      </c>
      <c r="L37" s="9">
        <v>0.7</v>
      </c>
      <c r="M37" s="9">
        <v>0</v>
      </c>
      <c r="N37" s="9">
        <v>0.5</v>
      </c>
    </row>
    <row r="38" spans="1:14">
      <c r="A38" s="8">
        <v>347</v>
      </c>
      <c r="B38" s="9">
        <v>347</v>
      </c>
      <c r="C38" s="9">
        <v>0.542703747749329</v>
      </c>
      <c r="D38" s="9">
        <v>0.167460083961487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pans="1:14">
      <c r="A39" s="8">
        <v>381</v>
      </c>
      <c r="B39" s="9">
        <v>381</v>
      </c>
      <c r="C39" s="9">
        <v>0.552539467811584</v>
      </c>
      <c r="D39" s="9">
        <v>0.112726330757141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149</v>
      </c>
      <c r="B40" s="9">
        <v>149</v>
      </c>
      <c r="C40" s="9">
        <v>0.554972887039185</v>
      </c>
      <c r="D40" s="9">
        <v>0.103257656097412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209</v>
      </c>
      <c r="B41" s="9">
        <v>209</v>
      </c>
      <c r="C41" s="9">
        <v>0.57835853099823</v>
      </c>
      <c r="D41" s="9">
        <v>0.0256589651107788</v>
      </c>
      <c r="E41" s="9">
        <v>8</v>
      </c>
      <c r="F41" s="9">
        <v>6</v>
      </c>
      <c r="G41" s="9">
        <v>2</v>
      </c>
      <c r="H41" s="9">
        <v>4</v>
      </c>
      <c r="I41" s="9">
        <v>0.8</v>
      </c>
      <c r="J41" s="9">
        <v>0.571428571428572</v>
      </c>
      <c r="K41" s="9">
        <v>0.666666666666667</v>
      </c>
      <c r="L41" s="9">
        <v>0.6</v>
      </c>
      <c r="M41" s="9">
        <v>0.2</v>
      </c>
      <c r="N41" s="9">
        <v>0.6</v>
      </c>
    </row>
    <row r="42" spans="1:14">
      <c r="A42" s="8">
        <v>325</v>
      </c>
      <c r="B42" s="9">
        <v>325</v>
      </c>
      <c r="C42" s="9">
        <v>0.578796625137329</v>
      </c>
      <c r="D42" s="9">
        <v>0.047813892364502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51</v>
      </c>
      <c r="B43" s="9">
        <v>51</v>
      </c>
      <c r="C43" s="9">
        <v>0.567926406860352</v>
      </c>
      <c r="D43" s="9">
        <v>0.115323781967163</v>
      </c>
      <c r="E43" s="9">
        <v>8</v>
      </c>
      <c r="F43" s="9">
        <v>8</v>
      </c>
      <c r="G43" s="9">
        <v>2</v>
      </c>
      <c r="H43" s="9">
        <v>2</v>
      </c>
      <c r="I43" s="9">
        <v>0.8</v>
      </c>
      <c r="J43" s="9">
        <v>0.5</v>
      </c>
      <c r="K43" s="9">
        <v>0.615384615384615</v>
      </c>
      <c r="L43" s="9">
        <v>0.8</v>
      </c>
      <c r="M43" s="9">
        <v>0</v>
      </c>
      <c r="N43" s="9">
        <v>0.5</v>
      </c>
    </row>
    <row r="44" spans="1:14">
      <c r="A44" s="8">
        <v>62</v>
      </c>
      <c r="B44" s="9">
        <v>62</v>
      </c>
      <c r="C44" s="9">
        <v>0.580966949462891</v>
      </c>
      <c r="D44" s="9">
        <v>0.0316213369369507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177</v>
      </c>
      <c r="B45" s="9">
        <v>177</v>
      </c>
      <c r="C45" s="9">
        <v>0.582026481628418</v>
      </c>
      <c r="D45" s="9">
        <v>0.0592260360717773</v>
      </c>
      <c r="E45" s="9">
        <v>9</v>
      </c>
      <c r="F45" s="9">
        <v>4</v>
      </c>
      <c r="G45" s="9">
        <v>1</v>
      </c>
      <c r="H45" s="9">
        <v>6</v>
      </c>
      <c r="I45" s="9">
        <v>0.9</v>
      </c>
      <c r="J45" s="9">
        <v>0.692307692307692</v>
      </c>
      <c r="K45" s="9">
        <v>0.782608695652174</v>
      </c>
      <c r="L45" s="9">
        <v>0.4</v>
      </c>
      <c r="M45" s="9">
        <v>0.5</v>
      </c>
      <c r="N45" s="9">
        <v>0.75</v>
      </c>
    </row>
    <row r="46" spans="1:14">
      <c r="A46" s="8">
        <v>43</v>
      </c>
      <c r="B46" s="9">
        <v>43</v>
      </c>
      <c r="C46" s="9">
        <v>0.571359634399414</v>
      </c>
      <c r="D46" s="9">
        <v>0.128782153129578</v>
      </c>
      <c r="E46" s="9">
        <v>8</v>
      </c>
      <c r="F46" s="9">
        <v>7</v>
      </c>
      <c r="G46" s="9">
        <v>2</v>
      </c>
      <c r="H46" s="9">
        <v>3</v>
      </c>
      <c r="I46" s="9">
        <v>0.8</v>
      </c>
      <c r="J46" s="9">
        <v>0.533333333333333</v>
      </c>
      <c r="K46" s="9">
        <v>0.64</v>
      </c>
      <c r="L46" s="9">
        <v>0.7</v>
      </c>
      <c r="M46" s="9">
        <v>0.1</v>
      </c>
      <c r="N46" s="9">
        <v>0.55</v>
      </c>
    </row>
    <row r="47" spans="1:14">
      <c r="A47" s="8">
        <v>466</v>
      </c>
      <c r="B47" s="9">
        <v>466</v>
      </c>
      <c r="C47" s="9">
        <v>0.572870135307312</v>
      </c>
      <c r="D47" s="9">
        <v>0.10811972618103</v>
      </c>
      <c r="E47" s="9">
        <v>10</v>
      </c>
      <c r="F47" s="9">
        <v>5</v>
      </c>
      <c r="G47" s="9">
        <v>0</v>
      </c>
      <c r="H47" s="9">
        <v>5</v>
      </c>
      <c r="I47" s="9">
        <v>1</v>
      </c>
      <c r="J47" s="9">
        <v>0.666666666666667</v>
      </c>
      <c r="K47" s="9">
        <v>0.8</v>
      </c>
      <c r="L47" s="9">
        <v>0.5</v>
      </c>
      <c r="M47" s="9">
        <v>0.5</v>
      </c>
      <c r="N47" s="9">
        <v>0.75</v>
      </c>
    </row>
    <row r="48" spans="1:14">
      <c r="A48" s="8">
        <v>328</v>
      </c>
      <c r="B48" s="9">
        <v>328</v>
      </c>
      <c r="C48" s="9">
        <v>0.573578357696533</v>
      </c>
      <c r="D48" s="9">
        <v>0.105150818824768</v>
      </c>
      <c r="E48" s="9">
        <v>8</v>
      </c>
      <c r="F48" s="9">
        <v>6</v>
      </c>
      <c r="G48" s="9">
        <v>2</v>
      </c>
      <c r="H48" s="9">
        <v>4</v>
      </c>
      <c r="I48" s="9">
        <v>0.8</v>
      </c>
      <c r="J48" s="9">
        <v>0.571428571428572</v>
      </c>
      <c r="K48" s="9">
        <v>0.666666666666667</v>
      </c>
      <c r="L48" s="9">
        <v>0.6</v>
      </c>
      <c r="M48" s="9">
        <v>0.2</v>
      </c>
      <c r="N48" s="9">
        <v>0.6</v>
      </c>
    </row>
    <row r="49" spans="1:14">
      <c r="A49" s="8">
        <v>20</v>
      </c>
      <c r="B49" s="9">
        <v>20</v>
      </c>
      <c r="C49" s="9">
        <v>0.574290752410889</v>
      </c>
      <c r="D49" s="9">
        <v>0.0846385955810547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pans="1:14">
      <c r="A50" s="8">
        <v>125</v>
      </c>
      <c r="B50" s="9">
        <v>125</v>
      </c>
      <c r="C50" s="9">
        <v>0.578766107559204</v>
      </c>
      <c r="D50" s="9">
        <v>0.0878151655197144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103</v>
      </c>
      <c r="B51" s="9">
        <v>103</v>
      </c>
      <c r="C51" s="9">
        <v>0.579185843467712</v>
      </c>
      <c r="D51" s="9">
        <v>0.0855180025100708</v>
      </c>
      <c r="E51" s="9">
        <v>10</v>
      </c>
      <c r="F51" s="9">
        <v>7</v>
      </c>
      <c r="G51" s="9">
        <v>0</v>
      </c>
      <c r="H51" s="9">
        <v>3</v>
      </c>
      <c r="I51" s="9">
        <v>1</v>
      </c>
      <c r="J51" s="9">
        <v>0.588235294117647</v>
      </c>
      <c r="K51" s="9">
        <v>0.740740740740741</v>
      </c>
      <c r="L51" s="9">
        <v>0.7</v>
      </c>
      <c r="M51" s="9">
        <v>0.3</v>
      </c>
      <c r="N51" s="9">
        <v>0.65</v>
      </c>
    </row>
    <row r="52" s="29" customFormat="1" spans="1:14">
      <c r="A52" s="34">
        <v>175</v>
      </c>
      <c r="B52" s="35">
        <v>175</v>
      </c>
      <c r="C52" s="35">
        <v>0.580980181694031</v>
      </c>
      <c r="D52" s="35">
        <v>0.101220607757568</v>
      </c>
      <c r="E52" s="35">
        <v>9</v>
      </c>
      <c r="F52" s="35">
        <v>2</v>
      </c>
      <c r="G52" s="35">
        <v>1</v>
      </c>
      <c r="H52" s="35">
        <v>8</v>
      </c>
      <c r="I52" s="35">
        <v>0.9</v>
      </c>
      <c r="J52" s="35">
        <v>0.818181818181818</v>
      </c>
      <c r="K52" s="35">
        <v>0.857142857142857</v>
      </c>
      <c r="L52" s="35">
        <v>0.2</v>
      </c>
      <c r="M52" s="35">
        <v>0.7</v>
      </c>
      <c r="N52" s="35">
        <v>0.85</v>
      </c>
    </row>
    <row r="53" spans="1:14">
      <c r="A53" s="8">
        <v>259</v>
      </c>
      <c r="B53" s="9">
        <v>259</v>
      </c>
      <c r="C53" s="9">
        <v>0.583817005157471</v>
      </c>
      <c r="D53" s="9">
        <v>0.00514543056488037</v>
      </c>
      <c r="E53" s="9">
        <v>8</v>
      </c>
      <c r="F53" s="9">
        <v>8</v>
      </c>
      <c r="G53" s="9">
        <v>2</v>
      </c>
      <c r="H53" s="9">
        <v>2</v>
      </c>
      <c r="I53" s="9">
        <v>0.8</v>
      </c>
      <c r="J53" s="9">
        <v>0.5</v>
      </c>
      <c r="K53" s="9">
        <v>0.615384615384615</v>
      </c>
      <c r="L53" s="9">
        <v>0.8</v>
      </c>
      <c r="M53" s="9">
        <v>0</v>
      </c>
      <c r="N53" s="9">
        <v>0.5</v>
      </c>
    </row>
    <row r="54" spans="1:14">
      <c r="A54" s="8">
        <v>354</v>
      </c>
      <c r="B54" s="9">
        <v>354</v>
      </c>
      <c r="C54" s="9">
        <v>0.584381818771362</v>
      </c>
      <c r="D54" s="9">
        <v>0.0174782276153564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142</v>
      </c>
      <c r="B55" s="9">
        <v>142</v>
      </c>
      <c r="C55" s="9">
        <v>0.584742069244385</v>
      </c>
      <c r="D55" s="9">
        <v>0.0103622674942017</v>
      </c>
      <c r="E55" s="9">
        <v>10</v>
      </c>
      <c r="F55" s="9">
        <v>6</v>
      </c>
      <c r="G55" s="9">
        <v>0</v>
      </c>
      <c r="H55" s="9">
        <v>4</v>
      </c>
      <c r="I55" s="9">
        <v>1</v>
      </c>
      <c r="J55" s="9">
        <v>0.625</v>
      </c>
      <c r="K55" s="9">
        <v>0.769230769230769</v>
      </c>
      <c r="L55" s="9">
        <v>0.6</v>
      </c>
      <c r="M55" s="9">
        <v>0.4</v>
      </c>
      <c r="N55" s="9">
        <v>0.7</v>
      </c>
    </row>
    <row r="56" spans="1:14">
      <c r="A56" s="8">
        <v>119</v>
      </c>
      <c r="B56" s="9">
        <v>119</v>
      </c>
      <c r="C56" s="9">
        <v>0.585662484169006</v>
      </c>
      <c r="D56" s="9">
        <v>0.0275150537490845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474</v>
      </c>
      <c r="B57" s="9">
        <v>474</v>
      </c>
      <c r="C57" s="9">
        <v>0.58588969707489</v>
      </c>
      <c r="D57" s="9">
        <v>0.0183937549591064</v>
      </c>
      <c r="E57" s="9">
        <v>8</v>
      </c>
      <c r="F57" s="9">
        <v>8</v>
      </c>
      <c r="G57" s="9">
        <v>2</v>
      </c>
      <c r="H57" s="9">
        <v>2</v>
      </c>
      <c r="I57" s="9">
        <v>0.8</v>
      </c>
      <c r="J57" s="9">
        <v>0.5</v>
      </c>
      <c r="K57" s="9">
        <v>0.615384615384615</v>
      </c>
      <c r="L57" s="9">
        <v>0.8</v>
      </c>
      <c r="M57" s="9">
        <v>0</v>
      </c>
      <c r="N57" s="9">
        <v>0.5</v>
      </c>
    </row>
    <row r="58" spans="1:14">
      <c r="A58" s="8">
        <v>31</v>
      </c>
      <c r="B58" s="9">
        <v>31</v>
      </c>
      <c r="C58" s="9">
        <v>0.586976408958435</v>
      </c>
      <c r="D58" s="9">
        <v>0.0469629764556885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490</v>
      </c>
      <c r="B59" s="9">
        <v>490</v>
      </c>
      <c r="C59" s="9">
        <v>0.587174892425537</v>
      </c>
      <c r="D59" s="9">
        <v>0.0581293106079102</v>
      </c>
      <c r="E59" s="9">
        <v>10</v>
      </c>
      <c r="F59" s="9">
        <v>8</v>
      </c>
      <c r="G59" s="9">
        <v>0</v>
      </c>
      <c r="H59" s="9">
        <v>2</v>
      </c>
      <c r="I59" s="9">
        <v>1</v>
      </c>
      <c r="J59" s="9">
        <v>0.555555555555556</v>
      </c>
      <c r="K59" s="9">
        <v>0.714285714285714</v>
      </c>
      <c r="L59" s="9">
        <v>0.8</v>
      </c>
      <c r="M59" s="9">
        <v>0.2</v>
      </c>
      <c r="N59" s="9">
        <v>0.6</v>
      </c>
    </row>
    <row r="60" spans="1:14">
      <c r="A60" s="8">
        <v>15</v>
      </c>
      <c r="B60" s="9">
        <v>15</v>
      </c>
      <c r="C60" s="9">
        <v>0.587990760803223</v>
      </c>
      <c r="D60" s="9">
        <v>0.04355788230896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296</v>
      </c>
      <c r="B61" s="9">
        <v>296</v>
      </c>
      <c r="C61" s="9">
        <v>0.588234066963196</v>
      </c>
      <c r="D61" s="9">
        <v>0.0247267484664917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365</v>
      </c>
      <c r="B62" s="9">
        <v>365</v>
      </c>
      <c r="C62" s="9">
        <v>0.588354587554932</v>
      </c>
      <c r="D62" s="9">
        <v>0.0878283977508545</v>
      </c>
      <c r="E62" s="9">
        <v>7</v>
      </c>
      <c r="F62" s="9">
        <v>5</v>
      </c>
      <c r="G62" s="9">
        <v>3</v>
      </c>
      <c r="H62" s="9">
        <v>5</v>
      </c>
      <c r="I62" s="9">
        <v>0.7</v>
      </c>
      <c r="J62" s="9">
        <v>0.583333333333333</v>
      </c>
      <c r="K62" s="9">
        <v>0.636363636363636</v>
      </c>
      <c r="L62" s="9">
        <v>0.5</v>
      </c>
      <c r="M62" s="9">
        <v>0.2</v>
      </c>
      <c r="N62" s="9">
        <v>0.6</v>
      </c>
    </row>
    <row r="63" spans="1:14">
      <c r="A63" s="8">
        <v>36</v>
      </c>
      <c r="B63" s="9">
        <v>36</v>
      </c>
      <c r="C63" s="9">
        <v>0.588944435119629</v>
      </c>
      <c r="D63" s="9">
        <v>0.175347805023193</v>
      </c>
      <c r="E63" s="9">
        <v>7</v>
      </c>
      <c r="F63" s="9">
        <v>8</v>
      </c>
      <c r="G63" s="9">
        <v>3</v>
      </c>
      <c r="H63" s="9">
        <v>2</v>
      </c>
      <c r="I63" s="9">
        <v>0.7</v>
      </c>
      <c r="J63" s="9">
        <v>0.466666666666667</v>
      </c>
      <c r="K63" s="9">
        <v>0.56</v>
      </c>
      <c r="L63" s="9">
        <v>0.8</v>
      </c>
      <c r="M63" s="9">
        <v>-0.1</v>
      </c>
      <c r="N63" s="9">
        <v>0.45</v>
      </c>
    </row>
    <row r="64" spans="1:14">
      <c r="A64" s="8">
        <v>32</v>
      </c>
      <c r="B64" s="9">
        <v>32</v>
      </c>
      <c r="C64" s="9">
        <v>0.589939475059509</v>
      </c>
      <c r="D64" s="9">
        <v>0.0418322086334229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92</v>
      </c>
      <c r="B65" s="9">
        <v>92</v>
      </c>
      <c r="C65" s="9">
        <v>0.590191960334778</v>
      </c>
      <c r="D65" s="9">
        <v>0.0902374982833862</v>
      </c>
      <c r="E65" s="9">
        <v>7</v>
      </c>
      <c r="F65" s="9">
        <v>10</v>
      </c>
      <c r="G65" s="9">
        <v>3</v>
      </c>
      <c r="H65" s="9">
        <v>0</v>
      </c>
      <c r="I65" s="9">
        <v>0.7</v>
      </c>
      <c r="J65" s="9">
        <v>0.411764705882353</v>
      </c>
      <c r="K65" s="9">
        <v>0.518518518518518</v>
      </c>
      <c r="L65" s="9">
        <v>1</v>
      </c>
      <c r="M65" s="9">
        <v>-0.3</v>
      </c>
      <c r="N65" s="9">
        <v>0.35</v>
      </c>
    </row>
    <row r="66" spans="1:14">
      <c r="A66" s="8">
        <v>403</v>
      </c>
      <c r="B66" s="9">
        <v>403</v>
      </c>
      <c r="C66" s="9">
        <v>0.590362906455994</v>
      </c>
      <c r="D66" s="9">
        <v>0.0939908027648926</v>
      </c>
      <c r="E66" s="9">
        <v>8</v>
      </c>
      <c r="F66" s="9">
        <v>9</v>
      </c>
      <c r="G66" s="9">
        <v>2</v>
      </c>
      <c r="H66" s="9">
        <v>1</v>
      </c>
      <c r="I66" s="9">
        <v>0.8</v>
      </c>
      <c r="J66" s="9">
        <v>0.470588235294118</v>
      </c>
      <c r="K66" s="9">
        <v>0.592592592592593</v>
      </c>
      <c r="L66" s="9">
        <v>0.9</v>
      </c>
      <c r="M66" s="9">
        <v>-0.1</v>
      </c>
      <c r="N66" s="9">
        <v>0.45</v>
      </c>
    </row>
    <row r="67" spans="1:14">
      <c r="A67" s="8">
        <v>220</v>
      </c>
      <c r="B67" s="9">
        <v>220</v>
      </c>
      <c r="C67" s="9">
        <v>0.591239094734192</v>
      </c>
      <c r="D67" s="9">
        <v>0.0226728916168213</v>
      </c>
      <c r="E67" s="9">
        <v>10</v>
      </c>
      <c r="F67" s="9">
        <v>6</v>
      </c>
      <c r="G67" s="9">
        <v>0</v>
      </c>
      <c r="H67" s="9">
        <v>4</v>
      </c>
      <c r="I67" s="9">
        <v>1</v>
      </c>
      <c r="J67" s="9">
        <v>0.625</v>
      </c>
      <c r="K67" s="9">
        <v>0.769230769230769</v>
      </c>
      <c r="L67" s="9">
        <v>0.6</v>
      </c>
      <c r="M67" s="9">
        <v>0.4</v>
      </c>
      <c r="N67" s="9">
        <v>0.7</v>
      </c>
    </row>
    <row r="68" spans="1:14">
      <c r="A68" s="8">
        <v>390</v>
      </c>
      <c r="B68" s="9">
        <v>390</v>
      </c>
      <c r="C68" s="9">
        <v>0.591841697692871</v>
      </c>
      <c r="D68" s="9">
        <v>0.0667519569396973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465</v>
      </c>
      <c r="B69" s="9">
        <v>465</v>
      </c>
      <c r="C69" s="9">
        <v>0.592013478279114</v>
      </c>
      <c r="D69" s="9">
        <v>0.0320600271224976</v>
      </c>
      <c r="E69" s="9">
        <v>9</v>
      </c>
      <c r="F69" s="9">
        <v>9</v>
      </c>
      <c r="G69" s="9">
        <v>1</v>
      </c>
      <c r="H69" s="9">
        <v>1</v>
      </c>
      <c r="I69" s="9">
        <v>0.9</v>
      </c>
      <c r="J69" s="9">
        <v>0.5</v>
      </c>
      <c r="K69" s="9">
        <v>0.642857142857143</v>
      </c>
      <c r="L69" s="9">
        <v>0.9</v>
      </c>
      <c r="M69" s="9">
        <v>0</v>
      </c>
      <c r="N69" s="9">
        <v>0.5</v>
      </c>
    </row>
    <row r="70" s="7" customFormat="1" spans="3:14">
      <c r="C70" s="7">
        <f>AVERAGE(C2:C69)</f>
        <v>0.534234050442191</v>
      </c>
      <c r="D70" s="7">
        <f>AVERAGE(D2:D69)</f>
        <v>0.0734177862896639</v>
      </c>
      <c r="I70" s="7">
        <f t="shared" ref="I70:N70" si="0">AVERAGE(I2:I69)</f>
        <v>0.860294117647058</v>
      </c>
      <c r="J70" s="7">
        <f t="shared" si="0"/>
        <v>0.565322221031564</v>
      </c>
      <c r="K70" s="7">
        <f t="shared" si="0"/>
        <v>0.67904159092778</v>
      </c>
      <c r="L70" s="7">
        <f t="shared" si="0"/>
        <v>0.676470588235294</v>
      </c>
      <c r="M70" s="7">
        <f t="shared" si="0"/>
        <v>0.183823529411765</v>
      </c>
      <c r="N70" s="7">
        <f t="shared" si="0"/>
        <v>0.591911764705882</v>
      </c>
    </row>
    <row r="72" spans="3:6">
      <c r="C72" s="18" t="s">
        <v>13</v>
      </c>
      <c r="D72" s="7" t="s">
        <v>14</v>
      </c>
      <c r="E72" s="7" t="s">
        <v>39</v>
      </c>
      <c r="F72" s="7"/>
    </row>
    <row r="73" spans="3:9">
      <c r="C73" s="7" t="s">
        <v>15</v>
      </c>
      <c r="D73" s="7">
        <f>COUNTIF(C2:C69,"&lt;0.343")-COUNTIF(C2:C69,"&lt;0.311")</f>
        <v>0</v>
      </c>
      <c r="E73" s="19">
        <v>0.02</v>
      </c>
      <c r="F73" s="23">
        <v>31.2</v>
      </c>
      <c r="G73" s="23">
        <v>-40</v>
      </c>
      <c r="H73" s="24">
        <v>0.0256</v>
      </c>
      <c r="I73">
        <v>76</v>
      </c>
    </row>
    <row r="74" spans="3:9">
      <c r="C74" s="7" t="s">
        <v>16</v>
      </c>
      <c r="D74" s="7">
        <f>COUNTIF(C2:C69,"&lt;0.375")-COUNTIF(C2:C69,"&lt;0.343")</f>
        <v>0</v>
      </c>
      <c r="E74" s="19">
        <v>0.04</v>
      </c>
      <c r="F74" s="23">
        <v>62.4</v>
      </c>
      <c r="G74" s="23">
        <v>-60</v>
      </c>
      <c r="H74" s="24">
        <v>0.0385</v>
      </c>
      <c r="I74">
        <v>75</v>
      </c>
    </row>
    <row r="75" spans="3:9">
      <c r="C75" s="7" t="s">
        <v>17</v>
      </c>
      <c r="D75" s="7">
        <f>COUNTIF(C2:C69,"&lt;0.407")-COUNTIF(C2:C69,"&lt;0.375")</f>
        <v>0</v>
      </c>
      <c r="E75" s="19">
        <v>0.1</v>
      </c>
      <c r="F75" s="23">
        <v>156</v>
      </c>
      <c r="G75" s="23">
        <v>-160</v>
      </c>
      <c r="H75" s="24">
        <v>0.1026</v>
      </c>
      <c r="I75">
        <v>70</v>
      </c>
    </row>
    <row r="76" spans="3:9">
      <c r="C76" s="7" t="s">
        <v>18</v>
      </c>
      <c r="D76" s="7">
        <f>COUNTIF(C2:C69,"&lt;0.439")-COUNTIF(C2:C69,"&lt;0.407")</f>
        <v>0</v>
      </c>
      <c r="E76" s="19">
        <v>0.12</v>
      </c>
      <c r="F76" s="23">
        <v>187.2</v>
      </c>
      <c r="G76" s="23">
        <v>-180</v>
      </c>
      <c r="H76" s="24">
        <v>0.1154</v>
      </c>
      <c r="I76">
        <v>69</v>
      </c>
    </row>
    <row r="77" s="29" customFormat="1" spans="3:9">
      <c r="C77" s="32" t="s">
        <v>62</v>
      </c>
      <c r="D77" s="32">
        <f>COUNTIF(C2:C69,"&lt;0.487")-COUNTIF(C2:C69,"&lt;0.439")</f>
        <v>17</v>
      </c>
      <c r="E77" s="29">
        <v>19</v>
      </c>
      <c r="F77" s="32"/>
      <c r="G77" s="29">
        <v>-200</v>
      </c>
      <c r="H77" s="39">
        <v>0.1282</v>
      </c>
      <c r="I77" s="29">
        <v>68</v>
      </c>
    </row>
    <row r="78" spans="3:5">
      <c r="C78" s="7" t="s">
        <v>63</v>
      </c>
      <c r="D78" s="7">
        <f>COUNTIF(C2:C69,"&lt;0.535")-COUNTIF(C2:C69,"&lt;0.487")</f>
        <v>17</v>
      </c>
      <c r="E78" s="3">
        <v>19</v>
      </c>
    </row>
    <row r="79" s="3" customFormat="1" spans="3:5">
      <c r="C79" s="20" t="s">
        <v>53</v>
      </c>
      <c r="D79" s="20">
        <f>COUNTIF(C2:C69,"&lt;0.583")-COUNTIF(C2:C69,"&lt;0.535")</f>
        <v>17</v>
      </c>
      <c r="E79">
        <v>19</v>
      </c>
    </row>
    <row r="80" s="29" customFormat="1" spans="3:5">
      <c r="C80" s="32" t="s">
        <v>54</v>
      </c>
      <c r="D80" s="32">
        <f>COUNTIF(C2:C69,"&lt;0.631")-COUNTIF(C2:C69,"&lt;0.583")</f>
        <v>17</v>
      </c>
      <c r="E80" s="29">
        <v>19</v>
      </c>
    </row>
    <row r="81" s="3" customFormat="1" spans="3:4">
      <c r="C81" s="20" t="s">
        <v>23</v>
      </c>
      <c r="D81" s="20">
        <v>0</v>
      </c>
    </row>
    <row r="82" spans="3:4">
      <c r="C82" s="7" t="s">
        <v>24</v>
      </c>
      <c r="D82" s="7">
        <v>0</v>
      </c>
    </row>
    <row r="83" spans="3:4">
      <c r="C83" s="7" t="s">
        <v>25</v>
      </c>
      <c r="D83" s="7">
        <f>COUNTIF(C2:C69,"&lt;0.663")-COUNTIF(C2:C69,"&lt;0.631")</f>
        <v>0</v>
      </c>
    </row>
    <row r="84" spans="3:4">
      <c r="C84" s="7" t="s">
        <v>26</v>
      </c>
      <c r="D84" s="7">
        <f>COUNTIF(C2:C69,"&lt;0.695")-COUNTIF(C2:C69,"&lt;0.663")</f>
        <v>0</v>
      </c>
    </row>
    <row r="85" spans="3:4">
      <c r="C85" s="7" t="s">
        <v>27</v>
      </c>
      <c r="D85" s="7">
        <f>COUNTIF(C2:C69,"&lt;0.727")-COUNTIF(C2:C69,"&lt;0.695")</f>
        <v>0</v>
      </c>
    </row>
    <row r="86" spans="3:4">
      <c r="C86" s="7" t="s">
        <v>28</v>
      </c>
      <c r="D86" s="7">
        <f>COUNTIF(C2:C69,"&lt;0.759")-COUNTIF(C2:C69,"&lt;0.727")</f>
        <v>0</v>
      </c>
    </row>
    <row r="87" spans="3:4">
      <c r="C87" s="7" t="s">
        <v>29</v>
      </c>
      <c r="D87" s="7">
        <f>COUNTIF(C2:C69,"&lt;0.791")-COUNTIF(C2:C69,"&lt;0.759")</f>
        <v>0</v>
      </c>
    </row>
    <row r="88" spans="3:4">
      <c r="C88" s="7" t="s">
        <v>30</v>
      </c>
      <c r="D88" s="7">
        <f>COUNTIF(C2:C69,"&lt;0.823")-COUNTIF(C2:C69,"&lt;0.791")</f>
        <v>0</v>
      </c>
    </row>
    <row r="89" spans="3:4">
      <c r="C89" s="7" t="s">
        <v>31</v>
      </c>
      <c r="D89" s="7">
        <f>COUNTIF(C2:C69,"&lt;0.855")-COUNTIF(C2:C69,"&lt;0.823")</f>
        <v>0</v>
      </c>
    </row>
    <row r="90" spans="3:4">
      <c r="C90" s="7" t="s">
        <v>32</v>
      </c>
      <c r="D90" s="7">
        <f>COUNTIF(C2:C69,"&lt;0.887")-COUNTIF(C2:C69,"&lt;0.855")</f>
        <v>0</v>
      </c>
    </row>
    <row r="91" spans="3:6">
      <c r="C91" s="7" t="s">
        <v>33</v>
      </c>
      <c r="D91" s="7">
        <f>COUNTIF(C2:C69,"&lt;0.919")-COUNTIF(C2:C69,"&lt;0.887")</f>
        <v>0</v>
      </c>
      <c r="E91">
        <v>0.53</v>
      </c>
      <c r="F91">
        <v>0.038</v>
      </c>
    </row>
    <row r="92" spans="3:6">
      <c r="C92" s="7" t="s">
        <v>34</v>
      </c>
      <c r="D92" s="7">
        <f>COUNTIF(C2:C69,"&lt;0.951")-COUNTIF(C2:C69,"&lt;0.919")</f>
        <v>0</v>
      </c>
      <c r="E92">
        <v>0.641</v>
      </c>
      <c r="F92">
        <v>0.073</v>
      </c>
    </row>
    <row r="93" spans="3:6">
      <c r="C93" s="7" t="s">
        <v>35</v>
      </c>
      <c r="D93" s="7">
        <f>COUNTIF(C2:C69,"&lt;0.983")-COUNTIF(C2:C69,"&lt;0.951")</f>
        <v>0</v>
      </c>
      <c r="E93">
        <v>0.734</v>
      </c>
      <c r="F93">
        <v>0.107</v>
      </c>
    </row>
    <row r="94" spans="3:5">
      <c r="C94" s="7" t="s">
        <v>36</v>
      </c>
      <c r="D94" s="7">
        <f>COUNTIF(C2:C69,"&lt;1.015")-COUNTIF(C2:C69,"&lt;0.983")</f>
        <v>0</v>
      </c>
      <c r="E94" s="7"/>
    </row>
    <row r="95" spans="3:5">
      <c r="C95" s="7" t="s">
        <v>37</v>
      </c>
      <c r="D95" s="7">
        <f>COUNTIF(C2:C69,"&lt;1.047")-COUNTIF(C2:C69,"&lt;1.015")</f>
        <v>0</v>
      </c>
      <c r="E95" s="7"/>
    </row>
    <row r="96" spans="3:5">
      <c r="C96" s="7" t="s">
        <v>38</v>
      </c>
      <c r="D96" s="7">
        <f>COUNTIF(C2:C69,"&lt;1.079")-COUNTIF(C2:C69,"&lt;1.047")</f>
        <v>0</v>
      </c>
      <c r="E96">
        <v>0.048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6"/>
  <sheetViews>
    <sheetView topLeftCell="A76" workbookViewId="0">
      <selection activeCell="A1" sqref="$A1:$XFD107"/>
    </sheetView>
  </sheetViews>
  <sheetFormatPr defaultColWidth="9" defaultRowHeight="13.5"/>
  <cols>
    <col min="3" max="4" width="18.3833333333333" customWidth="1"/>
    <col min="9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77</v>
      </c>
      <c r="B2" s="9">
        <v>77</v>
      </c>
      <c r="C2" s="9">
        <v>0.417457103729248</v>
      </c>
      <c r="D2" s="9">
        <v>0.00121867656707764</v>
      </c>
      <c r="E2" s="9">
        <v>9</v>
      </c>
      <c r="F2" s="9">
        <v>7</v>
      </c>
      <c r="G2" s="9">
        <v>1</v>
      </c>
      <c r="H2" s="9">
        <v>3</v>
      </c>
      <c r="I2" s="9">
        <v>0.9</v>
      </c>
      <c r="J2" s="9">
        <v>0.5625</v>
      </c>
      <c r="K2" s="9">
        <v>0.692307692307692</v>
      </c>
      <c r="L2" s="9">
        <v>0.7</v>
      </c>
      <c r="M2" s="9">
        <v>0.2</v>
      </c>
      <c r="N2" s="9">
        <v>0.6</v>
      </c>
    </row>
    <row r="3" spans="1:14">
      <c r="A3" s="8">
        <v>360</v>
      </c>
      <c r="B3" s="9">
        <v>360</v>
      </c>
      <c r="C3" s="9">
        <v>0.417488098144531</v>
      </c>
      <c r="D3" s="9">
        <v>0.0327906608581543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129</v>
      </c>
      <c r="B4" s="9">
        <v>129</v>
      </c>
      <c r="C4" s="9">
        <v>0.419413566589356</v>
      </c>
      <c r="D4" s="9">
        <v>0.000325918197631836</v>
      </c>
      <c r="E4" s="9">
        <v>9</v>
      </c>
      <c r="F4" s="9">
        <v>4</v>
      </c>
      <c r="G4" s="9">
        <v>1</v>
      </c>
      <c r="H4" s="9">
        <v>6</v>
      </c>
      <c r="I4" s="9">
        <v>0.9</v>
      </c>
      <c r="J4" s="9">
        <v>0.692307692307692</v>
      </c>
      <c r="K4" s="9">
        <v>0.782608695652174</v>
      </c>
      <c r="L4" s="9">
        <v>0.4</v>
      </c>
      <c r="M4" s="9">
        <v>0.5</v>
      </c>
      <c r="N4" s="9">
        <v>0.75</v>
      </c>
    </row>
    <row r="5" spans="1:14">
      <c r="A5" s="8">
        <v>285</v>
      </c>
      <c r="B5" s="9">
        <v>285</v>
      </c>
      <c r="C5" s="9">
        <v>0.428414344787598</v>
      </c>
      <c r="D5" s="9">
        <v>0.0122898817062378</v>
      </c>
      <c r="E5" s="9">
        <v>9</v>
      </c>
      <c r="F5" s="9">
        <v>5</v>
      </c>
      <c r="G5" s="9">
        <v>1</v>
      </c>
      <c r="H5" s="9">
        <v>5</v>
      </c>
      <c r="I5" s="9">
        <v>0.9</v>
      </c>
      <c r="J5" s="9">
        <v>0.642857142857143</v>
      </c>
      <c r="K5" s="9">
        <v>0.75</v>
      </c>
      <c r="L5" s="9">
        <v>0.5</v>
      </c>
      <c r="M5" s="9">
        <v>0.4</v>
      </c>
      <c r="N5" s="9">
        <v>0.7</v>
      </c>
    </row>
    <row r="6" spans="1:14">
      <c r="A6" s="8">
        <v>137</v>
      </c>
      <c r="B6" s="9">
        <v>137</v>
      </c>
      <c r="C6" s="9">
        <v>0.42886209487915</v>
      </c>
      <c r="D6" s="9">
        <v>0.0321927070617676</v>
      </c>
      <c r="E6" s="9">
        <v>8</v>
      </c>
      <c r="F6" s="9">
        <v>8</v>
      </c>
      <c r="G6" s="9">
        <v>2</v>
      </c>
      <c r="H6" s="9">
        <v>2</v>
      </c>
      <c r="I6" s="9">
        <v>0.8</v>
      </c>
      <c r="J6" s="9">
        <v>0.5</v>
      </c>
      <c r="K6" s="9">
        <v>0.615384615384615</v>
      </c>
      <c r="L6" s="9">
        <v>0.8</v>
      </c>
      <c r="M6" s="9">
        <v>0</v>
      </c>
      <c r="N6" s="9">
        <v>0.5</v>
      </c>
    </row>
    <row r="7" spans="1:14">
      <c r="A7" s="8">
        <v>124</v>
      </c>
      <c r="B7" s="9">
        <v>124</v>
      </c>
      <c r="C7" s="9">
        <v>0.430761814117432</v>
      </c>
      <c r="D7" s="9">
        <v>0.0127527713775635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39</v>
      </c>
      <c r="B8" s="9">
        <v>39</v>
      </c>
      <c r="C8" s="9">
        <v>0.432618618011475</v>
      </c>
      <c r="D8" s="9">
        <v>0.114086151123047</v>
      </c>
      <c r="E8" s="9">
        <v>9</v>
      </c>
      <c r="F8" s="9">
        <v>7</v>
      </c>
      <c r="G8" s="9">
        <v>1</v>
      </c>
      <c r="H8" s="9">
        <v>3</v>
      </c>
      <c r="I8" s="9">
        <v>0.9</v>
      </c>
      <c r="J8" s="9">
        <v>0.5625</v>
      </c>
      <c r="K8" s="9">
        <v>0.692307692307692</v>
      </c>
      <c r="L8" s="9">
        <v>0.7</v>
      </c>
      <c r="M8" s="9">
        <v>0.2</v>
      </c>
      <c r="N8" s="9">
        <v>0.6</v>
      </c>
    </row>
    <row r="9" spans="1:14">
      <c r="A9" s="8">
        <v>382</v>
      </c>
      <c r="B9" s="9">
        <v>382</v>
      </c>
      <c r="C9" s="9">
        <v>0.432807445526123</v>
      </c>
      <c r="D9" s="9">
        <v>0.0136957168579102</v>
      </c>
      <c r="E9" s="9">
        <v>9</v>
      </c>
      <c r="F9" s="9">
        <v>10</v>
      </c>
      <c r="G9" s="9">
        <v>1</v>
      </c>
      <c r="H9" s="9">
        <v>0</v>
      </c>
      <c r="I9" s="9">
        <v>0.9</v>
      </c>
      <c r="J9" s="9">
        <v>0.473684210526316</v>
      </c>
      <c r="K9" s="9">
        <v>0.620689655172414</v>
      </c>
      <c r="L9" s="9">
        <v>1</v>
      </c>
      <c r="M9" s="9">
        <v>-0.1</v>
      </c>
      <c r="N9" s="9">
        <v>0.45</v>
      </c>
    </row>
    <row r="10" spans="1:14">
      <c r="A10" s="8">
        <v>282</v>
      </c>
      <c r="B10" s="9">
        <v>282</v>
      </c>
      <c r="C10" s="9">
        <v>0.437617540359497</v>
      </c>
      <c r="D10" s="9">
        <v>0.101253747940064</v>
      </c>
      <c r="E10" s="9">
        <v>10</v>
      </c>
      <c r="F10" s="9">
        <v>6</v>
      </c>
      <c r="G10" s="9">
        <v>0</v>
      </c>
      <c r="H10" s="9">
        <v>4</v>
      </c>
      <c r="I10" s="9">
        <v>1</v>
      </c>
      <c r="J10" s="9">
        <v>0.625</v>
      </c>
      <c r="K10" s="9">
        <v>0.769230769230769</v>
      </c>
      <c r="L10" s="9">
        <v>0.6</v>
      </c>
      <c r="M10" s="9">
        <v>0.4</v>
      </c>
      <c r="N10" s="9">
        <v>0.7</v>
      </c>
    </row>
    <row r="11" spans="1:14">
      <c r="A11" s="8">
        <v>74</v>
      </c>
      <c r="B11" s="9">
        <v>74</v>
      </c>
      <c r="C11" s="9">
        <v>0.440886259078979</v>
      </c>
      <c r="D11" s="9">
        <v>0.00444221496582031</v>
      </c>
      <c r="E11" s="9">
        <v>8</v>
      </c>
      <c r="F11" s="9">
        <v>10</v>
      </c>
      <c r="G11" s="9">
        <v>2</v>
      </c>
      <c r="H11" s="9">
        <v>0</v>
      </c>
      <c r="I11" s="9">
        <v>0.8</v>
      </c>
      <c r="J11" s="9">
        <v>0.444444444444444</v>
      </c>
      <c r="K11" s="9">
        <v>0.571428571428572</v>
      </c>
      <c r="L11" s="9">
        <v>1</v>
      </c>
      <c r="M11" s="9">
        <v>-0.2</v>
      </c>
      <c r="N11" s="9">
        <v>0.4</v>
      </c>
    </row>
    <row r="12" spans="1:14">
      <c r="A12" s="8">
        <v>227</v>
      </c>
      <c r="B12" s="9">
        <v>227</v>
      </c>
      <c r="C12" s="9">
        <v>0.442574501037598</v>
      </c>
      <c r="D12" s="9">
        <v>0.035521388053894</v>
      </c>
      <c r="E12" s="9">
        <v>8</v>
      </c>
      <c r="F12" s="9">
        <v>9</v>
      </c>
      <c r="G12" s="9">
        <v>2</v>
      </c>
      <c r="H12" s="9">
        <v>1</v>
      </c>
      <c r="I12" s="9">
        <v>0.8</v>
      </c>
      <c r="J12" s="9">
        <v>0.470588235294118</v>
      </c>
      <c r="K12" s="9">
        <v>0.592592592592593</v>
      </c>
      <c r="L12" s="9">
        <v>0.9</v>
      </c>
      <c r="M12" s="9">
        <v>-0.1</v>
      </c>
      <c r="N12" s="9">
        <v>0.45</v>
      </c>
    </row>
    <row r="13" spans="1:14">
      <c r="A13" s="8">
        <v>291</v>
      </c>
      <c r="B13" s="9">
        <v>291</v>
      </c>
      <c r="C13" s="9">
        <v>0.442946434020996</v>
      </c>
      <c r="D13" s="9">
        <v>0.0584065914154053</v>
      </c>
      <c r="E13" s="9">
        <v>10</v>
      </c>
      <c r="F13" s="9">
        <v>4</v>
      </c>
      <c r="G13" s="9">
        <v>0</v>
      </c>
      <c r="H13" s="9">
        <v>6</v>
      </c>
      <c r="I13" s="9">
        <v>1</v>
      </c>
      <c r="J13" s="9">
        <v>0.714285714285714</v>
      </c>
      <c r="K13" s="9">
        <v>0.833333333333333</v>
      </c>
      <c r="L13" s="9">
        <v>0.4</v>
      </c>
      <c r="M13" s="9">
        <v>0.6</v>
      </c>
      <c r="N13" s="9">
        <v>0.8</v>
      </c>
    </row>
    <row r="14" spans="1:14">
      <c r="A14" s="8">
        <v>497</v>
      </c>
      <c r="B14" s="9">
        <v>497</v>
      </c>
      <c r="C14" s="9">
        <v>0.443958520889282</v>
      </c>
      <c r="D14" s="9">
        <v>0.0644644498825073</v>
      </c>
      <c r="E14" s="9">
        <v>8</v>
      </c>
      <c r="F14" s="9">
        <v>5</v>
      </c>
      <c r="G14" s="9">
        <v>2</v>
      </c>
      <c r="H14" s="9">
        <v>5</v>
      </c>
      <c r="I14" s="9">
        <v>0.8</v>
      </c>
      <c r="J14" s="9">
        <v>0.615384615384615</v>
      </c>
      <c r="K14" s="9">
        <v>0.695652173913043</v>
      </c>
      <c r="L14" s="9">
        <v>0.5</v>
      </c>
      <c r="M14" s="9">
        <v>0.3</v>
      </c>
      <c r="N14" s="9">
        <v>0.65</v>
      </c>
    </row>
    <row r="15" spans="1:14">
      <c r="A15" s="8">
        <v>141</v>
      </c>
      <c r="B15" s="9">
        <v>141</v>
      </c>
      <c r="C15" s="9">
        <v>0.445580959320068</v>
      </c>
      <c r="D15" s="9">
        <v>0.0417087078094482</v>
      </c>
      <c r="E15" s="9">
        <v>10</v>
      </c>
      <c r="F15" s="9">
        <v>8</v>
      </c>
      <c r="G15" s="9">
        <v>0</v>
      </c>
      <c r="H15" s="9">
        <v>2</v>
      </c>
      <c r="I15" s="9">
        <v>1</v>
      </c>
      <c r="J15" s="9">
        <v>0.555555555555556</v>
      </c>
      <c r="K15" s="9">
        <v>0.714285714285714</v>
      </c>
      <c r="L15" s="9">
        <v>0.8</v>
      </c>
      <c r="M15" s="9">
        <v>0.2</v>
      </c>
      <c r="N15" s="9">
        <v>0.6</v>
      </c>
    </row>
    <row r="16" spans="1:14">
      <c r="A16" s="8">
        <v>204</v>
      </c>
      <c r="B16" s="9">
        <v>204</v>
      </c>
      <c r="C16" s="9">
        <v>0.447287559509277</v>
      </c>
      <c r="D16" s="9">
        <v>0.0945310592651367</v>
      </c>
      <c r="E16" s="9">
        <v>7</v>
      </c>
      <c r="F16" s="9">
        <v>6</v>
      </c>
      <c r="G16" s="9">
        <v>3</v>
      </c>
      <c r="H16" s="9">
        <v>4</v>
      </c>
      <c r="I16" s="9">
        <v>0.7</v>
      </c>
      <c r="J16" s="9">
        <v>0.538461538461539</v>
      </c>
      <c r="K16" s="9">
        <v>0.608695652173913</v>
      </c>
      <c r="L16" s="9">
        <v>0.6</v>
      </c>
      <c r="M16" s="9">
        <v>0.1</v>
      </c>
      <c r="N16" s="9">
        <v>0.55</v>
      </c>
    </row>
    <row r="17" spans="1:14">
      <c r="A17" s="8">
        <v>67</v>
      </c>
      <c r="B17" s="9">
        <v>67</v>
      </c>
      <c r="C17" s="9">
        <v>0.452506303787231</v>
      </c>
      <c r="D17" s="9">
        <v>0.0691452026367187</v>
      </c>
      <c r="E17" s="9">
        <v>8</v>
      </c>
      <c r="F17" s="9">
        <v>8</v>
      </c>
      <c r="G17" s="9">
        <v>2</v>
      </c>
      <c r="H17" s="9">
        <v>2</v>
      </c>
      <c r="I17" s="9">
        <v>0.8</v>
      </c>
      <c r="J17" s="9">
        <v>0.5</v>
      </c>
      <c r="K17" s="9">
        <v>0.615384615384615</v>
      </c>
      <c r="L17" s="9">
        <v>0.8</v>
      </c>
      <c r="M17" s="9">
        <v>0</v>
      </c>
      <c r="N17" s="9">
        <v>0.5</v>
      </c>
    </row>
    <row r="18" spans="1:14">
      <c r="A18" s="8">
        <v>315</v>
      </c>
      <c r="B18" s="9">
        <v>315</v>
      </c>
      <c r="C18" s="9">
        <v>0.452936172485352</v>
      </c>
      <c r="D18" s="9">
        <v>0.0606592893600464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pans="1:14">
      <c r="A19" s="8">
        <v>246</v>
      </c>
      <c r="B19" s="9">
        <v>246</v>
      </c>
      <c r="C19" s="9">
        <v>0.455821514129639</v>
      </c>
      <c r="D19" s="9">
        <v>0.0272377729415894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="29" customFormat="1" spans="1:14">
      <c r="A20" s="34">
        <v>234</v>
      </c>
      <c r="B20" s="35">
        <v>234</v>
      </c>
      <c r="C20" s="35">
        <v>0.462918043136597</v>
      </c>
      <c r="D20" s="35">
        <v>0.0611269474029541</v>
      </c>
      <c r="E20" s="35">
        <v>9</v>
      </c>
      <c r="F20" s="35">
        <v>9</v>
      </c>
      <c r="G20" s="35">
        <v>1</v>
      </c>
      <c r="H20" s="35">
        <v>1</v>
      </c>
      <c r="I20" s="35">
        <v>0.9</v>
      </c>
      <c r="J20" s="35">
        <v>0.5</v>
      </c>
      <c r="K20" s="35">
        <v>0.642857142857143</v>
      </c>
      <c r="L20" s="35">
        <v>0.9</v>
      </c>
      <c r="M20" s="35">
        <v>0</v>
      </c>
      <c r="N20" s="35">
        <v>0.5</v>
      </c>
    </row>
    <row r="21" spans="1:14">
      <c r="A21" s="8">
        <v>248</v>
      </c>
      <c r="B21" s="9">
        <v>248</v>
      </c>
      <c r="C21" s="9">
        <v>0.480457067489624</v>
      </c>
      <c r="D21" s="9">
        <v>0.110321640968323</v>
      </c>
      <c r="E21" s="9">
        <v>9</v>
      </c>
      <c r="F21" s="9">
        <v>8</v>
      </c>
      <c r="G21" s="9">
        <v>1</v>
      </c>
      <c r="H21" s="9">
        <v>2</v>
      </c>
      <c r="I21" s="9">
        <v>0.9</v>
      </c>
      <c r="J21" s="9">
        <v>0.529411764705882</v>
      </c>
      <c r="K21" s="9">
        <v>0.666666666666667</v>
      </c>
      <c r="L21" s="9">
        <v>0.8</v>
      </c>
      <c r="M21" s="9">
        <v>0.1</v>
      </c>
      <c r="N21" s="9">
        <v>0.55</v>
      </c>
    </row>
    <row r="22" spans="1:14">
      <c r="A22" s="8">
        <v>113</v>
      </c>
      <c r="B22" s="9">
        <v>113</v>
      </c>
      <c r="C22" s="9">
        <v>0.48065447807312</v>
      </c>
      <c r="D22" s="9">
        <v>0.154976487159729</v>
      </c>
      <c r="E22" s="9">
        <v>7</v>
      </c>
      <c r="F22" s="9">
        <v>9</v>
      </c>
      <c r="G22" s="9">
        <v>3</v>
      </c>
      <c r="H22" s="9">
        <v>1</v>
      </c>
      <c r="I22" s="9">
        <v>0.7</v>
      </c>
      <c r="J22" s="9">
        <v>0.4375</v>
      </c>
      <c r="K22" s="9">
        <v>0.538461538461538</v>
      </c>
      <c r="L22" s="9">
        <v>0.9</v>
      </c>
      <c r="M22" s="9">
        <v>-0.2</v>
      </c>
      <c r="N22" s="9">
        <v>0.4</v>
      </c>
    </row>
    <row r="23" spans="1:14">
      <c r="A23" s="8">
        <v>471</v>
      </c>
      <c r="B23" s="9">
        <v>471</v>
      </c>
      <c r="C23" s="9">
        <v>0.503038883209229</v>
      </c>
      <c r="D23" s="9">
        <v>0.0972745418548584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157</v>
      </c>
      <c r="B24" s="9">
        <v>157</v>
      </c>
      <c r="C24" s="9">
        <v>0.511327028274536</v>
      </c>
      <c r="D24" s="9">
        <v>0.097496509552002</v>
      </c>
      <c r="E24" s="9">
        <v>10</v>
      </c>
      <c r="F24" s="9">
        <v>4</v>
      </c>
      <c r="G24" s="9">
        <v>0</v>
      </c>
      <c r="H24" s="9">
        <v>6</v>
      </c>
      <c r="I24" s="9">
        <v>1</v>
      </c>
      <c r="J24" s="9">
        <v>0.714285714285714</v>
      </c>
      <c r="K24" s="9">
        <v>0.833333333333333</v>
      </c>
      <c r="L24" s="9">
        <v>0.4</v>
      </c>
      <c r="M24" s="9">
        <v>0.6</v>
      </c>
      <c r="N24" s="9">
        <v>0.8</v>
      </c>
    </row>
    <row r="25" spans="1:14">
      <c r="A25" s="8">
        <v>341</v>
      </c>
      <c r="B25" s="9">
        <v>341</v>
      </c>
      <c r="C25" s="9">
        <v>0.512217044830322</v>
      </c>
      <c r="D25" s="9">
        <v>0.0958206653594971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154</v>
      </c>
      <c r="B26" s="9">
        <v>154</v>
      </c>
      <c r="C26" s="9">
        <v>0.514118075370789</v>
      </c>
      <c r="D26" s="9">
        <v>0.0761491060256958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170</v>
      </c>
      <c r="B27" s="9">
        <v>170</v>
      </c>
      <c r="C27" s="9">
        <v>0.517281055450439</v>
      </c>
      <c r="D27" s="9">
        <v>0.0913281440734863</v>
      </c>
      <c r="E27" s="9">
        <v>7</v>
      </c>
      <c r="F27" s="9">
        <v>7</v>
      </c>
      <c r="G27" s="9">
        <v>3</v>
      </c>
      <c r="H27" s="9">
        <v>3</v>
      </c>
      <c r="I27" s="9">
        <v>0.7</v>
      </c>
      <c r="J27" s="9">
        <v>0.5</v>
      </c>
      <c r="K27" s="9">
        <v>0.583333333333333</v>
      </c>
      <c r="L27" s="9">
        <v>0.7</v>
      </c>
      <c r="M27" s="9">
        <v>0</v>
      </c>
      <c r="N27" s="9">
        <v>0.5</v>
      </c>
    </row>
    <row r="28" spans="1:14">
      <c r="A28" s="8">
        <v>132</v>
      </c>
      <c r="B28" s="9">
        <v>132</v>
      </c>
      <c r="C28" s="9">
        <v>0.518872261047363</v>
      </c>
      <c r="D28" s="9">
        <v>0.0788161754608154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200</v>
      </c>
      <c r="B29" s="9">
        <v>200</v>
      </c>
      <c r="C29" s="9">
        <v>0.520510196685791</v>
      </c>
      <c r="D29" s="9">
        <v>0.174683451652527</v>
      </c>
      <c r="E29" s="9">
        <v>7</v>
      </c>
      <c r="F29" s="9">
        <v>6</v>
      </c>
      <c r="G29" s="9">
        <v>3</v>
      </c>
      <c r="H29" s="9">
        <v>4</v>
      </c>
      <c r="I29" s="9">
        <v>0.7</v>
      </c>
      <c r="J29" s="9">
        <v>0.538461538461539</v>
      </c>
      <c r="K29" s="9">
        <v>0.608695652173913</v>
      </c>
      <c r="L29" s="9">
        <v>0.6</v>
      </c>
      <c r="M29" s="9">
        <v>0.1</v>
      </c>
      <c r="N29" s="9">
        <v>0.55</v>
      </c>
    </row>
    <row r="30" spans="1:14">
      <c r="A30" s="8">
        <v>231</v>
      </c>
      <c r="B30" s="9">
        <v>231</v>
      </c>
      <c r="C30" s="9">
        <v>0.52093243598938</v>
      </c>
      <c r="D30" s="9">
        <v>0.0623812675476074</v>
      </c>
      <c r="E30" s="9">
        <v>9</v>
      </c>
      <c r="F30" s="9">
        <v>7</v>
      </c>
      <c r="G30" s="9">
        <v>1</v>
      </c>
      <c r="H30" s="9">
        <v>3</v>
      </c>
      <c r="I30" s="9">
        <v>0.9</v>
      </c>
      <c r="J30" s="9">
        <v>0.5625</v>
      </c>
      <c r="K30" s="9">
        <v>0.692307692307692</v>
      </c>
      <c r="L30" s="9">
        <v>0.7</v>
      </c>
      <c r="M30" s="9">
        <v>0.2</v>
      </c>
      <c r="N30" s="9">
        <v>0.6</v>
      </c>
    </row>
    <row r="31" spans="1:14">
      <c r="A31" s="8">
        <v>111</v>
      </c>
      <c r="B31" s="9">
        <v>111</v>
      </c>
      <c r="C31" s="9">
        <v>0.524930238723755</v>
      </c>
      <c r="D31" s="9">
        <v>0.134762167930603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78</v>
      </c>
      <c r="B32" s="9">
        <v>78</v>
      </c>
      <c r="C32" s="9">
        <v>0.525001525878906</v>
      </c>
      <c r="D32" s="9">
        <v>0.0815575122833252</v>
      </c>
      <c r="E32" s="9">
        <v>9</v>
      </c>
      <c r="F32" s="9">
        <v>5</v>
      </c>
      <c r="G32" s="9">
        <v>1</v>
      </c>
      <c r="H32" s="9">
        <v>5</v>
      </c>
      <c r="I32" s="9">
        <v>0.9</v>
      </c>
      <c r="J32" s="9">
        <v>0.642857142857143</v>
      </c>
      <c r="K32" s="9">
        <v>0.75</v>
      </c>
      <c r="L32" s="9">
        <v>0.5</v>
      </c>
      <c r="M32" s="9">
        <v>0.4</v>
      </c>
      <c r="N32" s="9">
        <v>0.7</v>
      </c>
    </row>
    <row r="33" spans="1:14">
      <c r="A33" s="8">
        <v>17</v>
      </c>
      <c r="B33" s="9">
        <v>17</v>
      </c>
      <c r="C33" s="9">
        <v>0.528415083885193</v>
      </c>
      <c r="D33" s="9">
        <v>0.0964980125427246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72</v>
      </c>
      <c r="B34" s="9">
        <v>72</v>
      </c>
      <c r="C34" s="9">
        <v>0.529927730560303</v>
      </c>
      <c r="D34" s="9">
        <v>0.11436116695404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spans="1:14">
      <c r="A35" s="8">
        <v>12</v>
      </c>
      <c r="B35" s="9">
        <v>12</v>
      </c>
      <c r="C35" s="9">
        <v>0.531450152397156</v>
      </c>
      <c r="D35" s="9">
        <v>0.0931936502456665</v>
      </c>
      <c r="E35" s="9">
        <v>7</v>
      </c>
      <c r="F35" s="9">
        <v>4</v>
      </c>
      <c r="G35" s="9">
        <v>3</v>
      </c>
      <c r="H35" s="9">
        <v>6</v>
      </c>
      <c r="I35" s="9">
        <v>0.7</v>
      </c>
      <c r="J35" s="9">
        <v>0.636363636363636</v>
      </c>
      <c r="K35" s="9">
        <v>0.666666666666667</v>
      </c>
      <c r="L35" s="9">
        <v>0.4</v>
      </c>
      <c r="M35" s="9">
        <v>0.3</v>
      </c>
      <c r="N35" s="9">
        <v>0.65</v>
      </c>
    </row>
    <row r="36" spans="1:14">
      <c r="A36" s="8">
        <v>302</v>
      </c>
      <c r="B36" s="9">
        <v>302</v>
      </c>
      <c r="C36" s="9">
        <v>0.532430410385132</v>
      </c>
      <c r="D36" s="9">
        <v>0.0958017110824585</v>
      </c>
      <c r="E36" s="9">
        <v>9</v>
      </c>
      <c r="F36" s="9">
        <v>6</v>
      </c>
      <c r="G36" s="9">
        <v>1</v>
      </c>
      <c r="H36" s="9">
        <v>4</v>
      </c>
      <c r="I36" s="9">
        <v>0.9</v>
      </c>
      <c r="J36" s="9">
        <v>0.6</v>
      </c>
      <c r="K36" s="9">
        <v>0.72</v>
      </c>
      <c r="L36" s="9">
        <v>0.6</v>
      </c>
      <c r="M36" s="9">
        <v>0.3</v>
      </c>
      <c r="N36" s="9">
        <v>0.65</v>
      </c>
    </row>
    <row r="37" spans="1:14">
      <c r="A37" s="8">
        <v>143</v>
      </c>
      <c r="B37" s="9">
        <v>143</v>
      </c>
      <c r="C37" s="9">
        <v>0.534330725669861</v>
      </c>
      <c r="D37" s="9">
        <v>0.131121039390564</v>
      </c>
      <c r="E37" s="9">
        <v>7</v>
      </c>
      <c r="F37" s="9">
        <v>3</v>
      </c>
      <c r="G37" s="9">
        <v>3</v>
      </c>
      <c r="H37" s="9">
        <v>7</v>
      </c>
      <c r="I37" s="9">
        <v>0.7</v>
      </c>
      <c r="J37" s="9">
        <v>0.7</v>
      </c>
      <c r="K37" s="9">
        <v>0.7</v>
      </c>
      <c r="L37" s="9">
        <v>0.3</v>
      </c>
      <c r="M37" s="9">
        <v>0.4</v>
      </c>
      <c r="N37" s="9">
        <v>0.7</v>
      </c>
    </row>
    <row r="38" spans="1:14">
      <c r="A38" s="8">
        <v>245</v>
      </c>
      <c r="B38" s="9">
        <v>245</v>
      </c>
      <c r="C38" s="9">
        <v>0.535016775131226</v>
      </c>
      <c r="D38" s="9">
        <v>0.0704317092895508</v>
      </c>
      <c r="E38" s="9">
        <v>9</v>
      </c>
      <c r="F38" s="9">
        <v>8</v>
      </c>
      <c r="G38" s="9">
        <v>1</v>
      </c>
      <c r="H38" s="9">
        <v>2</v>
      </c>
      <c r="I38" s="9">
        <v>0.9</v>
      </c>
      <c r="J38" s="9">
        <v>0.529411764705882</v>
      </c>
      <c r="K38" s="9">
        <v>0.666666666666667</v>
      </c>
      <c r="L38" s="9">
        <v>0.8</v>
      </c>
      <c r="M38" s="9">
        <v>0.1</v>
      </c>
      <c r="N38" s="9">
        <v>0.55</v>
      </c>
    </row>
    <row r="39" s="29" customFormat="1" spans="1:14">
      <c r="A39" s="34">
        <v>68</v>
      </c>
      <c r="B39" s="35">
        <v>68</v>
      </c>
      <c r="C39" s="35">
        <v>0.536260604858398</v>
      </c>
      <c r="D39" s="35">
        <v>0.117271304130554</v>
      </c>
      <c r="E39" s="35">
        <v>9</v>
      </c>
      <c r="F39" s="35">
        <v>9</v>
      </c>
      <c r="G39" s="35">
        <v>1</v>
      </c>
      <c r="H39" s="35">
        <v>1</v>
      </c>
      <c r="I39" s="35">
        <v>0.9</v>
      </c>
      <c r="J39" s="35">
        <v>0.5</v>
      </c>
      <c r="K39" s="35">
        <v>0.642857142857143</v>
      </c>
      <c r="L39" s="35">
        <v>0.9</v>
      </c>
      <c r="M39" s="35">
        <v>0</v>
      </c>
      <c r="N39" s="35">
        <v>0.5</v>
      </c>
    </row>
    <row r="40" spans="1:14">
      <c r="A40" s="8">
        <v>443</v>
      </c>
      <c r="B40" s="9">
        <v>443</v>
      </c>
      <c r="C40" s="9">
        <v>0.537277579307556</v>
      </c>
      <c r="D40" s="9">
        <v>0.00821709632873535</v>
      </c>
      <c r="E40" s="9">
        <v>10</v>
      </c>
      <c r="F40" s="9">
        <v>6</v>
      </c>
      <c r="G40" s="9">
        <v>0</v>
      </c>
      <c r="H40" s="9">
        <v>4</v>
      </c>
      <c r="I40" s="9">
        <v>1</v>
      </c>
      <c r="J40" s="9">
        <v>0.625</v>
      </c>
      <c r="K40" s="9">
        <v>0.769230769230769</v>
      </c>
      <c r="L40" s="9">
        <v>0.6</v>
      </c>
      <c r="M40" s="9">
        <v>0.4</v>
      </c>
      <c r="N40" s="9">
        <v>0.7</v>
      </c>
    </row>
    <row r="41" s="3" customFormat="1" spans="1:14">
      <c r="A41" s="14">
        <v>491</v>
      </c>
      <c r="B41" s="15">
        <v>491</v>
      </c>
      <c r="C41" s="15">
        <v>0.537451267242432</v>
      </c>
      <c r="D41" s="15">
        <v>0.00570511817932129</v>
      </c>
      <c r="E41" s="15">
        <v>9</v>
      </c>
      <c r="F41" s="15">
        <v>7</v>
      </c>
      <c r="G41" s="15">
        <v>1</v>
      </c>
      <c r="H41" s="15">
        <v>3</v>
      </c>
      <c r="I41" s="15">
        <v>0.9</v>
      </c>
      <c r="J41" s="15">
        <v>0.5625</v>
      </c>
      <c r="K41" s="15">
        <v>0.692307692307692</v>
      </c>
      <c r="L41" s="15">
        <v>0.7</v>
      </c>
      <c r="M41" s="15">
        <v>0.2</v>
      </c>
      <c r="N41" s="15">
        <v>0.6</v>
      </c>
    </row>
    <row r="42" spans="1:14">
      <c r="A42" s="8">
        <v>449</v>
      </c>
      <c r="B42" s="9">
        <v>449</v>
      </c>
      <c r="C42" s="9">
        <v>0.538536787033081</v>
      </c>
      <c r="D42" s="9">
        <v>0.123993277549744</v>
      </c>
      <c r="E42" s="9">
        <v>7</v>
      </c>
      <c r="F42" s="9">
        <v>7</v>
      </c>
      <c r="G42" s="9">
        <v>3</v>
      </c>
      <c r="H42" s="9">
        <v>3</v>
      </c>
      <c r="I42" s="9">
        <v>0.7</v>
      </c>
      <c r="J42" s="9">
        <v>0.5</v>
      </c>
      <c r="K42" s="9">
        <v>0.583333333333333</v>
      </c>
      <c r="L42" s="9">
        <v>0.7</v>
      </c>
      <c r="M42" s="9">
        <v>0</v>
      </c>
      <c r="N42" s="9">
        <v>0.5</v>
      </c>
    </row>
    <row r="43" spans="1:14">
      <c r="A43" s="8">
        <v>347</v>
      </c>
      <c r="B43" s="9">
        <v>347</v>
      </c>
      <c r="C43" s="9">
        <v>0.542703747749329</v>
      </c>
      <c r="D43" s="9">
        <v>0.167460083961487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381</v>
      </c>
      <c r="B44" s="9">
        <v>381</v>
      </c>
      <c r="C44" s="9">
        <v>0.552539467811584</v>
      </c>
      <c r="D44" s="9">
        <v>0.112726330757141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369</v>
      </c>
      <c r="B45" s="9">
        <v>369</v>
      </c>
      <c r="C45" s="9">
        <v>0.558424592018127</v>
      </c>
      <c r="D45" s="9">
        <v>0.142747044563294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147</v>
      </c>
      <c r="B46" s="9">
        <v>147</v>
      </c>
      <c r="C46" s="9">
        <v>0.56492280960083</v>
      </c>
      <c r="D46" s="9">
        <v>0.124079346656799</v>
      </c>
      <c r="E46" s="9">
        <v>7</v>
      </c>
      <c r="F46" s="9">
        <v>9</v>
      </c>
      <c r="G46" s="9">
        <v>3</v>
      </c>
      <c r="H46" s="9">
        <v>1</v>
      </c>
      <c r="I46" s="9">
        <v>0.7</v>
      </c>
      <c r="J46" s="9">
        <v>0.4375</v>
      </c>
      <c r="K46" s="9">
        <v>0.538461538461538</v>
      </c>
      <c r="L46" s="9">
        <v>0.9</v>
      </c>
      <c r="M46" s="9">
        <v>-0.2</v>
      </c>
      <c r="N46" s="9">
        <v>0.4</v>
      </c>
    </row>
    <row r="47" spans="1:14">
      <c r="A47" s="8">
        <v>51</v>
      </c>
      <c r="B47" s="9">
        <v>51</v>
      </c>
      <c r="C47" s="9">
        <v>0.567926406860352</v>
      </c>
      <c r="D47" s="9">
        <v>0.115323781967163</v>
      </c>
      <c r="E47" s="9">
        <v>8</v>
      </c>
      <c r="F47" s="9">
        <v>8</v>
      </c>
      <c r="G47" s="9">
        <v>2</v>
      </c>
      <c r="H47" s="9">
        <v>2</v>
      </c>
      <c r="I47" s="9">
        <v>0.8</v>
      </c>
      <c r="J47" s="9">
        <v>0.5</v>
      </c>
      <c r="K47" s="9">
        <v>0.615384615384615</v>
      </c>
      <c r="L47" s="9">
        <v>0.8</v>
      </c>
      <c r="M47" s="9">
        <v>0</v>
      </c>
      <c r="N47" s="9">
        <v>0.5</v>
      </c>
    </row>
    <row r="48" spans="1:14">
      <c r="A48" s="8">
        <v>308</v>
      </c>
      <c r="B48" s="9">
        <v>308</v>
      </c>
      <c r="C48" s="9">
        <v>0.568925857543945</v>
      </c>
      <c r="D48" s="9">
        <v>0.154922485351562</v>
      </c>
      <c r="E48" s="9">
        <v>10</v>
      </c>
      <c r="F48" s="9">
        <v>8</v>
      </c>
      <c r="G48" s="9">
        <v>0</v>
      </c>
      <c r="H48" s="9">
        <v>2</v>
      </c>
      <c r="I48" s="9">
        <v>1</v>
      </c>
      <c r="J48" s="9">
        <v>0.555555555555556</v>
      </c>
      <c r="K48" s="9">
        <v>0.714285714285714</v>
      </c>
      <c r="L48" s="9">
        <v>0.8</v>
      </c>
      <c r="M48" s="9">
        <v>0.2</v>
      </c>
      <c r="N48" s="9">
        <v>0.6</v>
      </c>
    </row>
    <row r="49" spans="1:14">
      <c r="A49" s="8">
        <v>224</v>
      </c>
      <c r="B49" s="9">
        <v>224</v>
      </c>
      <c r="C49" s="9">
        <v>0.56917941570282</v>
      </c>
      <c r="D49" s="9">
        <v>0.183644413948059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43</v>
      </c>
      <c r="B50" s="9">
        <v>43</v>
      </c>
      <c r="C50" s="9">
        <v>0.571359634399414</v>
      </c>
      <c r="D50" s="9">
        <v>0.128782153129578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466</v>
      </c>
      <c r="B51" s="9">
        <v>466</v>
      </c>
      <c r="C51" s="9">
        <v>0.572870135307312</v>
      </c>
      <c r="D51" s="9">
        <v>0.10811972618103</v>
      </c>
      <c r="E51" s="9">
        <v>10</v>
      </c>
      <c r="F51" s="9">
        <v>5</v>
      </c>
      <c r="G51" s="9">
        <v>0</v>
      </c>
      <c r="H51" s="9">
        <v>5</v>
      </c>
      <c r="I51" s="9">
        <v>1</v>
      </c>
      <c r="J51" s="9">
        <v>0.666666666666667</v>
      </c>
      <c r="K51" s="9">
        <v>0.8</v>
      </c>
      <c r="L51" s="9">
        <v>0.5</v>
      </c>
      <c r="M51" s="9">
        <v>0.5</v>
      </c>
      <c r="N51" s="9">
        <v>0.75</v>
      </c>
    </row>
    <row r="52" spans="1:14">
      <c r="A52" s="8">
        <v>36</v>
      </c>
      <c r="B52" s="9">
        <v>36</v>
      </c>
      <c r="C52" s="9">
        <v>0.588944435119629</v>
      </c>
      <c r="D52" s="9">
        <v>0.175347805023193</v>
      </c>
      <c r="E52" s="9">
        <v>7</v>
      </c>
      <c r="F52" s="9">
        <v>8</v>
      </c>
      <c r="G52" s="9">
        <v>3</v>
      </c>
      <c r="H52" s="9">
        <v>2</v>
      </c>
      <c r="I52" s="9">
        <v>0.7</v>
      </c>
      <c r="J52" s="9">
        <v>0.466666666666667</v>
      </c>
      <c r="K52" s="9">
        <v>0.56</v>
      </c>
      <c r="L52" s="9">
        <v>0.8</v>
      </c>
      <c r="M52" s="9">
        <v>-0.1</v>
      </c>
      <c r="N52" s="9">
        <v>0.45</v>
      </c>
    </row>
    <row r="53" spans="1:14">
      <c r="A53" s="8">
        <v>192</v>
      </c>
      <c r="B53" s="9">
        <v>192</v>
      </c>
      <c r="C53" s="9">
        <v>0.592427253723145</v>
      </c>
      <c r="D53" s="9">
        <v>0.27315354347229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444</v>
      </c>
      <c r="B54" s="9">
        <v>444</v>
      </c>
      <c r="C54" s="9">
        <v>0.595346450805664</v>
      </c>
      <c r="D54" s="9">
        <v>0.195836067199707</v>
      </c>
      <c r="E54" s="9">
        <v>7</v>
      </c>
      <c r="F54" s="9">
        <v>6</v>
      </c>
      <c r="G54" s="9">
        <v>3</v>
      </c>
      <c r="H54" s="9">
        <v>4</v>
      </c>
      <c r="I54" s="9">
        <v>0.7</v>
      </c>
      <c r="J54" s="9">
        <v>0.538461538461539</v>
      </c>
      <c r="K54" s="9">
        <v>0.608695652173913</v>
      </c>
      <c r="L54" s="9">
        <v>0.6</v>
      </c>
      <c r="M54" s="9">
        <v>0.1</v>
      </c>
      <c r="N54" s="9">
        <v>0.55</v>
      </c>
    </row>
    <row r="55" spans="1:14">
      <c r="A55" s="8">
        <v>162</v>
      </c>
      <c r="B55" s="9">
        <v>162</v>
      </c>
      <c r="C55" s="9">
        <v>0.595521926879883</v>
      </c>
      <c r="D55" s="9">
        <v>0.114232540130615</v>
      </c>
      <c r="E55" s="9">
        <v>8</v>
      </c>
      <c r="F55" s="9">
        <v>7</v>
      </c>
      <c r="G55" s="9">
        <v>2</v>
      </c>
      <c r="H55" s="9">
        <v>3</v>
      </c>
      <c r="I55" s="9">
        <v>0.8</v>
      </c>
      <c r="J55" s="9">
        <v>0.533333333333333</v>
      </c>
      <c r="K55" s="9">
        <v>0.64</v>
      </c>
      <c r="L55" s="9">
        <v>0.7</v>
      </c>
      <c r="M55" s="9">
        <v>0.1</v>
      </c>
      <c r="N55" s="9">
        <v>0.55</v>
      </c>
    </row>
    <row r="56" spans="1:14">
      <c r="A56" s="8">
        <v>133</v>
      </c>
      <c r="B56" s="9">
        <v>133</v>
      </c>
      <c r="C56" s="9">
        <v>0.597050428390503</v>
      </c>
      <c r="D56" s="9">
        <v>0.135079622268677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pans="1:14">
      <c r="A57" s="8">
        <v>33</v>
      </c>
      <c r="B57" s="9">
        <v>33</v>
      </c>
      <c r="C57" s="9">
        <v>0.59718656539917</v>
      </c>
      <c r="D57" s="9">
        <v>0.132335543632507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="29" customFormat="1" spans="1:14">
      <c r="A58" s="34">
        <v>462</v>
      </c>
      <c r="B58" s="35">
        <v>462</v>
      </c>
      <c r="C58" s="35">
        <v>0.601978421211243</v>
      </c>
      <c r="D58" s="35">
        <v>0.126847267150879</v>
      </c>
      <c r="E58" s="35">
        <v>9</v>
      </c>
      <c r="F58" s="35">
        <v>6</v>
      </c>
      <c r="G58" s="35">
        <v>1</v>
      </c>
      <c r="H58" s="35">
        <v>4</v>
      </c>
      <c r="I58" s="35">
        <v>0.9</v>
      </c>
      <c r="J58" s="35">
        <v>0.6</v>
      </c>
      <c r="K58" s="35">
        <v>0.72</v>
      </c>
      <c r="L58" s="35">
        <v>0.6</v>
      </c>
      <c r="M58" s="35">
        <v>0.3</v>
      </c>
      <c r="N58" s="35">
        <v>0.65</v>
      </c>
    </row>
    <row r="59" spans="1:14">
      <c r="A59" s="8">
        <v>432</v>
      </c>
      <c r="B59" s="9">
        <v>432</v>
      </c>
      <c r="C59" s="9">
        <v>0.605595111846924</v>
      </c>
      <c r="D59" s="9">
        <v>0.208909034729004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225</v>
      </c>
      <c r="B60" s="9">
        <v>225</v>
      </c>
      <c r="C60" s="9">
        <v>0.605853915214539</v>
      </c>
      <c r="D60" s="9">
        <v>0.149552583694458</v>
      </c>
      <c r="E60" s="9">
        <v>7</v>
      </c>
      <c r="F60" s="9">
        <v>8</v>
      </c>
      <c r="G60" s="9">
        <v>3</v>
      </c>
      <c r="H60" s="9">
        <v>2</v>
      </c>
      <c r="I60" s="9">
        <v>0.7</v>
      </c>
      <c r="J60" s="9">
        <v>0.466666666666667</v>
      </c>
      <c r="K60" s="9">
        <v>0.56</v>
      </c>
      <c r="L60" s="9">
        <v>0.8</v>
      </c>
      <c r="M60" s="9">
        <v>-0.1</v>
      </c>
      <c r="N60" s="9">
        <v>0.45</v>
      </c>
    </row>
    <row r="61" spans="1:14">
      <c r="A61" s="8">
        <v>472</v>
      </c>
      <c r="B61" s="9">
        <v>472</v>
      </c>
      <c r="C61" s="9">
        <v>0.620526671409607</v>
      </c>
      <c r="D61" s="9">
        <v>0.139442920684815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264</v>
      </c>
      <c r="B62" s="9">
        <v>264</v>
      </c>
      <c r="C62" s="9">
        <v>0.624519824981689</v>
      </c>
      <c r="D62" s="9">
        <v>0.128039479255676</v>
      </c>
      <c r="E62" s="9">
        <v>7</v>
      </c>
      <c r="F62" s="9">
        <v>7</v>
      </c>
      <c r="G62" s="9">
        <v>3</v>
      </c>
      <c r="H62" s="9">
        <v>3</v>
      </c>
      <c r="I62" s="9">
        <v>0.7</v>
      </c>
      <c r="J62" s="9">
        <v>0.5</v>
      </c>
      <c r="K62" s="9">
        <v>0.583333333333333</v>
      </c>
      <c r="L62" s="9">
        <v>0.7</v>
      </c>
      <c r="M62" s="9">
        <v>0</v>
      </c>
      <c r="N62" s="9">
        <v>0.5</v>
      </c>
    </row>
    <row r="63" spans="1:14">
      <c r="A63" s="8">
        <v>160</v>
      </c>
      <c r="B63" s="9">
        <v>160</v>
      </c>
      <c r="C63" s="9">
        <v>0.625976920127869</v>
      </c>
      <c r="D63" s="9">
        <v>0.133077383041382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399</v>
      </c>
      <c r="B64" s="9">
        <v>399</v>
      </c>
      <c r="C64" s="9">
        <v>0.626033902168274</v>
      </c>
      <c r="D64" s="9">
        <v>0.150467753410339</v>
      </c>
      <c r="E64" s="9">
        <v>9</v>
      </c>
      <c r="F64" s="9">
        <v>5</v>
      </c>
      <c r="G64" s="9">
        <v>1</v>
      </c>
      <c r="H64" s="9">
        <v>5</v>
      </c>
      <c r="I64" s="9">
        <v>0.9</v>
      </c>
      <c r="J64" s="9">
        <v>0.642857142857143</v>
      </c>
      <c r="K64" s="9">
        <v>0.75</v>
      </c>
      <c r="L64" s="9">
        <v>0.5</v>
      </c>
      <c r="M64" s="9">
        <v>0.4</v>
      </c>
      <c r="N64" s="9">
        <v>0.7</v>
      </c>
    </row>
    <row r="65" spans="1:14">
      <c r="A65" s="8">
        <v>215</v>
      </c>
      <c r="B65" s="9">
        <v>215</v>
      </c>
      <c r="C65" s="9">
        <v>0.627145886421204</v>
      </c>
      <c r="D65" s="9">
        <v>0.127987384796143</v>
      </c>
      <c r="E65" s="9">
        <v>10</v>
      </c>
      <c r="F65" s="9">
        <v>9</v>
      </c>
      <c r="G65" s="9">
        <v>0</v>
      </c>
      <c r="H65" s="9">
        <v>1</v>
      </c>
      <c r="I65" s="9">
        <v>1</v>
      </c>
      <c r="J65" s="9">
        <v>0.526315789473684</v>
      </c>
      <c r="K65" s="9">
        <v>0.689655172413793</v>
      </c>
      <c r="L65" s="9">
        <v>0.9</v>
      </c>
      <c r="M65" s="9">
        <v>0.1</v>
      </c>
      <c r="N65" s="9">
        <v>0.55</v>
      </c>
    </row>
    <row r="66" spans="1:14">
      <c r="A66" s="8">
        <v>396</v>
      </c>
      <c r="B66" s="9">
        <v>396</v>
      </c>
      <c r="C66" s="9">
        <v>0.630221962928772</v>
      </c>
      <c r="D66" s="9">
        <v>0.13497257232666</v>
      </c>
      <c r="E66" s="9">
        <v>7</v>
      </c>
      <c r="F66" s="9">
        <v>5</v>
      </c>
      <c r="G66" s="9">
        <v>3</v>
      </c>
      <c r="H66" s="9">
        <v>5</v>
      </c>
      <c r="I66" s="9">
        <v>0.7</v>
      </c>
      <c r="J66" s="9">
        <v>0.583333333333333</v>
      </c>
      <c r="K66" s="9">
        <v>0.636363636363636</v>
      </c>
      <c r="L66" s="9">
        <v>0.5</v>
      </c>
      <c r="M66" s="9">
        <v>0.2</v>
      </c>
      <c r="N66" s="9">
        <v>0.6</v>
      </c>
    </row>
    <row r="67" spans="1:14">
      <c r="A67" s="8">
        <v>435</v>
      </c>
      <c r="B67" s="9">
        <v>435</v>
      </c>
      <c r="C67" s="9">
        <v>0.635199427604675</v>
      </c>
      <c r="D67" s="9">
        <v>0.123878836631775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pans="1:14">
      <c r="A68" s="8">
        <v>364</v>
      </c>
      <c r="B68" s="9">
        <v>364</v>
      </c>
      <c r="C68" s="9">
        <v>0.636906027793884</v>
      </c>
      <c r="D68" s="9">
        <v>0.126631736755371</v>
      </c>
      <c r="E68" s="9">
        <v>8</v>
      </c>
      <c r="F68" s="9">
        <v>6</v>
      </c>
      <c r="G68" s="9">
        <v>2</v>
      </c>
      <c r="H68" s="9">
        <v>4</v>
      </c>
      <c r="I68" s="9">
        <v>0.8</v>
      </c>
      <c r="J68" s="9">
        <v>0.571428571428572</v>
      </c>
      <c r="K68" s="9">
        <v>0.666666666666667</v>
      </c>
      <c r="L68" s="9">
        <v>0.6</v>
      </c>
      <c r="M68" s="9">
        <v>0.2</v>
      </c>
      <c r="N68" s="9">
        <v>0.6</v>
      </c>
    </row>
    <row r="69" spans="1:14">
      <c r="A69" s="8">
        <v>138</v>
      </c>
      <c r="B69" s="9">
        <v>138</v>
      </c>
      <c r="C69" s="9">
        <v>0.6426020860672</v>
      </c>
      <c r="D69" s="9">
        <v>0.130975008010864</v>
      </c>
      <c r="E69" s="9">
        <v>9</v>
      </c>
      <c r="F69" s="9">
        <v>10</v>
      </c>
      <c r="G69" s="9">
        <v>1</v>
      </c>
      <c r="H69" s="9">
        <v>0</v>
      </c>
      <c r="I69" s="9">
        <v>0.9</v>
      </c>
      <c r="J69" s="9">
        <v>0.473684210526316</v>
      </c>
      <c r="K69" s="9">
        <v>0.620689655172414</v>
      </c>
      <c r="L69" s="9">
        <v>1</v>
      </c>
      <c r="M69" s="9">
        <v>-0.1</v>
      </c>
      <c r="N69" s="9">
        <v>0.45</v>
      </c>
    </row>
    <row r="70" spans="1:14">
      <c r="A70" s="8">
        <v>274</v>
      </c>
      <c r="B70" s="9">
        <v>274</v>
      </c>
      <c r="C70" s="9">
        <v>0.644375324249268</v>
      </c>
      <c r="D70" s="9">
        <v>0.134663581848145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313</v>
      </c>
      <c r="B71" s="9">
        <v>313</v>
      </c>
      <c r="C71" s="9">
        <v>0.650550127029419</v>
      </c>
      <c r="D71" s="9">
        <v>0.200407981872559</v>
      </c>
      <c r="E71" s="9">
        <v>8</v>
      </c>
      <c r="F71" s="9">
        <v>5</v>
      </c>
      <c r="G71" s="9">
        <v>2</v>
      </c>
      <c r="H71" s="9">
        <v>5</v>
      </c>
      <c r="I71" s="9">
        <v>0.8</v>
      </c>
      <c r="J71" s="9">
        <v>0.615384615384615</v>
      </c>
      <c r="K71" s="9">
        <v>0.695652173913043</v>
      </c>
      <c r="L71" s="9">
        <v>0.5</v>
      </c>
      <c r="M71" s="9">
        <v>0.3</v>
      </c>
      <c r="N71" s="9">
        <v>0.65</v>
      </c>
    </row>
    <row r="72" spans="1:14">
      <c r="A72" s="8">
        <v>105</v>
      </c>
      <c r="B72" s="9">
        <v>105</v>
      </c>
      <c r="C72" s="9">
        <v>0.654307246208191</v>
      </c>
      <c r="D72" s="9">
        <v>0.148639559745789</v>
      </c>
      <c r="E72" s="9">
        <v>9</v>
      </c>
      <c r="F72" s="9">
        <v>8</v>
      </c>
      <c r="G72" s="9">
        <v>1</v>
      </c>
      <c r="H72" s="9">
        <v>2</v>
      </c>
      <c r="I72" s="9">
        <v>0.9</v>
      </c>
      <c r="J72" s="9">
        <v>0.529411764705882</v>
      </c>
      <c r="K72" s="9">
        <v>0.666666666666667</v>
      </c>
      <c r="L72" s="9">
        <v>0.8</v>
      </c>
      <c r="M72" s="9">
        <v>0.1</v>
      </c>
      <c r="N72" s="9">
        <v>0.55</v>
      </c>
    </row>
    <row r="73" spans="1:14">
      <c r="A73" s="8">
        <v>201</v>
      </c>
      <c r="B73" s="9">
        <v>201</v>
      </c>
      <c r="C73" s="9">
        <v>0.656274795532227</v>
      </c>
      <c r="D73" s="9">
        <v>0.173108339309692</v>
      </c>
      <c r="E73" s="9">
        <v>9</v>
      </c>
      <c r="F73" s="9">
        <v>5</v>
      </c>
      <c r="G73" s="9">
        <v>1</v>
      </c>
      <c r="H73" s="9">
        <v>5</v>
      </c>
      <c r="I73" s="9">
        <v>0.9</v>
      </c>
      <c r="J73" s="9">
        <v>0.642857142857143</v>
      </c>
      <c r="K73" s="9">
        <v>0.75</v>
      </c>
      <c r="L73" s="9">
        <v>0.5</v>
      </c>
      <c r="M73" s="9">
        <v>0.4</v>
      </c>
      <c r="N73" s="9">
        <v>0.7</v>
      </c>
    </row>
    <row r="74" spans="1:14">
      <c r="A74" s="8">
        <v>361</v>
      </c>
      <c r="B74" s="9">
        <v>361</v>
      </c>
      <c r="C74" s="9">
        <v>0.659554600715637</v>
      </c>
      <c r="D74" s="9">
        <v>0.12120258808136</v>
      </c>
      <c r="E74" s="9">
        <v>9</v>
      </c>
      <c r="F74" s="9">
        <v>9</v>
      </c>
      <c r="G74" s="9">
        <v>1</v>
      </c>
      <c r="H74" s="9">
        <v>1</v>
      </c>
      <c r="I74" s="9">
        <v>0.9</v>
      </c>
      <c r="J74" s="9">
        <v>0.5</v>
      </c>
      <c r="K74" s="9">
        <v>0.642857142857143</v>
      </c>
      <c r="L74" s="9">
        <v>0.9</v>
      </c>
      <c r="M74" s="9">
        <v>0</v>
      </c>
      <c r="N74" s="9">
        <v>0.5</v>
      </c>
    </row>
    <row r="75" spans="1:14">
      <c r="A75" s="8">
        <v>301</v>
      </c>
      <c r="B75" s="9">
        <v>301</v>
      </c>
      <c r="C75" s="9">
        <v>0.662102222442627</v>
      </c>
      <c r="D75" s="9">
        <v>0.124578595161438</v>
      </c>
      <c r="E75" s="9">
        <v>9</v>
      </c>
      <c r="F75" s="9">
        <v>7</v>
      </c>
      <c r="G75" s="9">
        <v>1</v>
      </c>
      <c r="H75" s="9">
        <v>3</v>
      </c>
      <c r="I75" s="9">
        <v>0.9</v>
      </c>
      <c r="J75" s="9">
        <v>0.5625</v>
      </c>
      <c r="K75" s="9">
        <v>0.692307692307692</v>
      </c>
      <c r="L75" s="9">
        <v>0.7</v>
      </c>
      <c r="M75" s="9">
        <v>0.2</v>
      </c>
      <c r="N75" s="9">
        <v>0.6</v>
      </c>
    </row>
    <row r="76" spans="1:14">
      <c r="A76" s="8">
        <v>197</v>
      </c>
      <c r="B76" s="9">
        <v>197</v>
      </c>
      <c r="C76" s="9">
        <v>0.663269877433777</v>
      </c>
      <c r="D76" s="9">
        <v>0.14519727230072</v>
      </c>
      <c r="E76" s="9">
        <v>8</v>
      </c>
      <c r="F76" s="9">
        <v>10</v>
      </c>
      <c r="G76" s="9">
        <v>2</v>
      </c>
      <c r="H76" s="9">
        <v>0</v>
      </c>
      <c r="I76" s="9">
        <v>0.8</v>
      </c>
      <c r="J76" s="9">
        <v>0.444444444444444</v>
      </c>
      <c r="K76" s="9">
        <v>0.571428571428572</v>
      </c>
      <c r="L76" s="9">
        <v>1</v>
      </c>
      <c r="M76" s="9">
        <v>-0.2</v>
      </c>
      <c r="N76" s="9">
        <v>0.4</v>
      </c>
    </row>
    <row r="77" spans="1:14">
      <c r="A77" s="8">
        <v>28</v>
      </c>
      <c r="B77" s="9">
        <v>28</v>
      </c>
      <c r="C77" s="9">
        <v>0.664024829864502</v>
      </c>
      <c r="D77" s="9">
        <v>0.176245927810669</v>
      </c>
      <c r="E77" s="9">
        <v>9</v>
      </c>
      <c r="F77" s="9">
        <v>4</v>
      </c>
      <c r="G77" s="9">
        <v>1</v>
      </c>
      <c r="H77" s="9">
        <v>6</v>
      </c>
      <c r="I77" s="9">
        <v>0.9</v>
      </c>
      <c r="J77" s="9">
        <v>0.692307692307692</v>
      </c>
      <c r="K77" s="9">
        <v>0.782608695652174</v>
      </c>
      <c r="L77" s="9">
        <v>0.4</v>
      </c>
      <c r="M77" s="9">
        <v>0.5</v>
      </c>
      <c r="N77" s="9">
        <v>0.75</v>
      </c>
    </row>
    <row r="78" s="7" customFormat="1" spans="3:14">
      <c r="C78" s="7">
        <f>AVERAGE(C2:C77)</f>
        <v>0.541784771178898</v>
      </c>
      <c r="D78" s="7">
        <f>AVERAGE(D2:D77)</f>
        <v>0.106824051392706</v>
      </c>
      <c r="I78" s="7">
        <f t="shared" ref="I78:N78" si="0">AVERAGE(I2:I77)</f>
        <v>0.864473684210526</v>
      </c>
      <c r="J78" s="7">
        <f t="shared" si="0"/>
        <v>0.562212394837252</v>
      </c>
      <c r="K78" s="7">
        <f t="shared" si="0"/>
        <v>0.678968075872913</v>
      </c>
      <c r="L78" s="7">
        <f t="shared" si="0"/>
        <v>0.685526315789474</v>
      </c>
      <c r="M78" s="7">
        <f t="shared" si="0"/>
        <v>0.178947368421053</v>
      </c>
      <c r="N78" s="7">
        <f t="shared" si="0"/>
        <v>0.589473684210526</v>
      </c>
    </row>
    <row r="80" spans="3:7">
      <c r="C80" s="18" t="s">
        <v>13</v>
      </c>
      <c r="D80" s="7" t="s">
        <v>14</v>
      </c>
      <c r="F80" s="7" t="s">
        <v>39</v>
      </c>
      <c r="G80" s="7"/>
    </row>
    <row r="81" spans="3:10">
      <c r="C81" s="7" t="s">
        <v>15</v>
      </c>
      <c r="D81" s="7">
        <f>COUNTIF(C2:C77,"&lt;0.343")-COUNTIF(C2:C77,"&lt;0.311")</f>
        <v>0</v>
      </c>
      <c r="F81" s="19">
        <v>0.02</v>
      </c>
      <c r="G81" s="23">
        <v>31.2</v>
      </c>
      <c r="H81" s="23">
        <v>-40</v>
      </c>
      <c r="I81" s="24">
        <v>0.0256</v>
      </c>
      <c r="J81">
        <v>76</v>
      </c>
    </row>
    <row r="82" spans="3:10">
      <c r="C82" s="7" t="s">
        <v>16</v>
      </c>
      <c r="D82" s="7">
        <f>COUNTIF(C2:C77,"&lt;0.375")-COUNTIF(C2:C77,"&lt;0.343")</f>
        <v>0</v>
      </c>
      <c r="F82" s="19">
        <v>0.04</v>
      </c>
      <c r="G82" s="23">
        <v>62.4</v>
      </c>
      <c r="H82" s="23">
        <v>-60</v>
      </c>
      <c r="I82" s="24">
        <v>0.0385</v>
      </c>
      <c r="J82">
        <v>75</v>
      </c>
    </row>
    <row r="83" spans="3:10">
      <c r="C83" s="7" t="s">
        <v>17</v>
      </c>
      <c r="D83" s="7">
        <f>COUNTIF(C2:C77,"&lt;0.407")-COUNTIF(C2:C77,"&lt;0.375")</f>
        <v>0</v>
      </c>
      <c r="F83" s="19">
        <v>0.1</v>
      </c>
      <c r="G83" s="23">
        <v>156</v>
      </c>
      <c r="H83" s="23">
        <v>-160</v>
      </c>
      <c r="I83" s="24">
        <v>0.1026</v>
      </c>
      <c r="J83">
        <v>70</v>
      </c>
    </row>
    <row r="84" s="29" customFormat="1" spans="3:10">
      <c r="C84" s="32" t="s">
        <v>69</v>
      </c>
      <c r="D84" s="32">
        <f>COUNTIF(C2:C77,"&lt;0.472")-COUNTIF(C2:C77,"&lt;0.407")</f>
        <v>19</v>
      </c>
      <c r="E84" s="29">
        <v>19</v>
      </c>
      <c r="F84" s="36">
        <v>0.12</v>
      </c>
      <c r="G84" s="37">
        <v>187.2</v>
      </c>
      <c r="H84" s="37">
        <v>-180</v>
      </c>
      <c r="I84" s="38">
        <v>0.1154</v>
      </c>
      <c r="J84" s="29">
        <v>69</v>
      </c>
    </row>
    <row r="85" s="3" customFormat="1" spans="3:10">
      <c r="C85" s="20" t="s">
        <v>70</v>
      </c>
      <c r="D85" s="20">
        <f>COUNTIF(C2:C77,"&lt;0.537")-COUNTIF(C2:C77,"&lt;0.472")</f>
        <v>19</v>
      </c>
      <c r="E85" s="3">
        <v>19</v>
      </c>
      <c r="G85" s="20"/>
      <c r="H85" s="3">
        <v>-200</v>
      </c>
      <c r="I85" s="25">
        <v>0.1282</v>
      </c>
      <c r="J85" s="3">
        <v>68</v>
      </c>
    </row>
    <row r="86" s="3" customFormat="1" spans="3:5">
      <c r="C86" s="20" t="s">
        <v>71</v>
      </c>
      <c r="D86" s="20">
        <f>COUNTIF(C2:C77,"&lt;0.602")-COUNTIF(C2:C77,"&lt;0.537")</f>
        <v>19</v>
      </c>
      <c r="E86" s="3">
        <v>19</v>
      </c>
    </row>
    <row r="87" s="29" customFormat="1" spans="3:5">
      <c r="C87" s="32" t="s">
        <v>72</v>
      </c>
      <c r="D87" s="32">
        <f>COUNTIF(C2:C77,"&lt;0.667")-COUNTIF(C2:C77,"&lt;0.602")</f>
        <v>19</v>
      </c>
      <c r="E87" s="29">
        <v>19</v>
      </c>
    </row>
    <row r="88" s="3" customFormat="1" spans="3:4">
      <c r="C88" s="20" t="s">
        <v>22</v>
      </c>
      <c r="D88" s="20">
        <v>0</v>
      </c>
    </row>
    <row r="89" s="3" customFormat="1" spans="3:4">
      <c r="C89" s="20" t="s">
        <v>23</v>
      </c>
      <c r="D89" s="20">
        <v>0</v>
      </c>
    </row>
    <row r="90" spans="3:4">
      <c r="C90" s="7" t="s">
        <v>24</v>
      </c>
      <c r="D90" s="7">
        <v>0</v>
      </c>
    </row>
    <row r="91" spans="3:4">
      <c r="C91" s="7" t="s">
        <v>25</v>
      </c>
      <c r="D91" s="7">
        <v>0</v>
      </c>
    </row>
    <row r="92" spans="3:4">
      <c r="C92" s="7" t="s">
        <v>26</v>
      </c>
      <c r="D92" s="7">
        <v>0</v>
      </c>
    </row>
    <row r="93" spans="3:4">
      <c r="C93" s="7" t="s">
        <v>27</v>
      </c>
      <c r="D93" s="7">
        <f>COUNTIF(C2:C77,"&lt;0.727")-COUNTIF(C2:C77,"&lt;0.695")</f>
        <v>0</v>
      </c>
    </row>
    <row r="94" spans="3:4">
      <c r="C94" s="7" t="s">
        <v>28</v>
      </c>
      <c r="D94" s="7">
        <f>COUNTIF(C2:C77,"&lt;0.759")-COUNTIF(C2:C77,"&lt;0.727")</f>
        <v>0</v>
      </c>
    </row>
    <row r="95" spans="3:4">
      <c r="C95" s="7" t="s">
        <v>29</v>
      </c>
      <c r="D95" s="7">
        <f>COUNTIF(C2:C77,"&lt;0.791")-COUNTIF(C2:C77,"&lt;0.759")</f>
        <v>0</v>
      </c>
    </row>
    <row r="96" spans="3:4">
      <c r="C96" s="7" t="s">
        <v>30</v>
      </c>
      <c r="D96" s="7">
        <f>COUNTIF(C2:C77,"&lt;0.823")-COUNTIF(C2:C77,"&lt;0.791")</f>
        <v>0</v>
      </c>
    </row>
    <row r="97" spans="3:4">
      <c r="C97" s="7" t="s">
        <v>31</v>
      </c>
      <c r="D97" s="7">
        <f>COUNTIF(C2:C77,"&lt;0.855")-COUNTIF(C2:C77,"&lt;0.823")</f>
        <v>0</v>
      </c>
    </row>
    <row r="98" spans="3:4">
      <c r="C98" s="7" t="s">
        <v>32</v>
      </c>
      <c r="D98" s="7">
        <f>COUNTIF(C2:C77,"&lt;0.887")-COUNTIF(C2:C77,"&lt;0.855")</f>
        <v>0</v>
      </c>
    </row>
    <row r="99" spans="3:4">
      <c r="C99" s="7" t="s">
        <v>33</v>
      </c>
      <c r="D99" s="7">
        <f>COUNTIF(C2:C77,"&lt;0.919")-COUNTIF(C2:C77,"&lt;0.887")</f>
        <v>0</v>
      </c>
    </row>
    <row r="100" spans="3:5">
      <c r="C100" s="7" t="s">
        <v>34</v>
      </c>
      <c r="D100" s="7">
        <f>COUNTIF(C2:C77,"&lt;0.951")-COUNTIF(C2:C77,"&lt;0.919")</f>
        <v>0</v>
      </c>
      <c r="E100">
        <v>0.065</v>
      </c>
    </row>
    <row r="101" spans="3:4">
      <c r="C101" s="7" t="s">
        <v>35</v>
      </c>
      <c r="D101" s="7">
        <f>COUNTIF(C2:C77,"&lt;0.983")-COUNTIF(C2:C77,"&lt;0.951")</f>
        <v>0</v>
      </c>
    </row>
    <row r="102" spans="3:4">
      <c r="C102" s="7" t="s">
        <v>36</v>
      </c>
      <c r="D102" s="7">
        <f>COUNTIF(C2:C77,"&lt;1.015")-COUNTIF(C2:C77,"&lt;0.983")</f>
        <v>0</v>
      </c>
    </row>
    <row r="103" spans="3:4">
      <c r="C103" s="7" t="s">
        <v>37</v>
      </c>
      <c r="D103" s="7">
        <f>COUNTIF(C2:C77,"&lt;1.047")-COUNTIF(C2:C77,"&lt;1.015")</f>
        <v>0</v>
      </c>
    </row>
    <row r="104" spans="3:6">
      <c r="C104" s="7" t="s">
        <v>38</v>
      </c>
      <c r="D104" s="7">
        <f>COUNTIF(C2:C77,"&lt;1.079")-COUNTIF(C2:C77,"&lt;1.047")</f>
        <v>0</v>
      </c>
      <c r="E104">
        <v>0.53</v>
      </c>
      <c r="F104">
        <v>0.038</v>
      </c>
    </row>
    <row r="105" spans="5:6">
      <c r="E105">
        <v>0.641</v>
      </c>
      <c r="F105">
        <v>0.073</v>
      </c>
    </row>
    <row r="106" spans="5:6">
      <c r="E106">
        <v>0.734</v>
      </c>
      <c r="F106">
        <v>0.107</v>
      </c>
    </row>
  </sheetData>
  <pageMargins left="0.75" right="0.75" top="1" bottom="1" header="0.5" footer="0.5"/>
  <headerFooter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8"/>
  <sheetViews>
    <sheetView topLeftCell="A79" workbookViewId="0">
      <selection activeCell="C83" sqref="C83:D87"/>
    </sheetView>
  </sheetViews>
  <sheetFormatPr defaultColWidth="9" defaultRowHeight="13.5"/>
  <cols>
    <col min="3" max="4" width="15.8833333333333" customWidth="1"/>
    <col min="9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360</v>
      </c>
      <c r="B2" s="9">
        <v>360</v>
      </c>
      <c r="C2" s="9">
        <v>0.417488098144531</v>
      </c>
      <c r="D2" s="9">
        <v>0.0327906608581543</v>
      </c>
      <c r="E2" s="9">
        <v>9</v>
      </c>
      <c r="F2" s="9">
        <v>5</v>
      </c>
      <c r="G2" s="9">
        <v>1</v>
      </c>
      <c r="H2" s="9">
        <v>5</v>
      </c>
      <c r="I2" s="9">
        <v>0.9</v>
      </c>
      <c r="J2" s="9">
        <v>0.642857142857143</v>
      </c>
      <c r="K2" s="9">
        <v>0.75</v>
      </c>
      <c r="L2" s="9">
        <v>0.5</v>
      </c>
      <c r="M2" s="9">
        <v>0.4</v>
      </c>
      <c r="N2" s="9">
        <v>0.7</v>
      </c>
    </row>
    <row r="3" spans="1:14">
      <c r="A3" s="8">
        <v>285</v>
      </c>
      <c r="B3" s="9">
        <v>285</v>
      </c>
      <c r="C3" s="9">
        <v>0.428414344787598</v>
      </c>
      <c r="D3" s="9">
        <v>0.0122898817062378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137</v>
      </c>
      <c r="B4" s="9">
        <v>137</v>
      </c>
      <c r="C4" s="9">
        <v>0.42886209487915</v>
      </c>
      <c r="D4" s="9">
        <v>0.0321927070617676</v>
      </c>
      <c r="E4" s="9">
        <v>8</v>
      </c>
      <c r="F4" s="9">
        <v>8</v>
      </c>
      <c r="G4" s="9">
        <v>2</v>
      </c>
      <c r="H4" s="9">
        <v>2</v>
      </c>
      <c r="I4" s="9">
        <v>0.8</v>
      </c>
      <c r="J4" s="9">
        <v>0.5</v>
      </c>
      <c r="K4" s="9">
        <v>0.615384615384615</v>
      </c>
      <c r="L4" s="9">
        <v>0.8</v>
      </c>
      <c r="M4" s="9">
        <v>0</v>
      </c>
      <c r="N4" s="9">
        <v>0.5</v>
      </c>
    </row>
    <row r="5" spans="1:14">
      <c r="A5" s="8">
        <v>124</v>
      </c>
      <c r="B5" s="9">
        <v>124</v>
      </c>
      <c r="C5" s="9">
        <v>0.430761814117432</v>
      </c>
      <c r="D5" s="9">
        <v>0.0127527713775635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39</v>
      </c>
      <c r="B6" s="9">
        <v>39</v>
      </c>
      <c r="C6" s="9">
        <v>0.432618618011475</v>
      </c>
      <c r="D6" s="9">
        <v>0.114086151123047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382</v>
      </c>
      <c r="B7" s="9">
        <v>382</v>
      </c>
      <c r="C7" s="9">
        <v>0.432807445526123</v>
      </c>
      <c r="D7" s="9">
        <v>0.0136957168579102</v>
      </c>
      <c r="E7" s="9">
        <v>9</v>
      </c>
      <c r="F7" s="9">
        <v>10</v>
      </c>
      <c r="G7" s="9">
        <v>1</v>
      </c>
      <c r="H7" s="9">
        <v>0</v>
      </c>
      <c r="I7" s="9">
        <v>0.9</v>
      </c>
      <c r="J7" s="9">
        <v>0.473684210526316</v>
      </c>
      <c r="K7" s="9">
        <v>0.620689655172414</v>
      </c>
      <c r="L7" s="9">
        <v>1</v>
      </c>
      <c r="M7" s="9">
        <v>-0.1</v>
      </c>
      <c r="N7" s="9">
        <v>0.45</v>
      </c>
    </row>
    <row r="8" spans="1:14">
      <c r="A8" s="8">
        <v>282</v>
      </c>
      <c r="B8" s="9">
        <v>282</v>
      </c>
      <c r="C8" s="9">
        <v>0.437617540359497</v>
      </c>
      <c r="D8" s="9">
        <v>0.101253747940064</v>
      </c>
      <c r="E8" s="9">
        <v>10</v>
      </c>
      <c r="F8" s="9">
        <v>6</v>
      </c>
      <c r="G8" s="9">
        <v>0</v>
      </c>
      <c r="H8" s="9">
        <v>4</v>
      </c>
      <c r="I8" s="9">
        <v>1</v>
      </c>
      <c r="J8" s="9">
        <v>0.625</v>
      </c>
      <c r="K8" s="9">
        <v>0.769230769230769</v>
      </c>
      <c r="L8" s="9">
        <v>0.6</v>
      </c>
      <c r="M8" s="9">
        <v>0.4</v>
      </c>
      <c r="N8" s="9">
        <v>0.7</v>
      </c>
    </row>
    <row r="9" spans="1:14">
      <c r="A9" s="8">
        <v>227</v>
      </c>
      <c r="B9" s="9">
        <v>227</v>
      </c>
      <c r="C9" s="9">
        <v>0.442574501037598</v>
      </c>
      <c r="D9" s="9">
        <v>0.035521388053894</v>
      </c>
      <c r="E9" s="9">
        <v>8</v>
      </c>
      <c r="F9" s="9">
        <v>9</v>
      </c>
      <c r="G9" s="9">
        <v>2</v>
      </c>
      <c r="H9" s="9">
        <v>1</v>
      </c>
      <c r="I9" s="9">
        <v>0.8</v>
      </c>
      <c r="J9" s="9">
        <v>0.470588235294118</v>
      </c>
      <c r="K9" s="9">
        <v>0.592592592592593</v>
      </c>
      <c r="L9" s="9">
        <v>0.9</v>
      </c>
      <c r="M9" s="9">
        <v>-0.1</v>
      </c>
      <c r="N9" s="9">
        <v>0.45</v>
      </c>
    </row>
    <row r="10" spans="1:14">
      <c r="A10" s="8">
        <v>291</v>
      </c>
      <c r="B10" s="9">
        <v>291</v>
      </c>
      <c r="C10" s="9">
        <v>0.442946434020996</v>
      </c>
      <c r="D10" s="9">
        <v>0.0584065914154053</v>
      </c>
      <c r="E10" s="9">
        <v>10</v>
      </c>
      <c r="F10" s="9">
        <v>4</v>
      </c>
      <c r="G10" s="9">
        <v>0</v>
      </c>
      <c r="H10" s="9">
        <v>6</v>
      </c>
      <c r="I10" s="9">
        <v>1</v>
      </c>
      <c r="J10" s="9">
        <v>0.714285714285714</v>
      </c>
      <c r="K10" s="9">
        <v>0.833333333333333</v>
      </c>
      <c r="L10" s="9">
        <v>0.4</v>
      </c>
      <c r="M10" s="9">
        <v>0.6</v>
      </c>
      <c r="N10" s="9">
        <v>0.8</v>
      </c>
    </row>
    <row r="11" spans="1:14">
      <c r="A11" s="8">
        <v>497</v>
      </c>
      <c r="B11" s="9">
        <v>497</v>
      </c>
      <c r="C11" s="9">
        <v>0.443958520889282</v>
      </c>
      <c r="D11" s="9">
        <v>0.0644644498825073</v>
      </c>
      <c r="E11" s="9">
        <v>8</v>
      </c>
      <c r="F11" s="9">
        <v>5</v>
      </c>
      <c r="G11" s="9">
        <v>2</v>
      </c>
      <c r="H11" s="9">
        <v>5</v>
      </c>
      <c r="I11" s="9">
        <v>0.8</v>
      </c>
      <c r="J11" s="9">
        <v>0.615384615384615</v>
      </c>
      <c r="K11" s="9">
        <v>0.695652173913043</v>
      </c>
      <c r="L11" s="9">
        <v>0.5</v>
      </c>
      <c r="M11" s="9">
        <v>0.3</v>
      </c>
      <c r="N11" s="9">
        <v>0.65</v>
      </c>
    </row>
    <row r="12" spans="1:14">
      <c r="A12" s="8">
        <v>141</v>
      </c>
      <c r="B12" s="9">
        <v>141</v>
      </c>
      <c r="C12" s="9">
        <v>0.445580959320068</v>
      </c>
      <c r="D12" s="9">
        <v>0.0417087078094482</v>
      </c>
      <c r="E12" s="9">
        <v>10</v>
      </c>
      <c r="F12" s="9">
        <v>8</v>
      </c>
      <c r="G12" s="9">
        <v>0</v>
      </c>
      <c r="H12" s="9">
        <v>2</v>
      </c>
      <c r="I12" s="9">
        <v>1</v>
      </c>
      <c r="J12" s="9">
        <v>0.555555555555556</v>
      </c>
      <c r="K12" s="9">
        <v>0.714285714285714</v>
      </c>
      <c r="L12" s="9">
        <v>0.8</v>
      </c>
      <c r="M12" s="9">
        <v>0.2</v>
      </c>
      <c r="N12" s="9">
        <v>0.6</v>
      </c>
    </row>
    <row r="13" spans="1:14">
      <c r="A13" s="8">
        <v>204</v>
      </c>
      <c r="B13" s="9">
        <v>204</v>
      </c>
      <c r="C13" s="9">
        <v>0.447287559509277</v>
      </c>
      <c r="D13" s="9">
        <v>0.0945310592651367</v>
      </c>
      <c r="E13" s="9">
        <v>7</v>
      </c>
      <c r="F13" s="9">
        <v>6</v>
      </c>
      <c r="G13" s="9">
        <v>3</v>
      </c>
      <c r="H13" s="9">
        <v>4</v>
      </c>
      <c r="I13" s="9">
        <v>0.7</v>
      </c>
      <c r="J13" s="9">
        <v>0.538461538461539</v>
      </c>
      <c r="K13" s="9">
        <v>0.608695652173913</v>
      </c>
      <c r="L13" s="9">
        <v>0.6</v>
      </c>
      <c r="M13" s="9">
        <v>0.1</v>
      </c>
      <c r="N13" s="9">
        <v>0.55</v>
      </c>
    </row>
    <row r="14" spans="1:14">
      <c r="A14" s="8">
        <v>67</v>
      </c>
      <c r="B14" s="9">
        <v>67</v>
      </c>
      <c r="C14" s="9">
        <v>0.452506303787231</v>
      </c>
      <c r="D14" s="9">
        <v>0.0691452026367187</v>
      </c>
      <c r="E14" s="9">
        <v>8</v>
      </c>
      <c r="F14" s="9">
        <v>8</v>
      </c>
      <c r="G14" s="9">
        <v>2</v>
      </c>
      <c r="H14" s="9">
        <v>2</v>
      </c>
      <c r="I14" s="9">
        <v>0.8</v>
      </c>
      <c r="J14" s="9">
        <v>0.5</v>
      </c>
      <c r="K14" s="9">
        <v>0.615384615384615</v>
      </c>
      <c r="L14" s="9">
        <v>0.8</v>
      </c>
      <c r="M14" s="9">
        <v>0</v>
      </c>
      <c r="N14" s="9">
        <v>0.5</v>
      </c>
    </row>
    <row r="15" spans="1:14">
      <c r="A15" s="8">
        <v>315</v>
      </c>
      <c r="B15" s="9">
        <v>315</v>
      </c>
      <c r="C15" s="9">
        <v>0.452936172485352</v>
      </c>
      <c r="D15" s="9">
        <v>0.0606592893600464</v>
      </c>
      <c r="E15" s="9">
        <v>9</v>
      </c>
      <c r="F15" s="9">
        <v>8</v>
      </c>
      <c r="G15" s="9">
        <v>1</v>
      </c>
      <c r="H15" s="9">
        <v>2</v>
      </c>
      <c r="I15" s="9">
        <v>0.9</v>
      </c>
      <c r="J15" s="9">
        <v>0.529411764705882</v>
      </c>
      <c r="K15" s="9">
        <v>0.666666666666667</v>
      </c>
      <c r="L15" s="9">
        <v>0.8</v>
      </c>
      <c r="M15" s="9">
        <v>0.1</v>
      </c>
      <c r="N15" s="9">
        <v>0.55</v>
      </c>
    </row>
    <row r="16" s="29" customFormat="1" spans="1:14">
      <c r="A16" s="34">
        <v>246</v>
      </c>
      <c r="B16" s="35">
        <v>246</v>
      </c>
      <c r="C16" s="35">
        <v>0.455821514129639</v>
      </c>
      <c r="D16" s="35">
        <v>0.0272377729415894</v>
      </c>
      <c r="E16" s="35">
        <v>9</v>
      </c>
      <c r="F16" s="35">
        <v>8</v>
      </c>
      <c r="G16" s="35">
        <v>1</v>
      </c>
      <c r="H16" s="35">
        <v>2</v>
      </c>
      <c r="I16" s="35">
        <v>0.9</v>
      </c>
      <c r="J16" s="35">
        <v>0.529411764705882</v>
      </c>
      <c r="K16" s="35">
        <v>0.666666666666667</v>
      </c>
      <c r="L16" s="35">
        <v>0.8</v>
      </c>
      <c r="M16" s="35">
        <v>0.1</v>
      </c>
      <c r="N16" s="35">
        <v>0.55</v>
      </c>
    </row>
    <row r="17" spans="1:14">
      <c r="A17" s="8">
        <v>234</v>
      </c>
      <c r="B17" s="9">
        <v>234</v>
      </c>
      <c r="C17" s="9">
        <v>0.462918043136597</v>
      </c>
      <c r="D17" s="9">
        <v>0.0611269474029541</v>
      </c>
      <c r="E17" s="9">
        <v>9</v>
      </c>
      <c r="F17" s="9">
        <v>9</v>
      </c>
      <c r="G17" s="9">
        <v>1</v>
      </c>
      <c r="H17" s="9">
        <v>1</v>
      </c>
      <c r="I17" s="9">
        <v>0.9</v>
      </c>
      <c r="J17" s="9">
        <v>0.5</v>
      </c>
      <c r="K17" s="9">
        <v>0.642857142857143</v>
      </c>
      <c r="L17" s="9">
        <v>0.9</v>
      </c>
      <c r="M17" s="9">
        <v>0</v>
      </c>
      <c r="N17" s="9">
        <v>0.5</v>
      </c>
    </row>
    <row r="18" spans="1:14">
      <c r="A18" s="8">
        <v>122</v>
      </c>
      <c r="B18" s="9">
        <v>122</v>
      </c>
      <c r="C18" s="9">
        <v>0.468716621398926</v>
      </c>
      <c r="D18" s="9">
        <v>0.0710915327072144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pans="1:14">
      <c r="A19" s="8">
        <v>248</v>
      </c>
      <c r="B19" s="9">
        <v>248</v>
      </c>
      <c r="C19" s="9">
        <v>0.480457067489624</v>
      </c>
      <c r="D19" s="9">
        <v>0.110321640968323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pans="1:14">
      <c r="A20" s="8">
        <v>113</v>
      </c>
      <c r="B20" s="9">
        <v>113</v>
      </c>
      <c r="C20" s="9">
        <v>0.48065447807312</v>
      </c>
      <c r="D20" s="9">
        <v>0.154976487159729</v>
      </c>
      <c r="E20" s="9">
        <v>7</v>
      </c>
      <c r="F20" s="9">
        <v>9</v>
      </c>
      <c r="G20" s="9">
        <v>3</v>
      </c>
      <c r="H20" s="9">
        <v>1</v>
      </c>
      <c r="I20" s="9">
        <v>0.7</v>
      </c>
      <c r="J20" s="9">
        <v>0.4375</v>
      </c>
      <c r="K20" s="9">
        <v>0.538461538461538</v>
      </c>
      <c r="L20" s="9">
        <v>0.9</v>
      </c>
      <c r="M20" s="9">
        <v>-0.2</v>
      </c>
      <c r="N20" s="9">
        <v>0.4</v>
      </c>
    </row>
    <row r="21" spans="1:14">
      <c r="A21" s="8">
        <v>408</v>
      </c>
      <c r="B21" s="9">
        <v>408</v>
      </c>
      <c r="C21" s="9">
        <v>0.485915064811706</v>
      </c>
      <c r="D21" s="9">
        <v>0.0520378351211548</v>
      </c>
      <c r="E21" s="9">
        <v>7</v>
      </c>
      <c r="F21" s="9">
        <v>4</v>
      </c>
      <c r="G21" s="9">
        <v>3</v>
      </c>
      <c r="H21" s="9">
        <v>6</v>
      </c>
      <c r="I21" s="9">
        <v>0.7</v>
      </c>
      <c r="J21" s="9">
        <v>0.636363636363636</v>
      </c>
      <c r="K21" s="9">
        <v>0.666666666666667</v>
      </c>
      <c r="L21" s="9">
        <v>0.4</v>
      </c>
      <c r="M21" s="9">
        <v>0.3</v>
      </c>
      <c r="N21" s="9">
        <v>0.65</v>
      </c>
    </row>
    <row r="22" spans="1:14">
      <c r="A22" s="8">
        <v>339</v>
      </c>
      <c r="B22" s="9">
        <v>339</v>
      </c>
      <c r="C22" s="9">
        <v>0.488686084747315</v>
      </c>
      <c r="D22" s="9">
        <v>0.0729025602340698</v>
      </c>
      <c r="E22" s="9">
        <v>10</v>
      </c>
      <c r="F22" s="9">
        <v>7</v>
      </c>
      <c r="G22" s="9">
        <v>0</v>
      </c>
      <c r="H22" s="9">
        <v>3</v>
      </c>
      <c r="I22" s="9">
        <v>1</v>
      </c>
      <c r="J22" s="9">
        <v>0.588235294117647</v>
      </c>
      <c r="K22" s="9">
        <v>0.740740740740741</v>
      </c>
      <c r="L22" s="9">
        <v>0.7</v>
      </c>
      <c r="M22" s="9">
        <v>0.3</v>
      </c>
      <c r="N22" s="9">
        <v>0.65</v>
      </c>
    </row>
    <row r="23" spans="1:14">
      <c r="A23" s="8">
        <v>270</v>
      </c>
      <c r="B23" s="9">
        <v>270</v>
      </c>
      <c r="C23" s="9">
        <v>0.488817095756531</v>
      </c>
      <c r="D23" s="9">
        <v>0.0486917495727539</v>
      </c>
      <c r="E23" s="9">
        <v>10</v>
      </c>
      <c r="F23" s="9">
        <v>8</v>
      </c>
      <c r="G23" s="9">
        <v>0</v>
      </c>
      <c r="H23" s="9">
        <v>2</v>
      </c>
      <c r="I23" s="9">
        <v>1</v>
      </c>
      <c r="J23" s="9">
        <v>0.555555555555556</v>
      </c>
      <c r="K23" s="9">
        <v>0.714285714285714</v>
      </c>
      <c r="L23" s="9">
        <v>0.8</v>
      </c>
      <c r="M23" s="9">
        <v>0.2</v>
      </c>
      <c r="N23" s="9">
        <v>0.6</v>
      </c>
    </row>
    <row r="24" spans="1:14">
      <c r="A24" s="8">
        <v>342</v>
      </c>
      <c r="B24" s="9">
        <v>342</v>
      </c>
      <c r="C24" s="9">
        <v>0.489537000656128</v>
      </c>
      <c r="D24" s="9">
        <v>0.0721596479415894</v>
      </c>
      <c r="E24" s="9">
        <v>9</v>
      </c>
      <c r="F24" s="9">
        <v>7</v>
      </c>
      <c r="G24" s="9">
        <v>1</v>
      </c>
      <c r="H24" s="9">
        <v>3</v>
      </c>
      <c r="I24" s="9">
        <v>0.9</v>
      </c>
      <c r="J24" s="9">
        <v>0.5625</v>
      </c>
      <c r="K24" s="9">
        <v>0.692307692307692</v>
      </c>
      <c r="L24" s="9">
        <v>0.7</v>
      </c>
      <c r="M24" s="9">
        <v>0.2</v>
      </c>
      <c r="N24" s="9">
        <v>0.6</v>
      </c>
    </row>
    <row r="25" spans="1:14">
      <c r="A25" s="8">
        <v>407</v>
      </c>
      <c r="B25" s="9">
        <v>407</v>
      </c>
      <c r="C25" s="9">
        <v>0.496729969978333</v>
      </c>
      <c r="D25" s="9">
        <v>0.0540428161621094</v>
      </c>
      <c r="E25" s="9">
        <v>10</v>
      </c>
      <c r="F25" s="9">
        <v>8</v>
      </c>
      <c r="G25" s="9">
        <v>0</v>
      </c>
      <c r="H25" s="9">
        <v>2</v>
      </c>
      <c r="I25" s="9">
        <v>1</v>
      </c>
      <c r="J25" s="9">
        <v>0.555555555555556</v>
      </c>
      <c r="K25" s="9">
        <v>0.714285714285714</v>
      </c>
      <c r="L25" s="9">
        <v>0.8</v>
      </c>
      <c r="M25" s="9">
        <v>0.2</v>
      </c>
      <c r="N25" s="9">
        <v>0.6</v>
      </c>
    </row>
    <row r="26" spans="1:14">
      <c r="A26" s="8">
        <v>222</v>
      </c>
      <c r="B26" s="9">
        <v>222</v>
      </c>
      <c r="C26" s="9">
        <v>0.500420570373535</v>
      </c>
      <c r="D26" s="9">
        <v>0.0695040225982666</v>
      </c>
      <c r="E26" s="9">
        <v>9</v>
      </c>
      <c r="F26" s="9">
        <v>6</v>
      </c>
      <c r="G26" s="9">
        <v>1</v>
      </c>
      <c r="H26" s="9">
        <v>4</v>
      </c>
      <c r="I26" s="9">
        <v>0.9</v>
      </c>
      <c r="J26" s="9">
        <v>0.6</v>
      </c>
      <c r="K26" s="9">
        <v>0.72</v>
      </c>
      <c r="L26" s="9">
        <v>0.6</v>
      </c>
      <c r="M26" s="9">
        <v>0.3</v>
      </c>
      <c r="N26" s="9">
        <v>0.65</v>
      </c>
    </row>
    <row r="27" spans="1:14">
      <c r="A27" s="8">
        <v>495</v>
      </c>
      <c r="B27" s="9">
        <v>495</v>
      </c>
      <c r="C27" s="9">
        <v>0.500433444976807</v>
      </c>
      <c r="D27" s="9">
        <v>0.0572127103805542</v>
      </c>
      <c r="E27" s="9">
        <v>8</v>
      </c>
      <c r="F27" s="9">
        <v>7</v>
      </c>
      <c r="G27" s="9">
        <v>2</v>
      </c>
      <c r="H27" s="9">
        <v>3</v>
      </c>
      <c r="I27" s="9">
        <v>0.8</v>
      </c>
      <c r="J27" s="9">
        <v>0.533333333333333</v>
      </c>
      <c r="K27" s="9">
        <v>0.64</v>
      </c>
      <c r="L27" s="9">
        <v>0.7</v>
      </c>
      <c r="M27" s="9">
        <v>0.1</v>
      </c>
      <c r="N27" s="9">
        <v>0.55</v>
      </c>
    </row>
    <row r="28" spans="1:14">
      <c r="A28" s="8">
        <v>324</v>
      </c>
      <c r="B28" s="9">
        <v>324</v>
      </c>
      <c r="C28" s="9">
        <v>0.500799059867859</v>
      </c>
      <c r="D28" s="9">
        <v>0.0488530397415161</v>
      </c>
      <c r="E28" s="9">
        <v>8</v>
      </c>
      <c r="F28" s="9">
        <v>7</v>
      </c>
      <c r="G28" s="9">
        <v>2</v>
      </c>
      <c r="H28" s="9">
        <v>3</v>
      </c>
      <c r="I28" s="9">
        <v>0.8</v>
      </c>
      <c r="J28" s="9">
        <v>0.533333333333333</v>
      </c>
      <c r="K28" s="9">
        <v>0.64</v>
      </c>
      <c r="L28" s="9">
        <v>0.7</v>
      </c>
      <c r="M28" s="9">
        <v>0.1</v>
      </c>
      <c r="N28" s="9">
        <v>0.55</v>
      </c>
    </row>
    <row r="29" spans="1:14">
      <c r="A29" s="8">
        <v>471</v>
      </c>
      <c r="B29" s="9">
        <v>471</v>
      </c>
      <c r="C29" s="9">
        <v>0.503038883209229</v>
      </c>
      <c r="D29" s="9">
        <v>0.0972745418548584</v>
      </c>
      <c r="E29" s="9">
        <v>9</v>
      </c>
      <c r="F29" s="9">
        <v>6</v>
      </c>
      <c r="G29" s="9">
        <v>1</v>
      </c>
      <c r="H29" s="9">
        <v>4</v>
      </c>
      <c r="I29" s="9">
        <v>0.9</v>
      </c>
      <c r="J29" s="9">
        <v>0.6</v>
      </c>
      <c r="K29" s="9">
        <v>0.72</v>
      </c>
      <c r="L29" s="9">
        <v>0.6</v>
      </c>
      <c r="M29" s="9">
        <v>0.3</v>
      </c>
      <c r="N29" s="9">
        <v>0.65</v>
      </c>
    </row>
    <row r="30" spans="1:14">
      <c r="A30" s="8">
        <v>243</v>
      </c>
      <c r="B30" s="9">
        <v>243</v>
      </c>
      <c r="C30" s="9">
        <v>0.503040790557861</v>
      </c>
      <c r="D30" s="9">
        <v>0.0417943000793457</v>
      </c>
      <c r="E30" s="9">
        <v>8</v>
      </c>
      <c r="F30" s="9">
        <v>4</v>
      </c>
      <c r="G30" s="9">
        <v>2</v>
      </c>
      <c r="H30" s="9">
        <v>6</v>
      </c>
      <c r="I30" s="9">
        <v>0.8</v>
      </c>
      <c r="J30" s="9">
        <v>0.666666666666667</v>
      </c>
      <c r="K30" s="9">
        <v>0.727272727272727</v>
      </c>
      <c r="L30" s="9">
        <v>0.4</v>
      </c>
      <c r="M30" s="9">
        <v>0.4</v>
      </c>
      <c r="N30" s="9">
        <v>0.7</v>
      </c>
    </row>
    <row r="31" s="29" customFormat="1" spans="1:14">
      <c r="A31" s="34">
        <v>117</v>
      </c>
      <c r="B31" s="35">
        <v>117</v>
      </c>
      <c r="C31" s="35">
        <v>0.507088422775269</v>
      </c>
      <c r="D31" s="35">
        <v>0.0587853193283081</v>
      </c>
      <c r="E31" s="35">
        <v>9</v>
      </c>
      <c r="F31" s="35">
        <v>6</v>
      </c>
      <c r="G31" s="35">
        <v>1</v>
      </c>
      <c r="H31" s="35">
        <v>4</v>
      </c>
      <c r="I31" s="35">
        <v>0.9</v>
      </c>
      <c r="J31" s="35">
        <v>0.6</v>
      </c>
      <c r="K31" s="35">
        <v>0.72</v>
      </c>
      <c r="L31" s="35">
        <v>0.6</v>
      </c>
      <c r="M31" s="35">
        <v>0.3</v>
      </c>
      <c r="N31" s="35">
        <v>0.65</v>
      </c>
    </row>
    <row r="32" spans="1:14">
      <c r="A32" s="8">
        <v>157</v>
      </c>
      <c r="B32" s="9">
        <v>157</v>
      </c>
      <c r="C32" s="9">
        <v>0.511327028274536</v>
      </c>
      <c r="D32" s="9">
        <v>0.097496509552002</v>
      </c>
      <c r="E32" s="9">
        <v>10</v>
      </c>
      <c r="F32" s="9">
        <v>4</v>
      </c>
      <c r="G32" s="9">
        <v>0</v>
      </c>
      <c r="H32" s="9">
        <v>6</v>
      </c>
      <c r="I32" s="9">
        <v>1</v>
      </c>
      <c r="J32" s="9">
        <v>0.714285714285714</v>
      </c>
      <c r="K32" s="9">
        <v>0.833333333333333</v>
      </c>
      <c r="L32" s="9">
        <v>0.4</v>
      </c>
      <c r="M32" s="9">
        <v>0.6</v>
      </c>
      <c r="N32" s="9">
        <v>0.8</v>
      </c>
    </row>
    <row r="33" spans="1:14">
      <c r="A33" s="8">
        <v>341</v>
      </c>
      <c r="B33" s="9">
        <v>341</v>
      </c>
      <c r="C33" s="9">
        <v>0.512217044830322</v>
      </c>
      <c r="D33" s="9">
        <v>0.0958206653594971</v>
      </c>
      <c r="E33" s="9">
        <v>9</v>
      </c>
      <c r="F33" s="9">
        <v>6</v>
      </c>
      <c r="G33" s="9">
        <v>1</v>
      </c>
      <c r="H33" s="9">
        <v>4</v>
      </c>
      <c r="I33" s="9">
        <v>0.9</v>
      </c>
      <c r="J33" s="9">
        <v>0.6</v>
      </c>
      <c r="K33" s="9">
        <v>0.72</v>
      </c>
      <c r="L33" s="9">
        <v>0.6</v>
      </c>
      <c r="M33" s="9">
        <v>0.3</v>
      </c>
      <c r="N33" s="9">
        <v>0.65</v>
      </c>
    </row>
    <row r="34" spans="1:14">
      <c r="A34" s="8">
        <v>170</v>
      </c>
      <c r="B34" s="9">
        <v>170</v>
      </c>
      <c r="C34" s="9">
        <v>0.517281055450439</v>
      </c>
      <c r="D34" s="9">
        <v>0.0913281440734863</v>
      </c>
      <c r="E34" s="9">
        <v>7</v>
      </c>
      <c r="F34" s="9">
        <v>7</v>
      </c>
      <c r="G34" s="9">
        <v>3</v>
      </c>
      <c r="H34" s="9">
        <v>3</v>
      </c>
      <c r="I34" s="9">
        <v>0.7</v>
      </c>
      <c r="J34" s="9">
        <v>0.5</v>
      </c>
      <c r="K34" s="9">
        <v>0.583333333333333</v>
      </c>
      <c r="L34" s="9">
        <v>0.7</v>
      </c>
      <c r="M34" s="9">
        <v>0</v>
      </c>
      <c r="N34" s="9">
        <v>0.5</v>
      </c>
    </row>
    <row r="35" spans="1:14">
      <c r="A35" s="8">
        <v>200</v>
      </c>
      <c r="B35" s="9">
        <v>200</v>
      </c>
      <c r="C35" s="9">
        <v>0.520510196685791</v>
      </c>
      <c r="D35" s="9">
        <v>0.174683451652527</v>
      </c>
      <c r="E35" s="9">
        <v>7</v>
      </c>
      <c r="F35" s="9">
        <v>6</v>
      </c>
      <c r="G35" s="9">
        <v>3</v>
      </c>
      <c r="H35" s="9">
        <v>4</v>
      </c>
      <c r="I35" s="9">
        <v>0.7</v>
      </c>
      <c r="J35" s="9">
        <v>0.538461538461539</v>
      </c>
      <c r="K35" s="9">
        <v>0.608695652173913</v>
      </c>
      <c r="L35" s="9">
        <v>0.6</v>
      </c>
      <c r="M35" s="9">
        <v>0.1</v>
      </c>
      <c r="N35" s="9">
        <v>0.55</v>
      </c>
    </row>
    <row r="36" spans="1:14">
      <c r="A36" s="8">
        <v>111</v>
      </c>
      <c r="B36" s="9">
        <v>111</v>
      </c>
      <c r="C36" s="9">
        <v>0.524930238723755</v>
      </c>
      <c r="D36" s="9">
        <v>0.134762167930603</v>
      </c>
      <c r="E36" s="9">
        <v>9</v>
      </c>
      <c r="F36" s="9">
        <v>6</v>
      </c>
      <c r="G36" s="9">
        <v>1</v>
      </c>
      <c r="H36" s="9">
        <v>4</v>
      </c>
      <c r="I36" s="9">
        <v>0.9</v>
      </c>
      <c r="J36" s="9">
        <v>0.6</v>
      </c>
      <c r="K36" s="9">
        <v>0.72</v>
      </c>
      <c r="L36" s="9">
        <v>0.6</v>
      </c>
      <c r="M36" s="9">
        <v>0.3</v>
      </c>
      <c r="N36" s="9">
        <v>0.65</v>
      </c>
    </row>
    <row r="37" spans="1:14">
      <c r="A37" s="8">
        <v>17</v>
      </c>
      <c r="B37" s="9">
        <v>17</v>
      </c>
      <c r="C37" s="9">
        <v>0.528415083885193</v>
      </c>
      <c r="D37" s="9">
        <v>0.0964980125427246</v>
      </c>
      <c r="E37" s="9">
        <v>10</v>
      </c>
      <c r="F37" s="9">
        <v>6</v>
      </c>
      <c r="G37" s="9">
        <v>0</v>
      </c>
      <c r="H37" s="9">
        <v>4</v>
      </c>
      <c r="I37" s="9">
        <v>1</v>
      </c>
      <c r="J37" s="9">
        <v>0.625</v>
      </c>
      <c r="K37" s="9">
        <v>0.769230769230769</v>
      </c>
      <c r="L37" s="9">
        <v>0.6</v>
      </c>
      <c r="M37" s="9">
        <v>0.4</v>
      </c>
      <c r="N37" s="9">
        <v>0.7</v>
      </c>
    </row>
    <row r="38" spans="1:14">
      <c r="A38" s="8">
        <v>72</v>
      </c>
      <c r="B38" s="9">
        <v>72</v>
      </c>
      <c r="C38" s="9">
        <v>0.529927730560303</v>
      </c>
      <c r="D38" s="9">
        <v>0.11436116695404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302</v>
      </c>
      <c r="B39" s="9">
        <v>302</v>
      </c>
      <c r="C39" s="9">
        <v>0.532430410385132</v>
      </c>
      <c r="D39" s="9">
        <v>0.0958017110824585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143</v>
      </c>
      <c r="B40" s="9">
        <v>143</v>
      </c>
      <c r="C40" s="9">
        <v>0.534330725669861</v>
      </c>
      <c r="D40" s="9">
        <v>0.131121039390564</v>
      </c>
      <c r="E40" s="9">
        <v>7</v>
      </c>
      <c r="F40" s="9">
        <v>3</v>
      </c>
      <c r="G40" s="9">
        <v>3</v>
      </c>
      <c r="H40" s="9">
        <v>7</v>
      </c>
      <c r="I40" s="9">
        <v>0.7</v>
      </c>
      <c r="J40" s="9">
        <v>0.7</v>
      </c>
      <c r="K40" s="9">
        <v>0.7</v>
      </c>
      <c r="L40" s="9">
        <v>0.3</v>
      </c>
      <c r="M40" s="9">
        <v>0.4</v>
      </c>
      <c r="N40" s="9">
        <v>0.7</v>
      </c>
    </row>
    <row r="41" spans="1:14">
      <c r="A41" s="8">
        <v>68</v>
      </c>
      <c r="B41" s="9">
        <v>68</v>
      </c>
      <c r="C41" s="9">
        <v>0.536260604858398</v>
      </c>
      <c r="D41" s="9">
        <v>0.117271304130554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449</v>
      </c>
      <c r="B42" s="9">
        <v>449</v>
      </c>
      <c r="C42" s="9">
        <v>0.538536787033081</v>
      </c>
      <c r="D42" s="9">
        <v>0.123993277549744</v>
      </c>
      <c r="E42" s="9">
        <v>7</v>
      </c>
      <c r="F42" s="9">
        <v>7</v>
      </c>
      <c r="G42" s="9">
        <v>3</v>
      </c>
      <c r="H42" s="9">
        <v>3</v>
      </c>
      <c r="I42" s="9">
        <v>0.7</v>
      </c>
      <c r="J42" s="9">
        <v>0.5</v>
      </c>
      <c r="K42" s="9">
        <v>0.583333333333333</v>
      </c>
      <c r="L42" s="9">
        <v>0.7</v>
      </c>
      <c r="M42" s="9">
        <v>0</v>
      </c>
      <c r="N42" s="9">
        <v>0.5</v>
      </c>
    </row>
    <row r="43" spans="1:14">
      <c r="A43" s="8">
        <v>347</v>
      </c>
      <c r="B43" s="9">
        <v>347</v>
      </c>
      <c r="C43" s="9">
        <v>0.542703747749329</v>
      </c>
      <c r="D43" s="9">
        <v>0.167460083961487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381</v>
      </c>
      <c r="B44" s="9">
        <v>381</v>
      </c>
      <c r="C44" s="9">
        <v>0.552539467811584</v>
      </c>
      <c r="D44" s="9">
        <v>0.112726330757141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149</v>
      </c>
      <c r="B45" s="9">
        <v>149</v>
      </c>
      <c r="C45" s="9">
        <v>0.554972887039185</v>
      </c>
      <c r="D45" s="9">
        <v>0.103257656097412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="29" customFormat="1" spans="1:14">
      <c r="A46" s="34">
        <v>369</v>
      </c>
      <c r="B46" s="35">
        <v>369</v>
      </c>
      <c r="C46" s="35">
        <v>0.558424592018127</v>
      </c>
      <c r="D46" s="35">
        <v>0.142747044563294</v>
      </c>
      <c r="E46" s="35">
        <v>9</v>
      </c>
      <c r="F46" s="35">
        <v>8</v>
      </c>
      <c r="G46" s="35">
        <v>1</v>
      </c>
      <c r="H46" s="35">
        <v>2</v>
      </c>
      <c r="I46" s="35">
        <v>0.9</v>
      </c>
      <c r="J46" s="35">
        <v>0.529411764705882</v>
      </c>
      <c r="K46" s="35">
        <v>0.666666666666667</v>
      </c>
      <c r="L46" s="35">
        <v>0.8</v>
      </c>
      <c r="M46" s="35">
        <v>0.1</v>
      </c>
      <c r="N46" s="35">
        <v>0.55</v>
      </c>
    </row>
    <row r="47" spans="1:14">
      <c r="A47" s="8">
        <v>147</v>
      </c>
      <c r="B47" s="9">
        <v>147</v>
      </c>
      <c r="C47" s="9">
        <v>0.56492280960083</v>
      </c>
      <c r="D47" s="9">
        <v>0.124079346656799</v>
      </c>
      <c r="E47" s="9">
        <v>7</v>
      </c>
      <c r="F47" s="9">
        <v>9</v>
      </c>
      <c r="G47" s="9">
        <v>3</v>
      </c>
      <c r="H47" s="9">
        <v>1</v>
      </c>
      <c r="I47" s="9">
        <v>0.7</v>
      </c>
      <c r="J47" s="9">
        <v>0.4375</v>
      </c>
      <c r="K47" s="9">
        <v>0.538461538461538</v>
      </c>
      <c r="L47" s="9">
        <v>0.9</v>
      </c>
      <c r="M47" s="9">
        <v>-0.2</v>
      </c>
      <c r="N47" s="9">
        <v>0.4</v>
      </c>
    </row>
    <row r="48" spans="1:14">
      <c r="A48" s="8">
        <v>51</v>
      </c>
      <c r="B48" s="9">
        <v>51</v>
      </c>
      <c r="C48" s="9">
        <v>0.567926406860352</v>
      </c>
      <c r="D48" s="9">
        <v>0.115323781967163</v>
      </c>
      <c r="E48" s="9">
        <v>8</v>
      </c>
      <c r="F48" s="9">
        <v>8</v>
      </c>
      <c r="G48" s="9">
        <v>2</v>
      </c>
      <c r="H48" s="9">
        <v>2</v>
      </c>
      <c r="I48" s="9">
        <v>0.8</v>
      </c>
      <c r="J48" s="9">
        <v>0.5</v>
      </c>
      <c r="K48" s="9">
        <v>0.615384615384615</v>
      </c>
      <c r="L48" s="9">
        <v>0.8</v>
      </c>
      <c r="M48" s="9">
        <v>0</v>
      </c>
      <c r="N48" s="9">
        <v>0.5</v>
      </c>
    </row>
    <row r="49" spans="1:14">
      <c r="A49" s="8">
        <v>308</v>
      </c>
      <c r="B49" s="9">
        <v>308</v>
      </c>
      <c r="C49" s="9">
        <v>0.568925857543945</v>
      </c>
      <c r="D49" s="9">
        <v>0.154922485351562</v>
      </c>
      <c r="E49" s="9">
        <v>10</v>
      </c>
      <c r="F49" s="9">
        <v>8</v>
      </c>
      <c r="G49" s="9">
        <v>0</v>
      </c>
      <c r="H49" s="9">
        <v>2</v>
      </c>
      <c r="I49" s="9">
        <v>1</v>
      </c>
      <c r="J49" s="9">
        <v>0.555555555555556</v>
      </c>
      <c r="K49" s="9">
        <v>0.714285714285714</v>
      </c>
      <c r="L49" s="9">
        <v>0.8</v>
      </c>
      <c r="M49" s="9">
        <v>0.2</v>
      </c>
      <c r="N49" s="9">
        <v>0.6</v>
      </c>
    </row>
    <row r="50" spans="1:14">
      <c r="A50" s="8">
        <v>224</v>
      </c>
      <c r="B50" s="9">
        <v>224</v>
      </c>
      <c r="C50" s="9">
        <v>0.56917941570282</v>
      </c>
      <c r="D50" s="9">
        <v>0.183644413948059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43</v>
      </c>
      <c r="B51" s="9">
        <v>43</v>
      </c>
      <c r="C51" s="9">
        <v>0.571359634399414</v>
      </c>
      <c r="D51" s="9">
        <v>0.128782153129578</v>
      </c>
      <c r="E51" s="9">
        <v>8</v>
      </c>
      <c r="F51" s="9">
        <v>7</v>
      </c>
      <c r="G51" s="9">
        <v>2</v>
      </c>
      <c r="H51" s="9">
        <v>3</v>
      </c>
      <c r="I51" s="9">
        <v>0.8</v>
      </c>
      <c r="J51" s="9">
        <v>0.533333333333333</v>
      </c>
      <c r="K51" s="9">
        <v>0.64</v>
      </c>
      <c r="L51" s="9">
        <v>0.7</v>
      </c>
      <c r="M51" s="9">
        <v>0.1</v>
      </c>
      <c r="N51" s="9">
        <v>0.55</v>
      </c>
    </row>
    <row r="52" spans="1:14">
      <c r="A52" s="8">
        <v>466</v>
      </c>
      <c r="B52" s="9">
        <v>466</v>
      </c>
      <c r="C52" s="9">
        <v>0.572870135307312</v>
      </c>
      <c r="D52" s="9">
        <v>0.10811972618103</v>
      </c>
      <c r="E52" s="9">
        <v>10</v>
      </c>
      <c r="F52" s="9">
        <v>5</v>
      </c>
      <c r="G52" s="9">
        <v>0</v>
      </c>
      <c r="H52" s="9">
        <v>5</v>
      </c>
      <c r="I52" s="9">
        <v>1</v>
      </c>
      <c r="J52" s="9">
        <v>0.666666666666667</v>
      </c>
      <c r="K52" s="9">
        <v>0.8</v>
      </c>
      <c r="L52" s="9">
        <v>0.5</v>
      </c>
      <c r="M52" s="9">
        <v>0.5</v>
      </c>
      <c r="N52" s="9">
        <v>0.75</v>
      </c>
    </row>
    <row r="53" spans="1:14">
      <c r="A53" s="8">
        <v>36</v>
      </c>
      <c r="B53" s="9">
        <v>36</v>
      </c>
      <c r="C53" s="9">
        <v>0.588944435119629</v>
      </c>
      <c r="D53" s="9">
        <v>0.175347805023193</v>
      </c>
      <c r="E53" s="9">
        <v>7</v>
      </c>
      <c r="F53" s="9">
        <v>8</v>
      </c>
      <c r="G53" s="9">
        <v>3</v>
      </c>
      <c r="H53" s="9">
        <v>2</v>
      </c>
      <c r="I53" s="9">
        <v>0.7</v>
      </c>
      <c r="J53" s="9">
        <v>0.466666666666667</v>
      </c>
      <c r="K53" s="9">
        <v>0.56</v>
      </c>
      <c r="L53" s="9">
        <v>0.8</v>
      </c>
      <c r="M53" s="9">
        <v>-0.1</v>
      </c>
      <c r="N53" s="9">
        <v>0.45</v>
      </c>
    </row>
    <row r="54" spans="1:14">
      <c r="A54" s="8">
        <v>192</v>
      </c>
      <c r="B54" s="9">
        <v>192</v>
      </c>
      <c r="C54" s="9">
        <v>0.592427253723145</v>
      </c>
      <c r="D54" s="9">
        <v>0.27315354347229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444</v>
      </c>
      <c r="B55" s="9">
        <v>444</v>
      </c>
      <c r="C55" s="9">
        <v>0.595346450805664</v>
      </c>
      <c r="D55" s="9">
        <v>0.195836067199707</v>
      </c>
      <c r="E55" s="9">
        <v>7</v>
      </c>
      <c r="F55" s="9">
        <v>6</v>
      </c>
      <c r="G55" s="9">
        <v>3</v>
      </c>
      <c r="H55" s="9">
        <v>4</v>
      </c>
      <c r="I55" s="9">
        <v>0.7</v>
      </c>
      <c r="J55" s="9">
        <v>0.538461538461539</v>
      </c>
      <c r="K55" s="9">
        <v>0.608695652173913</v>
      </c>
      <c r="L55" s="9">
        <v>0.6</v>
      </c>
      <c r="M55" s="9">
        <v>0.1</v>
      </c>
      <c r="N55" s="9">
        <v>0.55</v>
      </c>
    </row>
    <row r="56" spans="1:14">
      <c r="A56" s="8">
        <v>162</v>
      </c>
      <c r="B56" s="9">
        <v>162</v>
      </c>
      <c r="C56" s="9">
        <v>0.595521926879883</v>
      </c>
      <c r="D56" s="9">
        <v>0.114232540130615</v>
      </c>
      <c r="E56" s="9">
        <v>8</v>
      </c>
      <c r="F56" s="9">
        <v>7</v>
      </c>
      <c r="G56" s="9">
        <v>2</v>
      </c>
      <c r="H56" s="9">
        <v>3</v>
      </c>
      <c r="I56" s="9">
        <v>0.8</v>
      </c>
      <c r="J56" s="9">
        <v>0.533333333333333</v>
      </c>
      <c r="K56" s="9">
        <v>0.64</v>
      </c>
      <c r="L56" s="9">
        <v>0.7</v>
      </c>
      <c r="M56" s="9">
        <v>0.1</v>
      </c>
      <c r="N56" s="9">
        <v>0.55</v>
      </c>
    </row>
    <row r="57" spans="1:14">
      <c r="A57" s="8">
        <v>133</v>
      </c>
      <c r="B57" s="9">
        <v>133</v>
      </c>
      <c r="C57" s="9">
        <v>0.597050428390503</v>
      </c>
      <c r="D57" s="9">
        <v>0.135079622268677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pans="1:14">
      <c r="A58" s="8">
        <v>33</v>
      </c>
      <c r="B58" s="9">
        <v>33</v>
      </c>
      <c r="C58" s="9">
        <v>0.59718656539917</v>
      </c>
      <c r="D58" s="9">
        <v>0.132335543632507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462</v>
      </c>
      <c r="B59" s="9">
        <v>462</v>
      </c>
      <c r="C59" s="9">
        <v>0.601978421211243</v>
      </c>
      <c r="D59" s="9">
        <v>0.126847267150879</v>
      </c>
      <c r="E59" s="9">
        <v>9</v>
      </c>
      <c r="F59" s="9">
        <v>6</v>
      </c>
      <c r="G59" s="9">
        <v>1</v>
      </c>
      <c r="H59" s="9">
        <v>4</v>
      </c>
      <c r="I59" s="9">
        <v>0.9</v>
      </c>
      <c r="J59" s="9">
        <v>0.6</v>
      </c>
      <c r="K59" s="9">
        <v>0.72</v>
      </c>
      <c r="L59" s="9">
        <v>0.6</v>
      </c>
      <c r="M59" s="9">
        <v>0.3</v>
      </c>
      <c r="N59" s="9">
        <v>0.65</v>
      </c>
    </row>
    <row r="60" spans="1:14">
      <c r="A60" s="8">
        <v>432</v>
      </c>
      <c r="B60" s="9">
        <v>432</v>
      </c>
      <c r="C60" s="9">
        <v>0.605595111846924</v>
      </c>
      <c r="D60" s="9">
        <v>0.208909034729004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="29" customFormat="1" spans="1:14">
      <c r="A61" s="34">
        <v>225</v>
      </c>
      <c r="B61" s="35">
        <v>225</v>
      </c>
      <c r="C61" s="35">
        <v>0.605853915214539</v>
      </c>
      <c r="D61" s="35">
        <v>0.149552583694458</v>
      </c>
      <c r="E61" s="35">
        <v>7</v>
      </c>
      <c r="F61" s="35">
        <v>8</v>
      </c>
      <c r="G61" s="35">
        <v>3</v>
      </c>
      <c r="H61" s="35">
        <v>2</v>
      </c>
      <c r="I61" s="35">
        <v>0.7</v>
      </c>
      <c r="J61" s="35">
        <v>0.466666666666667</v>
      </c>
      <c r="K61" s="35">
        <v>0.56</v>
      </c>
      <c r="L61" s="35">
        <v>0.8</v>
      </c>
      <c r="M61" s="35">
        <v>-0.1</v>
      </c>
      <c r="N61" s="35">
        <v>0.45</v>
      </c>
    </row>
    <row r="62" spans="1:14">
      <c r="A62" s="8">
        <v>472</v>
      </c>
      <c r="B62" s="9">
        <v>472</v>
      </c>
      <c r="C62" s="9">
        <v>0.620526671409607</v>
      </c>
      <c r="D62" s="9">
        <v>0.139442920684815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264</v>
      </c>
      <c r="B63" s="9">
        <v>264</v>
      </c>
      <c r="C63" s="9">
        <v>0.624519824981689</v>
      </c>
      <c r="D63" s="9">
        <v>0.128039479255676</v>
      </c>
      <c r="E63" s="9">
        <v>7</v>
      </c>
      <c r="F63" s="9">
        <v>7</v>
      </c>
      <c r="G63" s="9">
        <v>3</v>
      </c>
      <c r="H63" s="9">
        <v>3</v>
      </c>
      <c r="I63" s="9">
        <v>0.7</v>
      </c>
      <c r="J63" s="9">
        <v>0.5</v>
      </c>
      <c r="K63" s="9">
        <v>0.583333333333333</v>
      </c>
      <c r="L63" s="9">
        <v>0.7</v>
      </c>
      <c r="M63" s="9">
        <v>0</v>
      </c>
      <c r="N63" s="9">
        <v>0.5</v>
      </c>
    </row>
    <row r="64" spans="1:14">
      <c r="A64" s="8">
        <v>160</v>
      </c>
      <c r="B64" s="9">
        <v>160</v>
      </c>
      <c r="C64" s="9">
        <v>0.625976920127869</v>
      </c>
      <c r="D64" s="9">
        <v>0.133077383041382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399</v>
      </c>
      <c r="B65" s="9">
        <v>399</v>
      </c>
      <c r="C65" s="9">
        <v>0.626033902168274</v>
      </c>
      <c r="D65" s="9">
        <v>0.150467753410339</v>
      </c>
      <c r="E65" s="9">
        <v>9</v>
      </c>
      <c r="F65" s="9">
        <v>5</v>
      </c>
      <c r="G65" s="9">
        <v>1</v>
      </c>
      <c r="H65" s="9">
        <v>5</v>
      </c>
      <c r="I65" s="9">
        <v>0.9</v>
      </c>
      <c r="J65" s="9">
        <v>0.642857142857143</v>
      </c>
      <c r="K65" s="9">
        <v>0.75</v>
      </c>
      <c r="L65" s="9">
        <v>0.5</v>
      </c>
      <c r="M65" s="9">
        <v>0.4</v>
      </c>
      <c r="N65" s="9">
        <v>0.7</v>
      </c>
    </row>
    <row r="66" spans="1:14">
      <c r="A66" s="8">
        <v>215</v>
      </c>
      <c r="B66" s="9">
        <v>215</v>
      </c>
      <c r="C66" s="9">
        <v>0.627145886421204</v>
      </c>
      <c r="D66" s="9">
        <v>0.127987384796143</v>
      </c>
      <c r="E66" s="9">
        <v>10</v>
      </c>
      <c r="F66" s="9">
        <v>9</v>
      </c>
      <c r="G66" s="9">
        <v>0</v>
      </c>
      <c r="H66" s="9">
        <v>1</v>
      </c>
      <c r="I66" s="9">
        <v>1</v>
      </c>
      <c r="J66" s="9">
        <v>0.526315789473684</v>
      </c>
      <c r="K66" s="9">
        <v>0.689655172413793</v>
      </c>
      <c r="L66" s="9">
        <v>0.9</v>
      </c>
      <c r="M66" s="9">
        <v>0.1</v>
      </c>
      <c r="N66" s="9">
        <v>0.55</v>
      </c>
    </row>
    <row r="67" spans="1:14">
      <c r="A67" s="8">
        <v>396</v>
      </c>
      <c r="B67" s="9">
        <v>396</v>
      </c>
      <c r="C67" s="9">
        <v>0.630221962928772</v>
      </c>
      <c r="D67" s="9">
        <v>0.13497257232666</v>
      </c>
      <c r="E67" s="9">
        <v>7</v>
      </c>
      <c r="F67" s="9">
        <v>5</v>
      </c>
      <c r="G67" s="9">
        <v>3</v>
      </c>
      <c r="H67" s="9">
        <v>5</v>
      </c>
      <c r="I67" s="9">
        <v>0.7</v>
      </c>
      <c r="J67" s="9">
        <v>0.583333333333333</v>
      </c>
      <c r="K67" s="9">
        <v>0.636363636363636</v>
      </c>
      <c r="L67" s="9">
        <v>0.5</v>
      </c>
      <c r="M67" s="9">
        <v>0.2</v>
      </c>
      <c r="N67" s="9">
        <v>0.6</v>
      </c>
    </row>
    <row r="68" spans="1:14">
      <c r="A68" s="8">
        <v>216</v>
      </c>
      <c r="B68" s="9">
        <v>216</v>
      </c>
      <c r="C68" s="9">
        <v>0.630265712738037</v>
      </c>
      <c r="D68" s="9">
        <v>0.11783504486084</v>
      </c>
      <c r="E68" s="9">
        <v>10</v>
      </c>
      <c r="F68" s="9">
        <v>8</v>
      </c>
      <c r="G68" s="9">
        <v>0</v>
      </c>
      <c r="H68" s="9">
        <v>2</v>
      </c>
      <c r="I68" s="9">
        <v>1</v>
      </c>
      <c r="J68" s="9">
        <v>0.555555555555556</v>
      </c>
      <c r="K68" s="9">
        <v>0.714285714285714</v>
      </c>
      <c r="L68" s="9">
        <v>0.8</v>
      </c>
      <c r="M68" s="9">
        <v>0.2</v>
      </c>
      <c r="N68" s="9">
        <v>0.6</v>
      </c>
    </row>
    <row r="69" spans="1:14">
      <c r="A69" s="8">
        <v>435</v>
      </c>
      <c r="B69" s="9">
        <v>435</v>
      </c>
      <c r="C69" s="9">
        <v>0.635199427604675</v>
      </c>
      <c r="D69" s="9">
        <v>0.123878836631775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364</v>
      </c>
      <c r="B70" s="9">
        <v>364</v>
      </c>
      <c r="C70" s="9">
        <v>0.636906027793884</v>
      </c>
      <c r="D70" s="9">
        <v>0.126631736755371</v>
      </c>
      <c r="E70" s="9">
        <v>8</v>
      </c>
      <c r="F70" s="9">
        <v>6</v>
      </c>
      <c r="G70" s="9">
        <v>2</v>
      </c>
      <c r="H70" s="9">
        <v>4</v>
      </c>
      <c r="I70" s="9">
        <v>0.8</v>
      </c>
      <c r="J70" s="9">
        <v>0.571428571428572</v>
      </c>
      <c r="K70" s="9">
        <v>0.666666666666667</v>
      </c>
      <c r="L70" s="9">
        <v>0.6</v>
      </c>
      <c r="M70" s="9">
        <v>0.2</v>
      </c>
      <c r="N70" s="9">
        <v>0.6</v>
      </c>
    </row>
    <row r="71" spans="1:14">
      <c r="A71" s="8">
        <v>138</v>
      </c>
      <c r="B71" s="9">
        <v>138</v>
      </c>
      <c r="C71" s="9">
        <v>0.6426020860672</v>
      </c>
      <c r="D71" s="9">
        <v>0.130975008010864</v>
      </c>
      <c r="E71" s="9">
        <v>9</v>
      </c>
      <c r="F71" s="9">
        <v>10</v>
      </c>
      <c r="G71" s="9">
        <v>1</v>
      </c>
      <c r="H71" s="9">
        <v>0</v>
      </c>
      <c r="I71" s="9">
        <v>0.9</v>
      </c>
      <c r="J71" s="9">
        <v>0.473684210526316</v>
      </c>
      <c r="K71" s="9">
        <v>0.620689655172414</v>
      </c>
      <c r="L71" s="9">
        <v>1</v>
      </c>
      <c r="M71" s="9">
        <v>-0.1</v>
      </c>
      <c r="N71" s="9">
        <v>0.45</v>
      </c>
    </row>
    <row r="72" spans="1:14">
      <c r="A72" s="8">
        <v>274</v>
      </c>
      <c r="B72" s="9">
        <v>274</v>
      </c>
      <c r="C72" s="9">
        <v>0.644375324249268</v>
      </c>
      <c r="D72" s="9">
        <v>0.134663581848145</v>
      </c>
      <c r="E72" s="9">
        <v>9</v>
      </c>
      <c r="F72" s="9">
        <v>6</v>
      </c>
      <c r="G72" s="9">
        <v>1</v>
      </c>
      <c r="H72" s="9">
        <v>4</v>
      </c>
      <c r="I72" s="9">
        <v>0.9</v>
      </c>
      <c r="J72" s="9">
        <v>0.6</v>
      </c>
      <c r="K72" s="9">
        <v>0.72</v>
      </c>
      <c r="L72" s="9">
        <v>0.6</v>
      </c>
      <c r="M72" s="9">
        <v>0.3</v>
      </c>
      <c r="N72" s="9">
        <v>0.65</v>
      </c>
    </row>
    <row r="73" spans="1:14">
      <c r="A73" s="8">
        <v>313</v>
      </c>
      <c r="B73" s="9">
        <v>313</v>
      </c>
      <c r="C73" s="9">
        <v>0.650550127029419</v>
      </c>
      <c r="D73" s="9">
        <v>0.200407981872559</v>
      </c>
      <c r="E73" s="9">
        <v>8</v>
      </c>
      <c r="F73" s="9">
        <v>5</v>
      </c>
      <c r="G73" s="9">
        <v>2</v>
      </c>
      <c r="H73" s="9">
        <v>5</v>
      </c>
      <c r="I73" s="9">
        <v>0.8</v>
      </c>
      <c r="J73" s="9">
        <v>0.615384615384615</v>
      </c>
      <c r="K73" s="9">
        <v>0.695652173913043</v>
      </c>
      <c r="L73" s="9">
        <v>0.5</v>
      </c>
      <c r="M73" s="9">
        <v>0.3</v>
      </c>
      <c r="N73" s="9">
        <v>0.65</v>
      </c>
    </row>
    <row r="74" spans="1:14">
      <c r="A74" s="8">
        <v>105</v>
      </c>
      <c r="B74" s="9">
        <v>105</v>
      </c>
      <c r="C74" s="9">
        <v>0.654307246208191</v>
      </c>
      <c r="D74" s="9">
        <v>0.148639559745789</v>
      </c>
      <c r="E74" s="9">
        <v>9</v>
      </c>
      <c r="F74" s="9">
        <v>8</v>
      </c>
      <c r="G74" s="9">
        <v>1</v>
      </c>
      <c r="H74" s="9">
        <v>2</v>
      </c>
      <c r="I74" s="9">
        <v>0.9</v>
      </c>
      <c r="J74" s="9">
        <v>0.529411764705882</v>
      </c>
      <c r="K74" s="9">
        <v>0.666666666666667</v>
      </c>
      <c r="L74" s="9">
        <v>0.8</v>
      </c>
      <c r="M74" s="9">
        <v>0.1</v>
      </c>
      <c r="N74" s="9">
        <v>0.55</v>
      </c>
    </row>
    <row r="75" spans="1:14">
      <c r="A75" s="8">
        <v>201</v>
      </c>
      <c r="B75" s="9">
        <v>201</v>
      </c>
      <c r="C75" s="9">
        <v>0.656274795532227</v>
      </c>
      <c r="D75" s="9">
        <v>0.173108339309692</v>
      </c>
      <c r="E75" s="9">
        <v>9</v>
      </c>
      <c r="F75" s="9">
        <v>5</v>
      </c>
      <c r="G75" s="9">
        <v>1</v>
      </c>
      <c r="H75" s="9">
        <v>5</v>
      </c>
      <c r="I75" s="9">
        <v>0.9</v>
      </c>
      <c r="J75" s="9">
        <v>0.642857142857143</v>
      </c>
      <c r="K75" s="9">
        <v>0.75</v>
      </c>
      <c r="L75" s="9">
        <v>0.5</v>
      </c>
      <c r="M75" s="9">
        <v>0.4</v>
      </c>
      <c r="N75" s="9">
        <v>0.7</v>
      </c>
    </row>
    <row r="76" spans="1:14">
      <c r="A76" s="8">
        <v>361</v>
      </c>
      <c r="B76" s="9">
        <v>361</v>
      </c>
      <c r="C76" s="9">
        <v>0.659554600715637</v>
      </c>
      <c r="D76" s="9">
        <v>0.12120258808136</v>
      </c>
      <c r="E76" s="9">
        <v>9</v>
      </c>
      <c r="F76" s="9">
        <v>9</v>
      </c>
      <c r="G76" s="9">
        <v>1</v>
      </c>
      <c r="H76" s="9">
        <v>1</v>
      </c>
      <c r="I76" s="9">
        <v>0.9</v>
      </c>
      <c r="J76" s="9">
        <v>0.5</v>
      </c>
      <c r="K76" s="9">
        <v>0.642857142857143</v>
      </c>
      <c r="L76" s="9">
        <v>0.9</v>
      </c>
      <c r="M76" s="9">
        <v>0</v>
      </c>
      <c r="N76" s="9">
        <v>0.5</v>
      </c>
    </row>
    <row r="77" s="7" customFormat="1" spans="3:14">
      <c r="C77" s="7">
        <f>AVERAGE(C2:C76)</f>
        <v>0.537383885383606</v>
      </c>
      <c r="D77" s="7">
        <f>AVERAGE(D2:D76)</f>
        <v>0.107444478670756</v>
      </c>
      <c r="I77" s="7">
        <f t="shared" ref="I77:N77" si="0">AVERAGE(I2:I76)</f>
        <v>0.865333333333333</v>
      </c>
      <c r="J77" s="7">
        <f t="shared" si="0"/>
        <v>0.561774721609087</v>
      </c>
      <c r="K77" s="7">
        <f t="shared" si="0"/>
        <v>0.678830914146656</v>
      </c>
      <c r="L77" s="7">
        <f t="shared" si="0"/>
        <v>0.685333333333333</v>
      </c>
      <c r="M77" s="7">
        <f t="shared" si="0"/>
        <v>0.18</v>
      </c>
      <c r="N77" s="7">
        <f t="shared" si="0"/>
        <v>0.59</v>
      </c>
    </row>
    <row r="78" spans="7:8">
      <c r="G78" s="7" t="s">
        <v>39</v>
      </c>
      <c r="H78" s="7"/>
    </row>
    <row r="79" spans="3:11">
      <c r="C79" s="18" t="s">
        <v>13</v>
      </c>
      <c r="D79" s="7" t="s">
        <v>14</v>
      </c>
      <c r="G79" s="19">
        <v>0.02</v>
      </c>
      <c r="H79" s="23">
        <v>31.2</v>
      </c>
      <c r="I79" s="23">
        <v>-40</v>
      </c>
      <c r="J79" s="24">
        <v>0.0256</v>
      </c>
      <c r="K79">
        <v>76</v>
      </c>
    </row>
    <row r="80" spans="3:11">
      <c r="C80" s="7" t="s">
        <v>15</v>
      </c>
      <c r="D80" s="7">
        <f>COUNTIF(C2:C76,"&lt;0.343")-COUNTIF(C2:C76,"&lt;0.311")</f>
        <v>0</v>
      </c>
      <c r="G80" s="19">
        <v>0.04</v>
      </c>
      <c r="H80" s="23">
        <v>62.4</v>
      </c>
      <c r="I80" s="23">
        <v>-60</v>
      </c>
      <c r="J80" s="24">
        <v>0.0385</v>
      </c>
      <c r="K80">
        <v>75</v>
      </c>
    </row>
    <row r="81" spans="3:11">
      <c r="C81" s="7" t="s">
        <v>16</v>
      </c>
      <c r="D81" s="7">
        <f>COUNTIF(C2:C76,"&lt;0.375")-COUNTIF(C2:C76,"&lt;0.343")</f>
        <v>0</v>
      </c>
      <c r="G81" s="19">
        <v>0.1</v>
      </c>
      <c r="H81" s="23">
        <v>156</v>
      </c>
      <c r="I81" s="23">
        <v>-160</v>
      </c>
      <c r="J81" s="24">
        <v>0.1026</v>
      </c>
      <c r="K81">
        <v>70</v>
      </c>
    </row>
    <row r="82" spans="3:11">
      <c r="C82" s="7" t="s">
        <v>17</v>
      </c>
      <c r="D82" s="7">
        <f>COUNTIF(C2:C76,"&lt;0.407")-COUNTIF(C2:C76,"&lt;0.375")</f>
        <v>0</v>
      </c>
      <c r="G82" s="36">
        <v>0.12</v>
      </c>
      <c r="H82" s="37">
        <v>187.2</v>
      </c>
      <c r="I82" s="37">
        <v>-180</v>
      </c>
      <c r="J82" s="38">
        <v>0.1154</v>
      </c>
      <c r="K82" s="29">
        <v>69</v>
      </c>
    </row>
    <row r="83" s="29" customFormat="1" spans="3:11">
      <c r="C83" s="32" t="s">
        <v>73</v>
      </c>
      <c r="D83" s="32">
        <f>COUNTIF(C2:C76,"&lt;0.458")-COUNTIF(C2:C76,"&lt;0.407")</f>
        <v>15</v>
      </c>
      <c r="E83" s="29">
        <v>15</v>
      </c>
      <c r="H83" s="32"/>
      <c r="I83" s="29">
        <v>-200</v>
      </c>
      <c r="J83" s="39">
        <v>0.1282</v>
      </c>
      <c r="K83" s="29">
        <v>68</v>
      </c>
    </row>
    <row r="84" s="3" customFormat="1" spans="3:5">
      <c r="C84" s="20" t="s">
        <v>74</v>
      </c>
      <c r="D84" s="20">
        <f>COUNTIF(C2:C76,"&lt;0.509")-COUNTIF(C2:C76,"&lt;0.458")</f>
        <v>15</v>
      </c>
      <c r="E84" s="3">
        <v>15</v>
      </c>
    </row>
    <row r="85" s="3" customFormat="1" spans="3:5">
      <c r="C85" s="20" t="s">
        <v>75</v>
      </c>
      <c r="D85" s="20">
        <f>COUNTIF(C2:C76,"&lt;0.56")-COUNTIF(C2:C76,"&lt;0.509")</f>
        <v>15</v>
      </c>
      <c r="E85" s="3">
        <v>15</v>
      </c>
    </row>
    <row r="86" s="3" customFormat="1" spans="3:5">
      <c r="C86" s="20" t="s">
        <v>76</v>
      </c>
      <c r="D86" s="20">
        <f>COUNTIF(C2:C76,"&lt;0.611")-COUNTIF(C2:C76,"&lt;0.56")</f>
        <v>15</v>
      </c>
      <c r="E86" s="3">
        <v>15</v>
      </c>
    </row>
    <row r="87" s="29" customFormat="1" spans="3:5">
      <c r="C87" s="32" t="s">
        <v>77</v>
      </c>
      <c r="D87" s="32">
        <f>COUNTIF(C2:C76,"&lt;0.662")-COUNTIF(C2:C76,"&lt;0.611")</f>
        <v>15</v>
      </c>
      <c r="E87" s="29">
        <v>15</v>
      </c>
    </row>
    <row r="88" s="3" customFormat="1" spans="3:4">
      <c r="C88" s="20" t="s">
        <v>23</v>
      </c>
      <c r="D88" s="20">
        <v>0</v>
      </c>
    </row>
    <row r="89" spans="3:4">
      <c r="C89" s="7" t="s">
        <v>24</v>
      </c>
      <c r="D89" s="7">
        <v>0</v>
      </c>
    </row>
    <row r="90" spans="3:4">
      <c r="C90" s="7" t="s">
        <v>25</v>
      </c>
      <c r="D90" s="7">
        <v>0</v>
      </c>
    </row>
    <row r="91" spans="3:4">
      <c r="C91" s="7" t="s">
        <v>26</v>
      </c>
      <c r="D91" s="7">
        <f>COUNTIF(C2:C76,"&lt;0.695")-COUNTIF(C2:C76,"&lt;0.663")</f>
        <v>0</v>
      </c>
    </row>
    <row r="92" spans="3:4">
      <c r="C92" s="7" t="s">
        <v>27</v>
      </c>
      <c r="D92" s="7">
        <f>COUNTIF(C2:C76,"&lt;0.727")-COUNTIF(C2:C76,"&lt;0.695")</f>
        <v>0</v>
      </c>
    </row>
    <row r="93" spans="3:4">
      <c r="C93" s="7" t="s">
        <v>28</v>
      </c>
      <c r="D93" s="7">
        <f>COUNTIF(C2:C76,"&lt;0.759")-COUNTIF(C2:C76,"&lt;0.727")</f>
        <v>0</v>
      </c>
    </row>
    <row r="94" spans="3:4">
      <c r="C94" s="7" t="s">
        <v>29</v>
      </c>
      <c r="D94" s="7">
        <f>COUNTIF(C2:C76,"&lt;0.791")-COUNTIF(C2:C76,"&lt;0.759")</f>
        <v>0</v>
      </c>
    </row>
    <row r="95" spans="3:4">
      <c r="C95" s="7" t="s">
        <v>30</v>
      </c>
      <c r="D95" s="7">
        <f>COUNTIF(C2:C76,"&lt;0.823")-COUNTIF(C2:C76,"&lt;0.791")</f>
        <v>0</v>
      </c>
    </row>
    <row r="96" spans="3:4">
      <c r="C96" s="7" t="s">
        <v>31</v>
      </c>
      <c r="D96" s="7">
        <f>COUNTIF(C2:C76,"&lt;0.855")-COUNTIF(C2:C76,"&lt;0.823")</f>
        <v>0</v>
      </c>
    </row>
    <row r="97" spans="3:4">
      <c r="C97" s="7" t="s">
        <v>32</v>
      </c>
      <c r="D97" s="7">
        <f>COUNTIF(C2:C76,"&lt;0.887")-COUNTIF(C2:C76,"&lt;0.855")</f>
        <v>0</v>
      </c>
    </row>
    <row r="98" spans="3:4">
      <c r="C98" s="7" t="s">
        <v>33</v>
      </c>
      <c r="D98" s="7">
        <f>COUNTIF(C2:C76,"&lt;0.919")-COUNTIF(C2:C76,"&lt;0.887")</f>
        <v>0</v>
      </c>
    </row>
    <row r="99" spans="3:4">
      <c r="C99" s="7" t="s">
        <v>34</v>
      </c>
      <c r="D99" s="7">
        <f>COUNTIF(C2:C76,"&lt;0.951")-COUNTIF(C2:C76,"&lt;0.919")</f>
        <v>0</v>
      </c>
    </row>
    <row r="100" spans="3:4">
      <c r="C100" s="7" t="s">
        <v>35</v>
      </c>
      <c r="D100" s="7">
        <f>COUNTIF(C2:C76,"&lt;0.983")-COUNTIF(C2:C76,"&lt;0.951")</f>
        <v>0</v>
      </c>
    </row>
    <row r="101" spans="3:4">
      <c r="C101" s="7" t="s">
        <v>36</v>
      </c>
      <c r="D101" s="7">
        <f>COUNTIF(C2:C76,"&lt;1.015")-COUNTIF(C2:C76,"&lt;0.983")</f>
        <v>0</v>
      </c>
    </row>
    <row r="102" spans="3:4">
      <c r="C102" s="7" t="s">
        <v>37</v>
      </c>
      <c r="D102" s="7">
        <f>COUNTIF(C2:C76,"&lt;1.047")-COUNTIF(C2:C76,"&lt;1.015")</f>
        <v>0</v>
      </c>
    </row>
    <row r="103" spans="3:6">
      <c r="C103" s="7" t="s">
        <v>38</v>
      </c>
      <c r="D103" s="7">
        <f>COUNTIF(C2:C76,"&lt;1.079")-COUNTIF(C2:C76,"&lt;1.047")</f>
        <v>0</v>
      </c>
      <c r="F103">
        <v>0.051</v>
      </c>
    </row>
    <row r="106" spans="6:7">
      <c r="F106">
        <v>0.53</v>
      </c>
      <c r="G106">
        <v>0.038</v>
      </c>
    </row>
    <row r="107" spans="6:7">
      <c r="F107">
        <v>0.641</v>
      </c>
      <c r="G107">
        <v>0.073</v>
      </c>
    </row>
    <row r="108" spans="6:7">
      <c r="F108">
        <v>0.734</v>
      </c>
      <c r="G108">
        <v>0.107</v>
      </c>
    </row>
  </sheetData>
  <pageMargins left="0.75" right="0.75" top="1" bottom="1" header="0.5" footer="0.5"/>
  <headerFooter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64" workbookViewId="0">
      <selection activeCell="C78" sqref="C78:D82"/>
    </sheetView>
  </sheetViews>
  <sheetFormatPr defaultColWidth="9" defaultRowHeight="13.5"/>
  <cols>
    <col min="3" max="4" width="17.8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360</v>
      </c>
      <c r="B2" s="9">
        <v>360</v>
      </c>
      <c r="C2" s="9">
        <v>0.417488098144531</v>
      </c>
      <c r="D2" s="9">
        <v>0.0327906608581543</v>
      </c>
      <c r="E2" s="9">
        <v>9</v>
      </c>
      <c r="F2" s="9">
        <v>5</v>
      </c>
      <c r="G2" s="9">
        <v>1</v>
      </c>
      <c r="H2" s="9">
        <v>5</v>
      </c>
      <c r="I2" s="9">
        <v>0.9</v>
      </c>
      <c r="J2" s="9">
        <v>0.642857142857143</v>
      </c>
      <c r="K2" s="9">
        <v>0.75</v>
      </c>
      <c r="L2" s="9">
        <v>0.5</v>
      </c>
      <c r="M2" s="9">
        <v>0.4</v>
      </c>
      <c r="N2" s="9">
        <v>0.7</v>
      </c>
    </row>
    <row r="3" spans="1:14">
      <c r="A3" s="8">
        <v>285</v>
      </c>
      <c r="B3" s="9">
        <v>285</v>
      </c>
      <c r="C3" s="9">
        <v>0.428414344787598</v>
      </c>
      <c r="D3" s="9">
        <v>0.0122898817062378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137</v>
      </c>
      <c r="B4" s="9">
        <v>137</v>
      </c>
      <c r="C4" s="9">
        <v>0.42886209487915</v>
      </c>
      <c r="D4" s="9">
        <v>0.0321927070617676</v>
      </c>
      <c r="E4" s="9">
        <v>8</v>
      </c>
      <c r="F4" s="9">
        <v>8</v>
      </c>
      <c r="G4" s="9">
        <v>2</v>
      </c>
      <c r="H4" s="9">
        <v>2</v>
      </c>
      <c r="I4" s="9">
        <v>0.8</v>
      </c>
      <c r="J4" s="9">
        <v>0.5</v>
      </c>
      <c r="K4" s="9">
        <v>0.615384615384615</v>
      </c>
      <c r="L4" s="9">
        <v>0.8</v>
      </c>
      <c r="M4" s="9">
        <v>0</v>
      </c>
      <c r="N4" s="9">
        <v>0.5</v>
      </c>
    </row>
    <row r="5" spans="1:14">
      <c r="A5" s="8">
        <v>124</v>
      </c>
      <c r="B5" s="9">
        <v>124</v>
      </c>
      <c r="C5" s="9">
        <v>0.430761814117432</v>
      </c>
      <c r="D5" s="9">
        <v>0.0127527713775635</v>
      </c>
      <c r="E5" s="9">
        <v>10</v>
      </c>
      <c r="F5" s="9">
        <v>6</v>
      </c>
      <c r="G5" s="9">
        <v>0</v>
      </c>
      <c r="H5" s="9">
        <v>4</v>
      </c>
      <c r="I5" s="9">
        <v>1</v>
      </c>
      <c r="J5" s="9">
        <v>0.625</v>
      </c>
      <c r="K5" s="9">
        <v>0.769230769230769</v>
      </c>
      <c r="L5" s="9">
        <v>0.6</v>
      </c>
      <c r="M5" s="9">
        <v>0.4</v>
      </c>
      <c r="N5" s="9">
        <v>0.7</v>
      </c>
    </row>
    <row r="6" spans="1:14">
      <c r="A6" s="8">
        <v>382</v>
      </c>
      <c r="B6" s="9">
        <v>382</v>
      </c>
      <c r="C6" s="9">
        <v>0.432807445526123</v>
      </c>
      <c r="D6" s="9">
        <v>0.0136957168579102</v>
      </c>
      <c r="E6" s="9">
        <v>9</v>
      </c>
      <c r="F6" s="9">
        <v>10</v>
      </c>
      <c r="G6" s="9">
        <v>1</v>
      </c>
      <c r="H6" s="9">
        <v>0</v>
      </c>
      <c r="I6" s="9">
        <v>0.9</v>
      </c>
      <c r="J6" s="9">
        <v>0.473684210526316</v>
      </c>
      <c r="K6" s="9">
        <v>0.620689655172414</v>
      </c>
      <c r="L6" s="9">
        <v>1</v>
      </c>
      <c r="M6" s="9">
        <v>-0.1</v>
      </c>
      <c r="N6" s="9">
        <v>0.45</v>
      </c>
    </row>
    <row r="7" spans="1:14">
      <c r="A7" s="8">
        <v>282</v>
      </c>
      <c r="B7" s="9">
        <v>282</v>
      </c>
      <c r="C7" s="9">
        <v>0.437617540359497</v>
      </c>
      <c r="D7" s="9">
        <v>0.101253747940064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227</v>
      </c>
      <c r="B8" s="9">
        <v>227</v>
      </c>
      <c r="C8" s="9">
        <v>0.442574501037598</v>
      </c>
      <c r="D8" s="9">
        <v>0.035521388053894</v>
      </c>
      <c r="E8" s="9">
        <v>8</v>
      </c>
      <c r="F8" s="9">
        <v>9</v>
      </c>
      <c r="G8" s="9">
        <v>2</v>
      </c>
      <c r="H8" s="9">
        <v>1</v>
      </c>
      <c r="I8" s="9">
        <v>0.8</v>
      </c>
      <c r="J8" s="9">
        <v>0.470588235294118</v>
      </c>
      <c r="K8" s="9">
        <v>0.592592592592593</v>
      </c>
      <c r="L8" s="9">
        <v>0.9</v>
      </c>
      <c r="M8" s="9">
        <v>-0.1</v>
      </c>
      <c r="N8" s="9">
        <v>0.45</v>
      </c>
    </row>
    <row r="9" spans="1:14">
      <c r="A9" s="8">
        <v>291</v>
      </c>
      <c r="B9" s="9">
        <v>291</v>
      </c>
      <c r="C9" s="9">
        <v>0.442946434020996</v>
      </c>
      <c r="D9" s="9">
        <v>0.0584065914154053</v>
      </c>
      <c r="E9" s="9">
        <v>10</v>
      </c>
      <c r="F9" s="9">
        <v>4</v>
      </c>
      <c r="G9" s="9">
        <v>0</v>
      </c>
      <c r="H9" s="9">
        <v>6</v>
      </c>
      <c r="I9" s="9">
        <v>1</v>
      </c>
      <c r="J9" s="9">
        <v>0.714285714285714</v>
      </c>
      <c r="K9" s="9">
        <v>0.833333333333333</v>
      </c>
      <c r="L9" s="9">
        <v>0.4</v>
      </c>
      <c r="M9" s="9">
        <v>0.6</v>
      </c>
      <c r="N9" s="9">
        <v>0.8</v>
      </c>
    </row>
    <row r="10" spans="1:14">
      <c r="A10" s="8">
        <v>497</v>
      </c>
      <c r="B10" s="9">
        <v>497</v>
      </c>
      <c r="C10" s="9">
        <v>0.443958520889282</v>
      </c>
      <c r="D10" s="9">
        <v>0.0644644498825073</v>
      </c>
      <c r="E10" s="9">
        <v>8</v>
      </c>
      <c r="F10" s="9">
        <v>5</v>
      </c>
      <c r="G10" s="9">
        <v>2</v>
      </c>
      <c r="H10" s="9">
        <v>5</v>
      </c>
      <c r="I10" s="9">
        <v>0.8</v>
      </c>
      <c r="J10" s="9">
        <v>0.615384615384615</v>
      </c>
      <c r="K10" s="9">
        <v>0.695652173913043</v>
      </c>
      <c r="L10" s="9">
        <v>0.5</v>
      </c>
      <c r="M10" s="9">
        <v>0.3</v>
      </c>
      <c r="N10" s="9">
        <v>0.65</v>
      </c>
    </row>
    <row r="11" spans="1:14">
      <c r="A11" s="8">
        <v>141</v>
      </c>
      <c r="B11" s="9">
        <v>141</v>
      </c>
      <c r="C11" s="9">
        <v>0.445580959320068</v>
      </c>
      <c r="D11" s="9">
        <v>0.0417087078094482</v>
      </c>
      <c r="E11" s="9">
        <v>10</v>
      </c>
      <c r="F11" s="9">
        <v>8</v>
      </c>
      <c r="G11" s="9">
        <v>0</v>
      </c>
      <c r="H11" s="9">
        <v>2</v>
      </c>
      <c r="I11" s="9">
        <v>1</v>
      </c>
      <c r="J11" s="9">
        <v>0.555555555555556</v>
      </c>
      <c r="K11" s="9">
        <v>0.714285714285714</v>
      </c>
      <c r="L11" s="9">
        <v>0.8</v>
      </c>
      <c r="M11" s="9">
        <v>0.2</v>
      </c>
      <c r="N11" s="9">
        <v>0.6</v>
      </c>
    </row>
    <row r="12" spans="1:14">
      <c r="A12" s="8">
        <v>204</v>
      </c>
      <c r="B12" s="9">
        <v>204</v>
      </c>
      <c r="C12" s="9">
        <v>0.447287559509277</v>
      </c>
      <c r="D12" s="9">
        <v>0.0945310592651367</v>
      </c>
      <c r="E12" s="9">
        <v>7</v>
      </c>
      <c r="F12" s="9">
        <v>6</v>
      </c>
      <c r="G12" s="9">
        <v>3</v>
      </c>
      <c r="H12" s="9">
        <v>4</v>
      </c>
      <c r="I12" s="9">
        <v>0.7</v>
      </c>
      <c r="J12" s="9">
        <v>0.538461538461539</v>
      </c>
      <c r="K12" s="9">
        <v>0.608695652173913</v>
      </c>
      <c r="L12" s="9">
        <v>0.6</v>
      </c>
      <c r="M12" s="9">
        <v>0.1</v>
      </c>
      <c r="N12" s="9">
        <v>0.55</v>
      </c>
    </row>
    <row r="13" spans="1:14">
      <c r="A13" s="8">
        <v>67</v>
      </c>
      <c r="B13" s="9">
        <v>67</v>
      </c>
      <c r="C13" s="9">
        <v>0.452506303787231</v>
      </c>
      <c r="D13" s="9">
        <v>0.0691452026367187</v>
      </c>
      <c r="E13" s="9">
        <v>8</v>
      </c>
      <c r="F13" s="9">
        <v>8</v>
      </c>
      <c r="G13" s="9">
        <v>2</v>
      </c>
      <c r="H13" s="9">
        <v>2</v>
      </c>
      <c r="I13" s="9">
        <v>0.8</v>
      </c>
      <c r="J13" s="9">
        <v>0.5</v>
      </c>
      <c r="K13" s="9">
        <v>0.615384615384615</v>
      </c>
      <c r="L13" s="9">
        <v>0.8</v>
      </c>
      <c r="M13" s="9">
        <v>0</v>
      </c>
      <c r="N13" s="9">
        <v>0.5</v>
      </c>
    </row>
    <row r="14" spans="1:14">
      <c r="A14" s="8">
        <v>315</v>
      </c>
      <c r="B14" s="9">
        <v>315</v>
      </c>
      <c r="C14" s="9">
        <v>0.452936172485352</v>
      </c>
      <c r="D14" s="9">
        <v>0.0606592893600464</v>
      </c>
      <c r="E14" s="9">
        <v>9</v>
      </c>
      <c r="F14" s="9">
        <v>8</v>
      </c>
      <c r="G14" s="9">
        <v>1</v>
      </c>
      <c r="H14" s="9">
        <v>2</v>
      </c>
      <c r="I14" s="9">
        <v>0.9</v>
      </c>
      <c r="J14" s="9">
        <v>0.529411764705882</v>
      </c>
      <c r="K14" s="9">
        <v>0.666666666666667</v>
      </c>
      <c r="L14" s="9">
        <v>0.8</v>
      </c>
      <c r="M14" s="9">
        <v>0.1</v>
      </c>
      <c r="N14" s="9">
        <v>0.55</v>
      </c>
    </row>
    <row r="15" s="29" customFormat="1" spans="1:14">
      <c r="A15" s="34">
        <v>246</v>
      </c>
      <c r="B15" s="35">
        <v>246</v>
      </c>
      <c r="C15" s="35">
        <v>0.455821514129639</v>
      </c>
      <c r="D15" s="35">
        <v>0.0272377729415894</v>
      </c>
      <c r="E15" s="35">
        <v>9</v>
      </c>
      <c r="F15" s="35">
        <v>8</v>
      </c>
      <c r="G15" s="35">
        <v>1</v>
      </c>
      <c r="H15" s="35">
        <v>2</v>
      </c>
      <c r="I15" s="35">
        <v>0.9</v>
      </c>
      <c r="J15" s="35">
        <v>0.529411764705882</v>
      </c>
      <c r="K15" s="35">
        <v>0.666666666666667</v>
      </c>
      <c r="L15" s="35">
        <v>0.8</v>
      </c>
      <c r="M15" s="35">
        <v>0.1</v>
      </c>
      <c r="N15" s="35">
        <v>0.55</v>
      </c>
    </row>
    <row r="16" spans="1:14">
      <c r="A16" s="8">
        <v>234</v>
      </c>
      <c r="B16" s="9">
        <v>234</v>
      </c>
      <c r="C16" s="9">
        <v>0.462918043136597</v>
      </c>
      <c r="D16" s="9">
        <v>0.0611269474029541</v>
      </c>
      <c r="E16" s="9">
        <v>9</v>
      </c>
      <c r="F16" s="9">
        <v>9</v>
      </c>
      <c r="G16" s="9">
        <v>1</v>
      </c>
      <c r="H16" s="9">
        <v>1</v>
      </c>
      <c r="I16" s="9">
        <v>0.9</v>
      </c>
      <c r="J16" s="9">
        <v>0.5</v>
      </c>
      <c r="K16" s="9">
        <v>0.642857142857143</v>
      </c>
      <c r="L16" s="9">
        <v>0.9</v>
      </c>
      <c r="M16" s="9">
        <v>0</v>
      </c>
      <c r="N16" s="9">
        <v>0.5</v>
      </c>
    </row>
    <row r="17" spans="1:14">
      <c r="A17" s="8">
        <v>122</v>
      </c>
      <c r="B17" s="9">
        <v>122</v>
      </c>
      <c r="C17" s="9">
        <v>0.468716621398926</v>
      </c>
      <c r="D17" s="9">
        <v>0.0710915327072144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113</v>
      </c>
      <c r="B18" s="9">
        <v>113</v>
      </c>
      <c r="C18" s="9">
        <v>0.48065447807312</v>
      </c>
      <c r="D18" s="9">
        <v>0.154976487159729</v>
      </c>
      <c r="E18" s="9">
        <v>7</v>
      </c>
      <c r="F18" s="9">
        <v>9</v>
      </c>
      <c r="G18" s="9">
        <v>3</v>
      </c>
      <c r="H18" s="9">
        <v>1</v>
      </c>
      <c r="I18" s="9">
        <v>0.7</v>
      </c>
      <c r="J18" s="9">
        <v>0.4375</v>
      </c>
      <c r="K18" s="9">
        <v>0.538461538461538</v>
      </c>
      <c r="L18" s="9">
        <v>0.9</v>
      </c>
      <c r="M18" s="9">
        <v>-0.2</v>
      </c>
      <c r="N18" s="9">
        <v>0.4</v>
      </c>
    </row>
    <row r="19" spans="1:14">
      <c r="A19" s="8">
        <v>408</v>
      </c>
      <c r="B19" s="9">
        <v>408</v>
      </c>
      <c r="C19" s="9">
        <v>0.485915064811706</v>
      </c>
      <c r="D19" s="9">
        <v>0.0520378351211548</v>
      </c>
      <c r="E19" s="9">
        <v>7</v>
      </c>
      <c r="F19" s="9">
        <v>4</v>
      </c>
      <c r="G19" s="9">
        <v>3</v>
      </c>
      <c r="H19" s="9">
        <v>6</v>
      </c>
      <c r="I19" s="9">
        <v>0.7</v>
      </c>
      <c r="J19" s="9">
        <v>0.636363636363636</v>
      </c>
      <c r="K19" s="9">
        <v>0.666666666666667</v>
      </c>
      <c r="L19" s="9">
        <v>0.4</v>
      </c>
      <c r="M19" s="9">
        <v>0.3</v>
      </c>
      <c r="N19" s="9">
        <v>0.65</v>
      </c>
    </row>
    <row r="20" spans="1:14">
      <c r="A20" s="8">
        <v>339</v>
      </c>
      <c r="B20" s="9">
        <v>339</v>
      </c>
      <c r="C20" s="9">
        <v>0.488686084747315</v>
      </c>
      <c r="D20" s="9">
        <v>0.0729025602340698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270</v>
      </c>
      <c r="B21" s="9">
        <v>270</v>
      </c>
      <c r="C21" s="9">
        <v>0.488817095756531</v>
      </c>
      <c r="D21" s="9">
        <v>0.0486917495727539</v>
      </c>
      <c r="E21" s="9">
        <v>10</v>
      </c>
      <c r="F21" s="9">
        <v>8</v>
      </c>
      <c r="G21" s="9">
        <v>0</v>
      </c>
      <c r="H21" s="9">
        <v>2</v>
      </c>
      <c r="I21" s="9">
        <v>1</v>
      </c>
      <c r="J21" s="9">
        <v>0.555555555555556</v>
      </c>
      <c r="K21" s="9">
        <v>0.714285714285714</v>
      </c>
      <c r="L21" s="9">
        <v>0.8</v>
      </c>
      <c r="M21" s="9">
        <v>0.2</v>
      </c>
      <c r="N21" s="9">
        <v>0.6</v>
      </c>
    </row>
    <row r="22" spans="1:14">
      <c r="A22" s="8">
        <v>342</v>
      </c>
      <c r="B22" s="9">
        <v>342</v>
      </c>
      <c r="C22" s="9">
        <v>0.489537000656128</v>
      </c>
      <c r="D22" s="9">
        <v>0.0721596479415894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407</v>
      </c>
      <c r="B23" s="9">
        <v>407</v>
      </c>
      <c r="C23" s="9">
        <v>0.496729969978333</v>
      </c>
      <c r="D23" s="9">
        <v>0.0540428161621094</v>
      </c>
      <c r="E23" s="9">
        <v>10</v>
      </c>
      <c r="F23" s="9">
        <v>8</v>
      </c>
      <c r="G23" s="9">
        <v>0</v>
      </c>
      <c r="H23" s="9">
        <v>2</v>
      </c>
      <c r="I23" s="9">
        <v>1</v>
      </c>
      <c r="J23" s="9">
        <v>0.555555555555556</v>
      </c>
      <c r="K23" s="9">
        <v>0.714285714285714</v>
      </c>
      <c r="L23" s="9">
        <v>0.8</v>
      </c>
      <c r="M23" s="9">
        <v>0.2</v>
      </c>
      <c r="N23" s="9">
        <v>0.6</v>
      </c>
    </row>
    <row r="24" spans="1:14">
      <c r="A24" s="8">
        <v>222</v>
      </c>
      <c r="B24" s="9">
        <v>222</v>
      </c>
      <c r="C24" s="9">
        <v>0.500420570373535</v>
      </c>
      <c r="D24" s="9">
        <v>0.0695040225982666</v>
      </c>
      <c r="E24" s="9">
        <v>9</v>
      </c>
      <c r="F24" s="9">
        <v>6</v>
      </c>
      <c r="G24" s="9">
        <v>1</v>
      </c>
      <c r="H24" s="9">
        <v>4</v>
      </c>
      <c r="I24" s="9">
        <v>0.9</v>
      </c>
      <c r="J24" s="9">
        <v>0.6</v>
      </c>
      <c r="K24" s="9">
        <v>0.72</v>
      </c>
      <c r="L24" s="9">
        <v>0.6</v>
      </c>
      <c r="M24" s="9">
        <v>0.3</v>
      </c>
      <c r="N24" s="9">
        <v>0.65</v>
      </c>
    </row>
    <row r="25" spans="1:14">
      <c r="A25" s="8">
        <v>495</v>
      </c>
      <c r="B25" s="9">
        <v>495</v>
      </c>
      <c r="C25" s="9">
        <v>0.500433444976807</v>
      </c>
      <c r="D25" s="9">
        <v>0.0572127103805542</v>
      </c>
      <c r="E25" s="9">
        <v>8</v>
      </c>
      <c r="F25" s="9">
        <v>7</v>
      </c>
      <c r="G25" s="9">
        <v>2</v>
      </c>
      <c r="H25" s="9">
        <v>3</v>
      </c>
      <c r="I25" s="9">
        <v>0.8</v>
      </c>
      <c r="J25" s="9">
        <v>0.533333333333333</v>
      </c>
      <c r="K25" s="9">
        <v>0.64</v>
      </c>
      <c r="L25" s="9">
        <v>0.7</v>
      </c>
      <c r="M25" s="9">
        <v>0.1</v>
      </c>
      <c r="N25" s="9">
        <v>0.55</v>
      </c>
    </row>
    <row r="26" spans="1:14">
      <c r="A26" s="8">
        <v>324</v>
      </c>
      <c r="B26" s="9">
        <v>324</v>
      </c>
      <c r="C26" s="9">
        <v>0.500799059867859</v>
      </c>
      <c r="D26" s="9">
        <v>0.0488530397415161</v>
      </c>
      <c r="E26" s="9">
        <v>8</v>
      </c>
      <c r="F26" s="9">
        <v>7</v>
      </c>
      <c r="G26" s="9">
        <v>2</v>
      </c>
      <c r="H26" s="9">
        <v>3</v>
      </c>
      <c r="I26" s="9">
        <v>0.8</v>
      </c>
      <c r="J26" s="9">
        <v>0.533333333333333</v>
      </c>
      <c r="K26" s="9">
        <v>0.64</v>
      </c>
      <c r="L26" s="9">
        <v>0.7</v>
      </c>
      <c r="M26" s="9">
        <v>0.1</v>
      </c>
      <c r="N26" s="9">
        <v>0.55</v>
      </c>
    </row>
    <row r="27" spans="1:14">
      <c r="A27" s="8">
        <v>471</v>
      </c>
      <c r="B27" s="9">
        <v>471</v>
      </c>
      <c r="C27" s="9">
        <v>0.503038883209229</v>
      </c>
      <c r="D27" s="9">
        <v>0.0972745418548584</v>
      </c>
      <c r="E27" s="9">
        <v>9</v>
      </c>
      <c r="F27" s="9">
        <v>6</v>
      </c>
      <c r="G27" s="9">
        <v>1</v>
      </c>
      <c r="H27" s="9">
        <v>4</v>
      </c>
      <c r="I27" s="9">
        <v>0.9</v>
      </c>
      <c r="J27" s="9">
        <v>0.6</v>
      </c>
      <c r="K27" s="9">
        <v>0.72</v>
      </c>
      <c r="L27" s="9">
        <v>0.6</v>
      </c>
      <c r="M27" s="9">
        <v>0.3</v>
      </c>
      <c r="N27" s="9">
        <v>0.65</v>
      </c>
    </row>
    <row r="28" spans="1:14">
      <c r="A28" s="8">
        <v>243</v>
      </c>
      <c r="B28" s="9">
        <v>243</v>
      </c>
      <c r="C28" s="9">
        <v>0.503040790557861</v>
      </c>
      <c r="D28" s="9">
        <v>0.0417943000793457</v>
      </c>
      <c r="E28" s="9">
        <v>8</v>
      </c>
      <c r="F28" s="9">
        <v>4</v>
      </c>
      <c r="G28" s="9">
        <v>2</v>
      </c>
      <c r="H28" s="9">
        <v>6</v>
      </c>
      <c r="I28" s="9">
        <v>0.8</v>
      </c>
      <c r="J28" s="9">
        <v>0.666666666666667</v>
      </c>
      <c r="K28" s="9">
        <v>0.727272727272727</v>
      </c>
      <c r="L28" s="9">
        <v>0.4</v>
      </c>
      <c r="M28" s="9">
        <v>0.4</v>
      </c>
      <c r="N28" s="9">
        <v>0.7</v>
      </c>
    </row>
    <row r="29" s="29" customFormat="1" spans="1:14">
      <c r="A29" s="34">
        <v>117</v>
      </c>
      <c r="B29" s="35">
        <v>117</v>
      </c>
      <c r="C29" s="35">
        <v>0.507088422775269</v>
      </c>
      <c r="D29" s="35">
        <v>0.0587853193283081</v>
      </c>
      <c r="E29" s="35">
        <v>9</v>
      </c>
      <c r="F29" s="35">
        <v>6</v>
      </c>
      <c r="G29" s="35">
        <v>1</v>
      </c>
      <c r="H29" s="35">
        <v>4</v>
      </c>
      <c r="I29" s="35">
        <v>0.9</v>
      </c>
      <c r="J29" s="35">
        <v>0.6</v>
      </c>
      <c r="K29" s="35">
        <v>0.72</v>
      </c>
      <c r="L29" s="35">
        <v>0.6</v>
      </c>
      <c r="M29" s="35">
        <v>0.3</v>
      </c>
      <c r="N29" s="35">
        <v>0.65</v>
      </c>
    </row>
    <row r="30" spans="1:14">
      <c r="A30" s="8">
        <v>157</v>
      </c>
      <c r="B30" s="9">
        <v>157</v>
      </c>
      <c r="C30" s="9">
        <v>0.511327028274536</v>
      </c>
      <c r="D30" s="9">
        <v>0.097496509552002</v>
      </c>
      <c r="E30" s="9">
        <v>10</v>
      </c>
      <c r="F30" s="9">
        <v>4</v>
      </c>
      <c r="G30" s="9">
        <v>0</v>
      </c>
      <c r="H30" s="9">
        <v>6</v>
      </c>
      <c r="I30" s="9">
        <v>1</v>
      </c>
      <c r="J30" s="9">
        <v>0.714285714285714</v>
      </c>
      <c r="K30" s="9">
        <v>0.833333333333333</v>
      </c>
      <c r="L30" s="9">
        <v>0.4</v>
      </c>
      <c r="M30" s="9">
        <v>0.6</v>
      </c>
      <c r="N30" s="9">
        <v>0.8</v>
      </c>
    </row>
    <row r="31" spans="1:14">
      <c r="A31" s="8">
        <v>341</v>
      </c>
      <c r="B31" s="9">
        <v>341</v>
      </c>
      <c r="C31" s="9">
        <v>0.512217044830322</v>
      </c>
      <c r="D31" s="9">
        <v>0.0958206653594971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170</v>
      </c>
      <c r="B32" s="9">
        <v>170</v>
      </c>
      <c r="C32" s="9">
        <v>0.517281055450439</v>
      </c>
      <c r="D32" s="9">
        <v>0.0913281440734863</v>
      </c>
      <c r="E32" s="9">
        <v>7</v>
      </c>
      <c r="F32" s="9">
        <v>7</v>
      </c>
      <c r="G32" s="9">
        <v>3</v>
      </c>
      <c r="H32" s="9">
        <v>3</v>
      </c>
      <c r="I32" s="9">
        <v>0.7</v>
      </c>
      <c r="J32" s="9">
        <v>0.5</v>
      </c>
      <c r="K32" s="9">
        <v>0.583333333333333</v>
      </c>
      <c r="L32" s="9">
        <v>0.7</v>
      </c>
      <c r="M32" s="9">
        <v>0</v>
      </c>
      <c r="N32" s="9">
        <v>0.5</v>
      </c>
    </row>
    <row r="33" spans="1:14">
      <c r="A33" s="8">
        <v>200</v>
      </c>
      <c r="B33" s="9">
        <v>200</v>
      </c>
      <c r="C33" s="9">
        <v>0.520510196685791</v>
      </c>
      <c r="D33" s="9">
        <v>0.174683451652527</v>
      </c>
      <c r="E33" s="9">
        <v>7</v>
      </c>
      <c r="F33" s="9">
        <v>6</v>
      </c>
      <c r="G33" s="9">
        <v>3</v>
      </c>
      <c r="H33" s="9">
        <v>4</v>
      </c>
      <c r="I33" s="9">
        <v>0.7</v>
      </c>
      <c r="J33" s="9">
        <v>0.538461538461539</v>
      </c>
      <c r="K33" s="9">
        <v>0.608695652173913</v>
      </c>
      <c r="L33" s="9">
        <v>0.6</v>
      </c>
      <c r="M33" s="9">
        <v>0.1</v>
      </c>
      <c r="N33" s="9">
        <v>0.55</v>
      </c>
    </row>
    <row r="34" spans="1:14">
      <c r="A34" s="8">
        <v>111</v>
      </c>
      <c r="B34" s="9">
        <v>111</v>
      </c>
      <c r="C34" s="9">
        <v>0.524930238723755</v>
      </c>
      <c r="D34" s="9">
        <v>0.134762167930603</v>
      </c>
      <c r="E34" s="9">
        <v>9</v>
      </c>
      <c r="F34" s="9">
        <v>6</v>
      </c>
      <c r="G34" s="9">
        <v>1</v>
      </c>
      <c r="H34" s="9">
        <v>4</v>
      </c>
      <c r="I34" s="9">
        <v>0.9</v>
      </c>
      <c r="J34" s="9">
        <v>0.6</v>
      </c>
      <c r="K34" s="9">
        <v>0.72</v>
      </c>
      <c r="L34" s="9">
        <v>0.6</v>
      </c>
      <c r="M34" s="9">
        <v>0.3</v>
      </c>
      <c r="N34" s="9">
        <v>0.65</v>
      </c>
    </row>
    <row r="35" spans="1:14">
      <c r="A35" s="8">
        <v>17</v>
      </c>
      <c r="B35" s="9">
        <v>17</v>
      </c>
      <c r="C35" s="9">
        <v>0.528415083885193</v>
      </c>
      <c r="D35" s="9">
        <v>0.0964980125427246</v>
      </c>
      <c r="E35" s="9">
        <v>10</v>
      </c>
      <c r="F35" s="9">
        <v>6</v>
      </c>
      <c r="G35" s="9">
        <v>0</v>
      </c>
      <c r="H35" s="9">
        <v>4</v>
      </c>
      <c r="I35" s="9">
        <v>1</v>
      </c>
      <c r="J35" s="9">
        <v>0.625</v>
      </c>
      <c r="K35" s="9">
        <v>0.769230769230769</v>
      </c>
      <c r="L35" s="9">
        <v>0.6</v>
      </c>
      <c r="M35" s="9">
        <v>0.4</v>
      </c>
      <c r="N35" s="9">
        <v>0.7</v>
      </c>
    </row>
    <row r="36" spans="1:14">
      <c r="A36" s="8">
        <v>72</v>
      </c>
      <c r="B36" s="9">
        <v>72</v>
      </c>
      <c r="C36" s="9">
        <v>0.529927730560303</v>
      </c>
      <c r="D36" s="9">
        <v>0.11436116695404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302</v>
      </c>
      <c r="B37" s="9">
        <v>302</v>
      </c>
      <c r="C37" s="9">
        <v>0.532430410385132</v>
      </c>
      <c r="D37" s="9">
        <v>0.0958017110824585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143</v>
      </c>
      <c r="B38" s="9">
        <v>143</v>
      </c>
      <c r="C38" s="9">
        <v>0.534330725669861</v>
      </c>
      <c r="D38" s="9">
        <v>0.131121039390564</v>
      </c>
      <c r="E38" s="9">
        <v>7</v>
      </c>
      <c r="F38" s="9">
        <v>3</v>
      </c>
      <c r="G38" s="9">
        <v>3</v>
      </c>
      <c r="H38" s="9">
        <v>7</v>
      </c>
      <c r="I38" s="9">
        <v>0.7</v>
      </c>
      <c r="J38" s="9">
        <v>0.7</v>
      </c>
      <c r="K38" s="9">
        <v>0.7</v>
      </c>
      <c r="L38" s="9">
        <v>0.3</v>
      </c>
      <c r="M38" s="9">
        <v>0.4</v>
      </c>
      <c r="N38" s="9">
        <v>0.7</v>
      </c>
    </row>
    <row r="39" spans="1:14">
      <c r="A39" s="8">
        <v>68</v>
      </c>
      <c r="B39" s="9">
        <v>68</v>
      </c>
      <c r="C39" s="9">
        <v>0.536260604858398</v>
      </c>
      <c r="D39" s="9">
        <v>0.117271304130554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449</v>
      </c>
      <c r="B40" s="9">
        <v>449</v>
      </c>
      <c r="C40" s="9">
        <v>0.538536787033081</v>
      </c>
      <c r="D40" s="9">
        <v>0.123993277549744</v>
      </c>
      <c r="E40" s="9">
        <v>7</v>
      </c>
      <c r="F40" s="9">
        <v>7</v>
      </c>
      <c r="G40" s="9">
        <v>3</v>
      </c>
      <c r="H40" s="9">
        <v>3</v>
      </c>
      <c r="I40" s="9">
        <v>0.7</v>
      </c>
      <c r="J40" s="9">
        <v>0.5</v>
      </c>
      <c r="K40" s="9">
        <v>0.583333333333333</v>
      </c>
      <c r="L40" s="9">
        <v>0.7</v>
      </c>
      <c r="M40" s="9">
        <v>0</v>
      </c>
      <c r="N40" s="9">
        <v>0.5</v>
      </c>
    </row>
    <row r="41" spans="1:14">
      <c r="A41" s="8">
        <v>347</v>
      </c>
      <c r="B41" s="9">
        <v>347</v>
      </c>
      <c r="C41" s="9">
        <v>0.542703747749329</v>
      </c>
      <c r="D41" s="9">
        <v>0.167460083961487</v>
      </c>
      <c r="E41" s="9">
        <v>9</v>
      </c>
      <c r="F41" s="9">
        <v>6</v>
      </c>
      <c r="G41" s="9">
        <v>1</v>
      </c>
      <c r="H41" s="9">
        <v>4</v>
      </c>
      <c r="I41" s="9">
        <v>0.9</v>
      </c>
      <c r="J41" s="9">
        <v>0.6</v>
      </c>
      <c r="K41" s="9">
        <v>0.72</v>
      </c>
      <c r="L41" s="9">
        <v>0.6</v>
      </c>
      <c r="M41" s="9">
        <v>0.3</v>
      </c>
      <c r="N41" s="9">
        <v>0.65</v>
      </c>
    </row>
    <row r="42" spans="1:14">
      <c r="A42" s="8">
        <v>381</v>
      </c>
      <c r="B42" s="9">
        <v>381</v>
      </c>
      <c r="C42" s="9">
        <v>0.552539467811584</v>
      </c>
      <c r="D42" s="9">
        <v>0.112726330757141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="29" customFormat="1" spans="1:14">
      <c r="A43" s="34">
        <v>369</v>
      </c>
      <c r="B43" s="35">
        <v>369</v>
      </c>
      <c r="C43" s="35">
        <v>0.558424592018127</v>
      </c>
      <c r="D43" s="35">
        <v>0.142747044563294</v>
      </c>
      <c r="E43" s="35">
        <v>9</v>
      </c>
      <c r="F43" s="35">
        <v>8</v>
      </c>
      <c r="G43" s="35">
        <v>1</v>
      </c>
      <c r="H43" s="35">
        <v>2</v>
      </c>
      <c r="I43" s="35">
        <v>0.9</v>
      </c>
      <c r="J43" s="35">
        <v>0.529411764705882</v>
      </c>
      <c r="K43" s="35">
        <v>0.666666666666667</v>
      </c>
      <c r="L43" s="35">
        <v>0.8</v>
      </c>
      <c r="M43" s="35">
        <v>0.1</v>
      </c>
      <c r="N43" s="35">
        <v>0.55</v>
      </c>
    </row>
    <row r="44" spans="1:14">
      <c r="A44" s="8">
        <v>147</v>
      </c>
      <c r="B44" s="9">
        <v>147</v>
      </c>
      <c r="C44" s="9">
        <v>0.56492280960083</v>
      </c>
      <c r="D44" s="9">
        <v>0.124079346656799</v>
      </c>
      <c r="E44" s="9">
        <v>7</v>
      </c>
      <c r="F44" s="9">
        <v>9</v>
      </c>
      <c r="G44" s="9">
        <v>3</v>
      </c>
      <c r="H44" s="9">
        <v>1</v>
      </c>
      <c r="I44" s="9">
        <v>0.7</v>
      </c>
      <c r="J44" s="9">
        <v>0.4375</v>
      </c>
      <c r="K44" s="9">
        <v>0.538461538461538</v>
      </c>
      <c r="L44" s="9">
        <v>0.9</v>
      </c>
      <c r="M44" s="9">
        <v>-0.2</v>
      </c>
      <c r="N44" s="9">
        <v>0.4</v>
      </c>
    </row>
    <row r="45" spans="1:14">
      <c r="A45" s="8">
        <v>51</v>
      </c>
      <c r="B45" s="9">
        <v>51</v>
      </c>
      <c r="C45" s="9">
        <v>0.567926406860352</v>
      </c>
      <c r="D45" s="9">
        <v>0.115323781967163</v>
      </c>
      <c r="E45" s="9">
        <v>8</v>
      </c>
      <c r="F45" s="9">
        <v>8</v>
      </c>
      <c r="G45" s="9">
        <v>2</v>
      </c>
      <c r="H45" s="9">
        <v>2</v>
      </c>
      <c r="I45" s="9">
        <v>0.8</v>
      </c>
      <c r="J45" s="9">
        <v>0.5</v>
      </c>
      <c r="K45" s="9">
        <v>0.615384615384615</v>
      </c>
      <c r="L45" s="9">
        <v>0.8</v>
      </c>
      <c r="M45" s="9">
        <v>0</v>
      </c>
      <c r="N45" s="9">
        <v>0.5</v>
      </c>
    </row>
    <row r="46" spans="1:14">
      <c r="A46" s="8">
        <v>308</v>
      </c>
      <c r="B46" s="9">
        <v>308</v>
      </c>
      <c r="C46" s="9">
        <v>0.568925857543945</v>
      </c>
      <c r="D46" s="9">
        <v>0.154922485351562</v>
      </c>
      <c r="E46" s="9">
        <v>10</v>
      </c>
      <c r="F46" s="9">
        <v>8</v>
      </c>
      <c r="G46" s="9">
        <v>0</v>
      </c>
      <c r="H46" s="9">
        <v>2</v>
      </c>
      <c r="I46" s="9">
        <v>1</v>
      </c>
      <c r="J46" s="9">
        <v>0.555555555555556</v>
      </c>
      <c r="K46" s="9">
        <v>0.714285714285714</v>
      </c>
      <c r="L46" s="9">
        <v>0.8</v>
      </c>
      <c r="M46" s="9">
        <v>0.2</v>
      </c>
      <c r="N46" s="9">
        <v>0.6</v>
      </c>
    </row>
    <row r="47" spans="1:14">
      <c r="A47" s="8">
        <v>224</v>
      </c>
      <c r="B47" s="9">
        <v>224</v>
      </c>
      <c r="C47" s="9">
        <v>0.56917941570282</v>
      </c>
      <c r="D47" s="9">
        <v>0.183644413948059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43</v>
      </c>
      <c r="B48" s="9">
        <v>43</v>
      </c>
      <c r="C48" s="9">
        <v>0.571359634399414</v>
      </c>
      <c r="D48" s="9">
        <v>0.128782153129578</v>
      </c>
      <c r="E48" s="9">
        <v>8</v>
      </c>
      <c r="F48" s="9">
        <v>7</v>
      </c>
      <c r="G48" s="9">
        <v>2</v>
      </c>
      <c r="H48" s="9">
        <v>3</v>
      </c>
      <c r="I48" s="9">
        <v>0.8</v>
      </c>
      <c r="J48" s="9">
        <v>0.533333333333333</v>
      </c>
      <c r="K48" s="9">
        <v>0.64</v>
      </c>
      <c r="L48" s="9">
        <v>0.7</v>
      </c>
      <c r="M48" s="9">
        <v>0.1</v>
      </c>
      <c r="N48" s="9">
        <v>0.55</v>
      </c>
    </row>
    <row r="49" spans="1:14">
      <c r="A49" s="8">
        <v>36</v>
      </c>
      <c r="B49" s="9">
        <v>36</v>
      </c>
      <c r="C49" s="9">
        <v>0.588944435119629</v>
      </c>
      <c r="D49" s="9">
        <v>0.175347805023193</v>
      </c>
      <c r="E49" s="9">
        <v>7</v>
      </c>
      <c r="F49" s="9">
        <v>8</v>
      </c>
      <c r="G49" s="9">
        <v>3</v>
      </c>
      <c r="H49" s="9">
        <v>2</v>
      </c>
      <c r="I49" s="9">
        <v>0.7</v>
      </c>
      <c r="J49" s="9">
        <v>0.466666666666667</v>
      </c>
      <c r="K49" s="9">
        <v>0.56</v>
      </c>
      <c r="L49" s="9">
        <v>0.8</v>
      </c>
      <c r="M49" s="9">
        <v>-0.1</v>
      </c>
      <c r="N49" s="9">
        <v>0.45</v>
      </c>
    </row>
    <row r="50" spans="1:14">
      <c r="A50" s="8">
        <v>192</v>
      </c>
      <c r="B50" s="9">
        <v>192</v>
      </c>
      <c r="C50" s="9">
        <v>0.592427253723145</v>
      </c>
      <c r="D50" s="9">
        <v>0.27315354347229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444</v>
      </c>
      <c r="B51" s="9">
        <v>444</v>
      </c>
      <c r="C51" s="9">
        <v>0.595346450805664</v>
      </c>
      <c r="D51" s="9">
        <v>0.195836067199707</v>
      </c>
      <c r="E51" s="9">
        <v>7</v>
      </c>
      <c r="F51" s="9">
        <v>6</v>
      </c>
      <c r="G51" s="9">
        <v>3</v>
      </c>
      <c r="H51" s="9">
        <v>4</v>
      </c>
      <c r="I51" s="9">
        <v>0.7</v>
      </c>
      <c r="J51" s="9">
        <v>0.538461538461539</v>
      </c>
      <c r="K51" s="9">
        <v>0.608695652173913</v>
      </c>
      <c r="L51" s="9">
        <v>0.6</v>
      </c>
      <c r="M51" s="9">
        <v>0.1</v>
      </c>
      <c r="N51" s="9">
        <v>0.55</v>
      </c>
    </row>
    <row r="52" spans="1:14">
      <c r="A52" s="8">
        <v>162</v>
      </c>
      <c r="B52" s="9">
        <v>162</v>
      </c>
      <c r="C52" s="9">
        <v>0.595521926879883</v>
      </c>
      <c r="D52" s="9">
        <v>0.114232540130615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133</v>
      </c>
      <c r="B53" s="9">
        <v>133</v>
      </c>
      <c r="C53" s="9">
        <v>0.597050428390503</v>
      </c>
      <c r="D53" s="9">
        <v>0.135079622268677</v>
      </c>
      <c r="E53" s="9">
        <v>9</v>
      </c>
      <c r="F53" s="9">
        <v>6</v>
      </c>
      <c r="G53" s="9">
        <v>1</v>
      </c>
      <c r="H53" s="9">
        <v>4</v>
      </c>
      <c r="I53" s="9">
        <v>0.9</v>
      </c>
      <c r="J53" s="9">
        <v>0.6</v>
      </c>
      <c r="K53" s="9">
        <v>0.72</v>
      </c>
      <c r="L53" s="9">
        <v>0.6</v>
      </c>
      <c r="M53" s="9">
        <v>0.3</v>
      </c>
      <c r="N53" s="9">
        <v>0.65</v>
      </c>
    </row>
    <row r="54" spans="1:14">
      <c r="A54" s="8">
        <v>33</v>
      </c>
      <c r="B54" s="9">
        <v>33</v>
      </c>
      <c r="C54" s="9">
        <v>0.59718656539917</v>
      </c>
      <c r="D54" s="9">
        <v>0.132335543632507</v>
      </c>
      <c r="E54" s="9">
        <v>9</v>
      </c>
      <c r="F54" s="9">
        <v>8</v>
      </c>
      <c r="G54" s="9">
        <v>1</v>
      </c>
      <c r="H54" s="9">
        <v>2</v>
      </c>
      <c r="I54" s="9">
        <v>0.9</v>
      </c>
      <c r="J54" s="9">
        <v>0.529411764705882</v>
      </c>
      <c r="K54" s="9">
        <v>0.666666666666667</v>
      </c>
      <c r="L54" s="9">
        <v>0.8</v>
      </c>
      <c r="M54" s="9">
        <v>0.1</v>
      </c>
      <c r="N54" s="9">
        <v>0.55</v>
      </c>
    </row>
    <row r="55" spans="1:14">
      <c r="A55" s="8">
        <v>462</v>
      </c>
      <c r="B55" s="9">
        <v>462</v>
      </c>
      <c r="C55" s="9">
        <v>0.601978421211243</v>
      </c>
      <c r="D55" s="9">
        <v>0.126847267150879</v>
      </c>
      <c r="E55" s="9">
        <v>9</v>
      </c>
      <c r="F55" s="9">
        <v>6</v>
      </c>
      <c r="G55" s="9">
        <v>1</v>
      </c>
      <c r="H55" s="9">
        <v>4</v>
      </c>
      <c r="I55" s="9">
        <v>0.9</v>
      </c>
      <c r="J55" s="9">
        <v>0.6</v>
      </c>
      <c r="K55" s="9">
        <v>0.72</v>
      </c>
      <c r="L55" s="9">
        <v>0.6</v>
      </c>
      <c r="M55" s="9">
        <v>0.3</v>
      </c>
      <c r="N55" s="9">
        <v>0.65</v>
      </c>
    </row>
    <row r="56" spans="1:14">
      <c r="A56" s="8">
        <v>432</v>
      </c>
      <c r="B56" s="9">
        <v>432</v>
      </c>
      <c r="C56" s="9">
        <v>0.605595111846924</v>
      </c>
      <c r="D56" s="9">
        <v>0.208909034729004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="29" customFormat="1" spans="1:14">
      <c r="A57" s="34">
        <v>225</v>
      </c>
      <c r="B57" s="35">
        <v>225</v>
      </c>
      <c r="C57" s="35">
        <v>0.605853915214539</v>
      </c>
      <c r="D57" s="35">
        <v>0.149552583694458</v>
      </c>
      <c r="E57" s="35">
        <v>7</v>
      </c>
      <c r="F57" s="35">
        <v>8</v>
      </c>
      <c r="G57" s="35">
        <v>3</v>
      </c>
      <c r="H57" s="35">
        <v>2</v>
      </c>
      <c r="I57" s="35">
        <v>0.7</v>
      </c>
      <c r="J57" s="35">
        <v>0.466666666666667</v>
      </c>
      <c r="K57" s="35">
        <v>0.56</v>
      </c>
      <c r="L57" s="35">
        <v>0.8</v>
      </c>
      <c r="M57" s="35">
        <v>-0.1</v>
      </c>
      <c r="N57" s="35">
        <v>0.45</v>
      </c>
    </row>
    <row r="58" spans="1:14">
      <c r="A58" s="8">
        <v>472</v>
      </c>
      <c r="B58" s="9">
        <v>472</v>
      </c>
      <c r="C58" s="9">
        <v>0.620526671409607</v>
      </c>
      <c r="D58" s="9">
        <v>0.139442920684815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264</v>
      </c>
      <c r="B59" s="9">
        <v>264</v>
      </c>
      <c r="C59" s="9">
        <v>0.624519824981689</v>
      </c>
      <c r="D59" s="9">
        <v>0.128039479255676</v>
      </c>
      <c r="E59" s="9">
        <v>7</v>
      </c>
      <c r="F59" s="9">
        <v>7</v>
      </c>
      <c r="G59" s="9">
        <v>3</v>
      </c>
      <c r="H59" s="9">
        <v>3</v>
      </c>
      <c r="I59" s="9">
        <v>0.7</v>
      </c>
      <c r="J59" s="9">
        <v>0.5</v>
      </c>
      <c r="K59" s="9">
        <v>0.583333333333333</v>
      </c>
      <c r="L59" s="9">
        <v>0.7</v>
      </c>
      <c r="M59" s="9">
        <v>0</v>
      </c>
      <c r="N59" s="9">
        <v>0.5</v>
      </c>
    </row>
    <row r="60" spans="1:14">
      <c r="A60" s="8">
        <v>160</v>
      </c>
      <c r="B60" s="9">
        <v>160</v>
      </c>
      <c r="C60" s="9">
        <v>0.625976920127869</v>
      </c>
      <c r="D60" s="9">
        <v>0.133077383041382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8">
        <v>399</v>
      </c>
      <c r="B61" s="9">
        <v>399</v>
      </c>
      <c r="C61" s="9">
        <v>0.626033902168274</v>
      </c>
      <c r="D61" s="9">
        <v>0.150467753410339</v>
      </c>
      <c r="E61" s="9">
        <v>9</v>
      </c>
      <c r="F61" s="9">
        <v>5</v>
      </c>
      <c r="G61" s="9">
        <v>1</v>
      </c>
      <c r="H61" s="9">
        <v>5</v>
      </c>
      <c r="I61" s="9">
        <v>0.9</v>
      </c>
      <c r="J61" s="9">
        <v>0.642857142857143</v>
      </c>
      <c r="K61" s="9">
        <v>0.75</v>
      </c>
      <c r="L61" s="9">
        <v>0.5</v>
      </c>
      <c r="M61" s="9">
        <v>0.4</v>
      </c>
      <c r="N61" s="9">
        <v>0.7</v>
      </c>
    </row>
    <row r="62" spans="1:14">
      <c r="A62" s="8">
        <v>215</v>
      </c>
      <c r="B62" s="9">
        <v>215</v>
      </c>
      <c r="C62" s="9">
        <v>0.627145886421204</v>
      </c>
      <c r="D62" s="9">
        <v>0.127987384796143</v>
      </c>
      <c r="E62" s="9">
        <v>10</v>
      </c>
      <c r="F62" s="9">
        <v>9</v>
      </c>
      <c r="G62" s="9">
        <v>0</v>
      </c>
      <c r="H62" s="9">
        <v>1</v>
      </c>
      <c r="I62" s="9">
        <v>1</v>
      </c>
      <c r="J62" s="9">
        <v>0.526315789473684</v>
      </c>
      <c r="K62" s="9">
        <v>0.689655172413793</v>
      </c>
      <c r="L62" s="9">
        <v>0.9</v>
      </c>
      <c r="M62" s="9">
        <v>0.1</v>
      </c>
      <c r="N62" s="9">
        <v>0.55</v>
      </c>
    </row>
    <row r="63" spans="1:14">
      <c r="A63" s="8">
        <v>396</v>
      </c>
      <c r="B63" s="9">
        <v>396</v>
      </c>
      <c r="C63" s="9">
        <v>0.630221962928772</v>
      </c>
      <c r="D63" s="9">
        <v>0.13497257232666</v>
      </c>
      <c r="E63" s="9">
        <v>7</v>
      </c>
      <c r="F63" s="9">
        <v>5</v>
      </c>
      <c r="G63" s="9">
        <v>3</v>
      </c>
      <c r="H63" s="9">
        <v>5</v>
      </c>
      <c r="I63" s="9">
        <v>0.7</v>
      </c>
      <c r="J63" s="9">
        <v>0.583333333333333</v>
      </c>
      <c r="K63" s="9">
        <v>0.636363636363636</v>
      </c>
      <c r="L63" s="9">
        <v>0.5</v>
      </c>
      <c r="M63" s="9">
        <v>0.2</v>
      </c>
      <c r="N63" s="9">
        <v>0.6</v>
      </c>
    </row>
    <row r="64" spans="1:14">
      <c r="A64" s="8">
        <v>435</v>
      </c>
      <c r="B64" s="9">
        <v>435</v>
      </c>
      <c r="C64" s="9">
        <v>0.635199427604675</v>
      </c>
      <c r="D64" s="9">
        <v>0.123878836631775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364</v>
      </c>
      <c r="B65" s="9">
        <v>364</v>
      </c>
      <c r="C65" s="9">
        <v>0.636906027793884</v>
      </c>
      <c r="D65" s="9">
        <v>0.126631736755371</v>
      </c>
      <c r="E65" s="9">
        <v>8</v>
      </c>
      <c r="F65" s="9">
        <v>6</v>
      </c>
      <c r="G65" s="9">
        <v>2</v>
      </c>
      <c r="H65" s="9">
        <v>4</v>
      </c>
      <c r="I65" s="9">
        <v>0.8</v>
      </c>
      <c r="J65" s="9">
        <v>0.571428571428572</v>
      </c>
      <c r="K65" s="9">
        <v>0.666666666666667</v>
      </c>
      <c r="L65" s="9">
        <v>0.6</v>
      </c>
      <c r="M65" s="9">
        <v>0.2</v>
      </c>
      <c r="N65" s="9">
        <v>0.6</v>
      </c>
    </row>
    <row r="66" spans="1:14">
      <c r="A66" s="8">
        <v>138</v>
      </c>
      <c r="B66" s="9">
        <v>138</v>
      </c>
      <c r="C66" s="9">
        <v>0.6426020860672</v>
      </c>
      <c r="D66" s="9">
        <v>0.130975008010864</v>
      </c>
      <c r="E66" s="9">
        <v>9</v>
      </c>
      <c r="F66" s="9">
        <v>10</v>
      </c>
      <c r="G66" s="9">
        <v>1</v>
      </c>
      <c r="H66" s="9">
        <v>0</v>
      </c>
      <c r="I66" s="9">
        <v>0.9</v>
      </c>
      <c r="J66" s="9">
        <v>0.473684210526316</v>
      </c>
      <c r="K66" s="9">
        <v>0.620689655172414</v>
      </c>
      <c r="L66" s="9">
        <v>1</v>
      </c>
      <c r="M66" s="9">
        <v>-0.1</v>
      </c>
      <c r="N66" s="9">
        <v>0.45</v>
      </c>
    </row>
    <row r="67" spans="1:14">
      <c r="A67" s="8">
        <v>274</v>
      </c>
      <c r="B67" s="9">
        <v>274</v>
      </c>
      <c r="C67" s="9">
        <v>0.644375324249268</v>
      </c>
      <c r="D67" s="9">
        <v>0.134663581848145</v>
      </c>
      <c r="E67" s="9">
        <v>9</v>
      </c>
      <c r="F67" s="9">
        <v>6</v>
      </c>
      <c r="G67" s="9">
        <v>1</v>
      </c>
      <c r="H67" s="9">
        <v>4</v>
      </c>
      <c r="I67" s="9">
        <v>0.9</v>
      </c>
      <c r="J67" s="9">
        <v>0.6</v>
      </c>
      <c r="K67" s="9">
        <v>0.72</v>
      </c>
      <c r="L67" s="9">
        <v>0.6</v>
      </c>
      <c r="M67" s="9">
        <v>0.3</v>
      </c>
      <c r="N67" s="9">
        <v>0.65</v>
      </c>
    </row>
    <row r="68" spans="1:14">
      <c r="A68" s="8">
        <v>313</v>
      </c>
      <c r="B68" s="9">
        <v>313</v>
      </c>
      <c r="C68" s="9">
        <v>0.650550127029419</v>
      </c>
      <c r="D68" s="9">
        <v>0.200407981872559</v>
      </c>
      <c r="E68" s="9">
        <v>8</v>
      </c>
      <c r="F68" s="9">
        <v>5</v>
      </c>
      <c r="G68" s="9">
        <v>2</v>
      </c>
      <c r="H68" s="9">
        <v>5</v>
      </c>
      <c r="I68" s="9">
        <v>0.8</v>
      </c>
      <c r="J68" s="9">
        <v>0.615384615384615</v>
      </c>
      <c r="K68" s="9">
        <v>0.695652173913043</v>
      </c>
      <c r="L68" s="9">
        <v>0.5</v>
      </c>
      <c r="M68" s="9">
        <v>0.3</v>
      </c>
      <c r="N68" s="9">
        <v>0.65</v>
      </c>
    </row>
    <row r="69" spans="1:14">
      <c r="A69" s="8">
        <v>105</v>
      </c>
      <c r="B69" s="9">
        <v>105</v>
      </c>
      <c r="C69" s="9">
        <v>0.654307246208191</v>
      </c>
      <c r="D69" s="9">
        <v>0.148639559745789</v>
      </c>
      <c r="E69" s="9">
        <v>9</v>
      </c>
      <c r="F69" s="9">
        <v>8</v>
      </c>
      <c r="G69" s="9">
        <v>1</v>
      </c>
      <c r="H69" s="9">
        <v>2</v>
      </c>
      <c r="I69" s="9">
        <v>0.9</v>
      </c>
      <c r="J69" s="9">
        <v>0.529411764705882</v>
      </c>
      <c r="K69" s="9">
        <v>0.666666666666667</v>
      </c>
      <c r="L69" s="9">
        <v>0.8</v>
      </c>
      <c r="M69" s="9">
        <v>0.1</v>
      </c>
      <c r="N69" s="9">
        <v>0.55</v>
      </c>
    </row>
    <row r="70" spans="1:14">
      <c r="A70" s="8">
        <v>201</v>
      </c>
      <c r="B70" s="9">
        <v>201</v>
      </c>
      <c r="C70" s="9">
        <v>0.656274795532227</v>
      </c>
      <c r="D70" s="9">
        <v>0.173108339309692</v>
      </c>
      <c r="E70" s="9">
        <v>9</v>
      </c>
      <c r="F70" s="9">
        <v>5</v>
      </c>
      <c r="G70" s="9">
        <v>1</v>
      </c>
      <c r="H70" s="9">
        <v>5</v>
      </c>
      <c r="I70" s="9">
        <v>0.9</v>
      </c>
      <c r="J70" s="9">
        <v>0.642857142857143</v>
      </c>
      <c r="K70" s="9">
        <v>0.75</v>
      </c>
      <c r="L70" s="9">
        <v>0.5</v>
      </c>
      <c r="M70" s="9">
        <v>0.4</v>
      </c>
      <c r="N70" s="9">
        <v>0.7</v>
      </c>
    </row>
    <row r="71" spans="1:14">
      <c r="A71" s="8">
        <v>361</v>
      </c>
      <c r="B71" s="9">
        <v>361</v>
      </c>
      <c r="C71" s="9">
        <v>0.659554600715637</v>
      </c>
      <c r="D71" s="9">
        <v>0.12120258808136</v>
      </c>
      <c r="E71" s="9">
        <v>9</v>
      </c>
      <c r="F71" s="9">
        <v>9</v>
      </c>
      <c r="G71" s="9">
        <v>1</v>
      </c>
      <c r="H71" s="9">
        <v>1</v>
      </c>
      <c r="I71" s="9">
        <v>0.9</v>
      </c>
      <c r="J71" s="9">
        <v>0.5</v>
      </c>
      <c r="K71" s="9">
        <v>0.642857142857143</v>
      </c>
      <c r="L71" s="9">
        <v>0.9</v>
      </c>
      <c r="M71" s="9">
        <v>0</v>
      </c>
      <c r="N71" s="9">
        <v>0.5</v>
      </c>
    </row>
    <row r="72" s="7" customFormat="1" spans="3:14">
      <c r="C72" s="7">
        <f>AVERAGE(C2:C71)</f>
        <v>0.537608671188355</v>
      </c>
      <c r="D72" s="7">
        <f>AVERAGE(D2:D71)</f>
        <v>0.107210224015372</v>
      </c>
      <c r="I72" s="7">
        <f t="shared" ref="I72:N72" si="0">AVERAGE(I2:I71)</f>
        <v>0.86</v>
      </c>
      <c r="J72" s="7">
        <f t="shared" si="0"/>
        <v>0.560271001910763</v>
      </c>
      <c r="K72" s="7">
        <f t="shared" si="0"/>
        <v>0.675986549824845</v>
      </c>
      <c r="L72" s="7">
        <f t="shared" si="0"/>
        <v>0.685714285714286</v>
      </c>
      <c r="M72" s="7">
        <f t="shared" si="0"/>
        <v>0.174285714285714</v>
      </c>
      <c r="N72" s="7">
        <f t="shared" si="0"/>
        <v>0.587142857142857</v>
      </c>
    </row>
    <row r="73" spans="7:8">
      <c r="G73" s="7" t="s">
        <v>39</v>
      </c>
      <c r="H73" s="7"/>
    </row>
    <row r="74" spans="3:11">
      <c r="C74" s="18" t="s">
        <v>13</v>
      </c>
      <c r="D74" s="7" t="s">
        <v>14</v>
      </c>
      <c r="G74" s="19">
        <v>0.02</v>
      </c>
      <c r="H74" s="23">
        <v>31.2</v>
      </c>
      <c r="I74" s="23">
        <v>-40</v>
      </c>
      <c r="J74" s="24">
        <v>0.0256</v>
      </c>
      <c r="K74">
        <v>76</v>
      </c>
    </row>
    <row r="75" spans="3:11">
      <c r="C75" s="7" t="s">
        <v>15</v>
      </c>
      <c r="D75" s="7">
        <f>COUNTIF(C2:C71,"&lt;0.343")-COUNTIF(C2:C71,"&lt;0.311")</f>
        <v>0</v>
      </c>
      <c r="G75" s="19">
        <v>0.04</v>
      </c>
      <c r="H75" s="23">
        <v>62.4</v>
      </c>
      <c r="I75" s="23">
        <v>-60</v>
      </c>
      <c r="J75" s="24">
        <v>0.0385</v>
      </c>
      <c r="K75">
        <v>75</v>
      </c>
    </row>
    <row r="76" spans="3:11">
      <c r="C76" s="7" t="s">
        <v>16</v>
      </c>
      <c r="D76" s="7">
        <f>COUNTIF(C2:C71,"&lt;0.375")-COUNTIF(C2:C71,"&lt;0.343")</f>
        <v>0</v>
      </c>
      <c r="G76" s="19">
        <v>0.1</v>
      </c>
      <c r="H76" s="23">
        <v>156</v>
      </c>
      <c r="I76" s="23">
        <v>-160</v>
      </c>
      <c r="J76" s="24">
        <v>0.1026</v>
      </c>
      <c r="K76">
        <v>70</v>
      </c>
    </row>
    <row r="77" spans="3:11">
      <c r="C77" s="7" t="s">
        <v>17</v>
      </c>
      <c r="D77" s="7">
        <f>COUNTIF(C2:C71,"&lt;0.407")-COUNTIF(C2:C71,"&lt;0.375")</f>
        <v>0</v>
      </c>
      <c r="G77" s="36">
        <v>0.12</v>
      </c>
      <c r="H77" s="37">
        <v>187.2</v>
      </c>
      <c r="I77" s="37">
        <v>-180</v>
      </c>
      <c r="J77" s="38">
        <v>0.1154</v>
      </c>
      <c r="K77" s="29">
        <v>69</v>
      </c>
    </row>
    <row r="78" s="29" customFormat="1" spans="3:11">
      <c r="C78" s="32" t="s">
        <v>73</v>
      </c>
      <c r="D78" s="32">
        <f>COUNTIF(C2:C71,"&lt;0.458")-COUNTIF(C2:C71,"&lt;0.407")</f>
        <v>14</v>
      </c>
      <c r="E78" s="29">
        <v>15</v>
      </c>
      <c r="H78" s="32"/>
      <c r="I78" s="29">
        <v>-200</v>
      </c>
      <c r="J78" s="39">
        <v>0.1282</v>
      </c>
      <c r="K78" s="29">
        <v>68</v>
      </c>
    </row>
    <row r="79" s="3" customFormat="1" spans="3:5">
      <c r="C79" s="20" t="s">
        <v>74</v>
      </c>
      <c r="D79" s="20">
        <f>COUNTIF(C2:C71,"&lt;0.509")-COUNTIF(C2:C71,"&lt;0.458")</f>
        <v>14</v>
      </c>
      <c r="E79" s="3">
        <v>15</v>
      </c>
    </row>
    <row r="80" s="3" customFormat="1" spans="3:5">
      <c r="C80" s="20" t="s">
        <v>75</v>
      </c>
      <c r="D80" s="20">
        <f>COUNTIF(C2:C71,"&lt;0.56")-COUNTIF(C2:C71,"&lt;0.509")</f>
        <v>14</v>
      </c>
      <c r="E80" s="3">
        <v>15</v>
      </c>
    </row>
    <row r="81" s="3" customFormat="1" spans="3:5">
      <c r="C81" s="20" t="s">
        <v>76</v>
      </c>
      <c r="D81" s="20">
        <f>COUNTIF(C2:C71,"&lt;0.611")-COUNTIF(C2:C71,"&lt;0.56")</f>
        <v>14</v>
      </c>
      <c r="E81" s="3">
        <v>15</v>
      </c>
    </row>
    <row r="82" s="29" customFormat="1" spans="3:5">
      <c r="C82" s="32" t="s">
        <v>77</v>
      </c>
      <c r="D82" s="32">
        <f>COUNTIF(C2:C71,"&lt;0.662")-COUNTIF(C2:C71,"&lt;0.611")</f>
        <v>14</v>
      </c>
      <c r="E82" s="29">
        <v>15</v>
      </c>
    </row>
    <row r="83" s="3" customFormat="1" spans="3:4">
      <c r="C83" s="20" t="s">
        <v>23</v>
      </c>
      <c r="D83" s="20">
        <v>0</v>
      </c>
    </row>
    <row r="84" spans="3:4">
      <c r="C84" s="7" t="s">
        <v>24</v>
      </c>
      <c r="D84" s="7">
        <v>0</v>
      </c>
    </row>
    <row r="85" spans="3:4">
      <c r="C85" s="7" t="s">
        <v>25</v>
      </c>
      <c r="D85" s="7">
        <v>0</v>
      </c>
    </row>
    <row r="86" spans="3:4">
      <c r="C86" s="7" t="s">
        <v>26</v>
      </c>
      <c r="D86" s="7">
        <f>COUNTIF(C2:C71,"&lt;0.695")-COUNTIF(C2:C71,"&lt;0.663")</f>
        <v>0</v>
      </c>
    </row>
    <row r="87" spans="3:4">
      <c r="C87" s="7" t="s">
        <v>27</v>
      </c>
      <c r="D87" s="7">
        <f>COUNTIF(C2:C71,"&lt;0.727")-COUNTIF(C2:C71,"&lt;0.695")</f>
        <v>0</v>
      </c>
    </row>
    <row r="88" spans="3:4">
      <c r="C88" s="7" t="s">
        <v>28</v>
      </c>
      <c r="D88" s="7">
        <f>COUNTIF(C2:C71,"&lt;0.759")-COUNTIF(C2:C71,"&lt;0.727")</f>
        <v>0</v>
      </c>
    </row>
    <row r="89" spans="3:4">
      <c r="C89" s="7" t="s">
        <v>29</v>
      </c>
      <c r="D89" s="7">
        <f>COUNTIF(C2:C71,"&lt;0.791")-COUNTIF(C2:C71,"&lt;0.759")</f>
        <v>0</v>
      </c>
    </row>
    <row r="90" spans="3:4">
      <c r="C90" s="7" t="s">
        <v>30</v>
      </c>
      <c r="D90" s="7">
        <f>COUNTIF(C2:C71,"&lt;0.823")-COUNTIF(C2:C71,"&lt;0.791")</f>
        <v>0</v>
      </c>
    </row>
    <row r="91" spans="3:4">
      <c r="C91" s="7" t="s">
        <v>31</v>
      </c>
      <c r="D91" s="7">
        <f>COUNTIF(C2:C71,"&lt;0.855")-COUNTIF(C2:C71,"&lt;0.823")</f>
        <v>0</v>
      </c>
    </row>
    <row r="92" spans="3:4">
      <c r="C92" s="7" t="s">
        <v>32</v>
      </c>
      <c r="D92" s="7">
        <f>COUNTIF(C2:C71,"&lt;0.887")-COUNTIF(C2:C71,"&lt;0.855")</f>
        <v>0</v>
      </c>
    </row>
    <row r="93" spans="3:4">
      <c r="C93" s="7" t="s">
        <v>33</v>
      </c>
      <c r="D93" s="7">
        <f>COUNTIF(C2:C71,"&lt;0.919")-COUNTIF(C2:C71,"&lt;0.887")</f>
        <v>0</v>
      </c>
    </row>
    <row r="94" spans="3:4">
      <c r="C94" s="7" t="s">
        <v>34</v>
      </c>
      <c r="D94" s="7">
        <f>COUNTIF(C2:C71,"&lt;0.951")-COUNTIF(C2:C71,"&lt;0.919")</f>
        <v>0</v>
      </c>
    </row>
    <row r="95" spans="3:4">
      <c r="C95" s="7" t="s">
        <v>35</v>
      </c>
      <c r="D95" s="7">
        <f>COUNTIF(C2:C71,"&lt;0.983")-COUNTIF(C2:C71,"&lt;0.951")</f>
        <v>0</v>
      </c>
    </row>
    <row r="96" spans="3:4">
      <c r="C96" s="7" t="s">
        <v>36</v>
      </c>
      <c r="D96" s="7">
        <f>COUNTIF(C2:C71,"&lt;1.015")-COUNTIF(C2:C71,"&lt;0.983")</f>
        <v>0</v>
      </c>
    </row>
    <row r="97" spans="3:4">
      <c r="C97" s="7" t="s">
        <v>37</v>
      </c>
      <c r="D97" s="7">
        <f>COUNTIF(C2:C71,"&lt;1.047")-COUNTIF(C2:C71,"&lt;1.015")</f>
        <v>0</v>
      </c>
    </row>
    <row r="98" spans="3:6">
      <c r="C98" s="7" t="s">
        <v>38</v>
      </c>
      <c r="D98" s="7">
        <f>COUNTIF(C2:C71,"&lt;1.079")-COUNTIF(C2:C71,"&lt;1.047")</f>
        <v>0</v>
      </c>
      <c r="F98">
        <v>0.051</v>
      </c>
    </row>
    <row r="101" spans="6:7">
      <c r="F101">
        <v>0.53</v>
      </c>
      <c r="G101">
        <v>0.038</v>
      </c>
    </row>
    <row r="102" spans="6:7">
      <c r="F102">
        <v>0.641</v>
      </c>
      <c r="G102">
        <v>0.073</v>
      </c>
    </row>
    <row r="103" spans="6:7">
      <c r="F103">
        <v>0.734</v>
      </c>
      <c r="G103">
        <v>0.107</v>
      </c>
    </row>
  </sheetData>
  <pageMargins left="0.75" right="0.75" top="1" bottom="1" header="0.5" footer="0.5"/>
  <headerFooter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61" workbookViewId="0">
      <selection activeCell="F72" sqref="F72:J77"/>
    </sheetView>
  </sheetViews>
  <sheetFormatPr defaultColWidth="9" defaultRowHeight="13.5"/>
  <cols>
    <col min="3" max="4" width="24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77</v>
      </c>
      <c r="B2" s="9">
        <v>77</v>
      </c>
      <c r="C2" s="9">
        <v>0.417457103729248</v>
      </c>
      <c r="D2" s="9">
        <v>0.00121867656707764</v>
      </c>
      <c r="E2" s="9">
        <v>9</v>
      </c>
      <c r="F2" s="9">
        <v>7</v>
      </c>
      <c r="G2" s="9">
        <v>1</v>
      </c>
      <c r="H2" s="9">
        <v>3</v>
      </c>
      <c r="I2" s="9">
        <v>0.9</v>
      </c>
      <c r="J2" s="9">
        <v>0.5625</v>
      </c>
      <c r="K2" s="9">
        <v>0.692307692307692</v>
      </c>
      <c r="L2" s="9">
        <v>0.7</v>
      </c>
      <c r="M2" s="9">
        <v>0.2</v>
      </c>
      <c r="N2" s="9">
        <v>0.6</v>
      </c>
    </row>
    <row r="3" spans="1:14">
      <c r="A3" s="8">
        <v>360</v>
      </c>
      <c r="B3" s="9">
        <v>360</v>
      </c>
      <c r="C3" s="9">
        <v>0.417488098144531</v>
      </c>
      <c r="D3" s="9">
        <v>0.0327906608581543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129</v>
      </c>
      <c r="B4" s="9">
        <v>129</v>
      </c>
      <c r="C4" s="9">
        <v>0.419413566589356</v>
      </c>
      <c r="D4" s="9">
        <v>0.000325918197631836</v>
      </c>
      <c r="E4" s="9">
        <v>9</v>
      </c>
      <c r="F4" s="9">
        <v>4</v>
      </c>
      <c r="G4" s="9">
        <v>1</v>
      </c>
      <c r="H4" s="9">
        <v>6</v>
      </c>
      <c r="I4" s="9">
        <v>0.9</v>
      </c>
      <c r="J4" s="9">
        <v>0.692307692307692</v>
      </c>
      <c r="K4" s="9">
        <v>0.782608695652174</v>
      </c>
      <c r="L4" s="9">
        <v>0.4</v>
      </c>
      <c r="M4" s="9">
        <v>0.5</v>
      </c>
      <c r="N4" s="9">
        <v>0.75</v>
      </c>
    </row>
    <row r="5" spans="1:14">
      <c r="A5" s="8">
        <v>285</v>
      </c>
      <c r="B5" s="9">
        <v>285</v>
      </c>
      <c r="C5" s="9">
        <v>0.428414344787598</v>
      </c>
      <c r="D5" s="9">
        <v>0.0122898817062378</v>
      </c>
      <c r="E5" s="9">
        <v>9</v>
      </c>
      <c r="F5" s="9">
        <v>5</v>
      </c>
      <c r="G5" s="9">
        <v>1</v>
      </c>
      <c r="H5" s="9">
        <v>5</v>
      </c>
      <c r="I5" s="9">
        <v>0.9</v>
      </c>
      <c r="J5" s="9">
        <v>0.642857142857143</v>
      </c>
      <c r="K5" s="9">
        <v>0.75</v>
      </c>
      <c r="L5" s="9">
        <v>0.5</v>
      </c>
      <c r="M5" s="9">
        <v>0.4</v>
      </c>
      <c r="N5" s="9">
        <v>0.7</v>
      </c>
    </row>
    <row r="6" spans="1:14">
      <c r="A6" s="8">
        <v>137</v>
      </c>
      <c r="B6" s="9">
        <v>137</v>
      </c>
      <c r="C6" s="9">
        <v>0.42886209487915</v>
      </c>
      <c r="D6" s="9">
        <v>0.0321927070617676</v>
      </c>
      <c r="E6" s="9">
        <v>8</v>
      </c>
      <c r="F6" s="9">
        <v>8</v>
      </c>
      <c r="G6" s="9">
        <v>2</v>
      </c>
      <c r="H6" s="9">
        <v>2</v>
      </c>
      <c r="I6" s="9">
        <v>0.8</v>
      </c>
      <c r="J6" s="9">
        <v>0.5</v>
      </c>
      <c r="K6" s="9">
        <v>0.615384615384615</v>
      </c>
      <c r="L6" s="9">
        <v>0.8</v>
      </c>
      <c r="M6" s="9">
        <v>0</v>
      </c>
      <c r="N6" s="9">
        <v>0.5</v>
      </c>
    </row>
    <row r="7" spans="1:14">
      <c r="A7" s="8">
        <v>124</v>
      </c>
      <c r="B7" s="9">
        <v>124</v>
      </c>
      <c r="C7" s="9">
        <v>0.430761814117432</v>
      </c>
      <c r="D7" s="9">
        <v>0.0127527713775635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39</v>
      </c>
      <c r="B8" s="9">
        <v>39</v>
      </c>
      <c r="C8" s="9">
        <v>0.432618618011475</v>
      </c>
      <c r="D8" s="9">
        <v>0.114086151123047</v>
      </c>
      <c r="E8" s="9">
        <v>9</v>
      </c>
      <c r="F8" s="9">
        <v>7</v>
      </c>
      <c r="G8" s="9">
        <v>1</v>
      </c>
      <c r="H8" s="9">
        <v>3</v>
      </c>
      <c r="I8" s="9">
        <v>0.9</v>
      </c>
      <c r="J8" s="9">
        <v>0.5625</v>
      </c>
      <c r="K8" s="9">
        <v>0.692307692307692</v>
      </c>
      <c r="L8" s="9">
        <v>0.7</v>
      </c>
      <c r="M8" s="9">
        <v>0.2</v>
      </c>
      <c r="N8" s="9">
        <v>0.6</v>
      </c>
    </row>
    <row r="9" spans="1:14">
      <c r="A9" s="8">
        <v>382</v>
      </c>
      <c r="B9" s="9">
        <v>382</v>
      </c>
      <c r="C9" s="9">
        <v>0.432807445526123</v>
      </c>
      <c r="D9" s="9">
        <v>0.0136957168579102</v>
      </c>
      <c r="E9" s="9">
        <v>9</v>
      </c>
      <c r="F9" s="9">
        <v>10</v>
      </c>
      <c r="G9" s="9">
        <v>1</v>
      </c>
      <c r="H9" s="9">
        <v>0</v>
      </c>
      <c r="I9" s="9">
        <v>0.9</v>
      </c>
      <c r="J9" s="9">
        <v>0.473684210526316</v>
      </c>
      <c r="K9" s="9">
        <v>0.620689655172414</v>
      </c>
      <c r="L9" s="9">
        <v>1</v>
      </c>
      <c r="M9" s="9">
        <v>-0.1</v>
      </c>
      <c r="N9" s="9">
        <v>0.45</v>
      </c>
    </row>
    <row r="10" spans="1:14">
      <c r="A10" s="8">
        <v>74</v>
      </c>
      <c r="B10" s="9">
        <v>74</v>
      </c>
      <c r="C10" s="9">
        <v>0.440886259078979</v>
      </c>
      <c r="D10" s="9">
        <v>0.00444221496582031</v>
      </c>
      <c r="E10" s="9">
        <v>8</v>
      </c>
      <c r="F10" s="9">
        <v>10</v>
      </c>
      <c r="G10" s="9">
        <v>2</v>
      </c>
      <c r="H10" s="9">
        <v>0</v>
      </c>
      <c r="I10" s="9">
        <v>0.8</v>
      </c>
      <c r="J10" s="9">
        <v>0.444444444444444</v>
      </c>
      <c r="K10" s="9">
        <v>0.571428571428572</v>
      </c>
      <c r="L10" s="9">
        <v>1</v>
      </c>
      <c r="M10" s="9">
        <v>-0.2</v>
      </c>
      <c r="N10" s="9">
        <v>0.4</v>
      </c>
    </row>
    <row r="11" spans="1:14">
      <c r="A11" s="8">
        <v>227</v>
      </c>
      <c r="B11" s="9">
        <v>227</v>
      </c>
      <c r="C11" s="9">
        <v>0.442574501037598</v>
      </c>
      <c r="D11" s="9">
        <v>0.035521388053894</v>
      </c>
      <c r="E11" s="9">
        <v>8</v>
      </c>
      <c r="F11" s="9">
        <v>9</v>
      </c>
      <c r="G11" s="9">
        <v>2</v>
      </c>
      <c r="H11" s="9">
        <v>1</v>
      </c>
      <c r="I11" s="9">
        <v>0.8</v>
      </c>
      <c r="J11" s="9">
        <v>0.470588235294118</v>
      </c>
      <c r="K11" s="9">
        <v>0.592592592592593</v>
      </c>
      <c r="L11" s="9">
        <v>0.9</v>
      </c>
      <c r="M11" s="9">
        <v>-0.1</v>
      </c>
      <c r="N11" s="9">
        <v>0.45</v>
      </c>
    </row>
    <row r="12" spans="1:14">
      <c r="A12" s="8">
        <v>291</v>
      </c>
      <c r="B12" s="9">
        <v>291</v>
      </c>
      <c r="C12" s="9">
        <v>0.442946434020996</v>
      </c>
      <c r="D12" s="9">
        <v>0.0584065914154053</v>
      </c>
      <c r="E12" s="9">
        <v>10</v>
      </c>
      <c r="F12" s="9">
        <v>4</v>
      </c>
      <c r="G12" s="9">
        <v>0</v>
      </c>
      <c r="H12" s="9">
        <v>6</v>
      </c>
      <c r="I12" s="9">
        <v>1</v>
      </c>
      <c r="J12" s="9">
        <v>0.714285714285714</v>
      </c>
      <c r="K12" s="9">
        <v>0.833333333333333</v>
      </c>
      <c r="L12" s="9">
        <v>0.4</v>
      </c>
      <c r="M12" s="9">
        <v>0.6</v>
      </c>
      <c r="N12" s="9">
        <v>0.8</v>
      </c>
    </row>
    <row r="13" spans="1:14">
      <c r="A13" s="8">
        <v>497</v>
      </c>
      <c r="B13" s="9">
        <v>497</v>
      </c>
      <c r="C13" s="9">
        <v>0.443958520889282</v>
      </c>
      <c r="D13" s="9">
        <v>0.0644644498825073</v>
      </c>
      <c r="E13" s="9">
        <v>8</v>
      </c>
      <c r="F13" s="9">
        <v>5</v>
      </c>
      <c r="G13" s="9">
        <v>2</v>
      </c>
      <c r="H13" s="9">
        <v>5</v>
      </c>
      <c r="I13" s="9">
        <v>0.8</v>
      </c>
      <c r="J13" s="9">
        <v>0.615384615384615</v>
      </c>
      <c r="K13" s="9">
        <v>0.695652173913043</v>
      </c>
      <c r="L13" s="9">
        <v>0.5</v>
      </c>
      <c r="M13" s="9">
        <v>0.3</v>
      </c>
      <c r="N13" s="9">
        <v>0.65</v>
      </c>
    </row>
    <row r="14" spans="1:14">
      <c r="A14" s="8">
        <v>141</v>
      </c>
      <c r="B14" s="9">
        <v>141</v>
      </c>
      <c r="C14" s="9">
        <v>0.445580959320068</v>
      </c>
      <c r="D14" s="9">
        <v>0.0417087078094482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67</v>
      </c>
      <c r="B15" s="9">
        <v>67</v>
      </c>
      <c r="C15" s="9">
        <v>0.452506303787231</v>
      </c>
      <c r="D15" s="9">
        <v>0.0691452026367187</v>
      </c>
      <c r="E15" s="9">
        <v>8</v>
      </c>
      <c r="F15" s="9">
        <v>8</v>
      </c>
      <c r="G15" s="9">
        <v>2</v>
      </c>
      <c r="H15" s="9">
        <v>2</v>
      </c>
      <c r="I15" s="9">
        <v>0.8</v>
      </c>
      <c r="J15" s="9">
        <v>0.5</v>
      </c>
      <c r="K15" s="9">
        <v>0.615384615384615</v>
      </c>
      <c r="L15" s="9">
        <v>0.8</v>
      </c>
      <c r="M15" s="9">
        <v>0</v>
      </c>
      <c r="N15" s="9">
        <v>0.5</v>
      </c>
    </row>
    <row r="16" spans="1:14">
      <c r="A16" s="8">
        <v>315</v>
      </c>
      <c r="B16" s="9">
        <v>315</v>
      </c>
      <c r="C16" s="9">
        <v>0.452936172485352</v>
      </c>
      <c r="D16" s="9">
        <v>0.0606592893600464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246</v>
      </c>
      <c r="B17" s="9">
        <v>246</v>
      </c>
      <c r="C17" s="9">
        <v>0.455821514129639</v>
      </c>
      <c r="D17" s="9">
        <v>0.0272377729415894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="29" customFormat="1" spans="1:14">
      <c r="A18" s="34">
        <v>234</v>
      </c>
      <c r="B18" s="35">
        <v>234</v>
      </c>
      <c r="C18" s="35">
        <v>0.462918043136597</v>
      </c>
      <c r="D18" s="35">
        <v>0.0611269474029541</v>
      </c>
      <c r="E18" s="35">
        <v>9</v>
      </c>
      <c r="F18" s="35">
        <v>9</v>
      </c>
      <c r="G18" s="35">
        <v>1</v>
      </c>
      <c r="H18" s="35">
        <v>1</v>
      </c>
      <c r="I18" s="35">
        <v>0.9</v>
      </c>
      <c r="J18" s="35">
        <v>0.5</v>
      </c>
      <c r="K18" s="35">
        <v>0.642857142857143</v>
      </c>
      <c r="L18" s="35">
        <v>0.9</v>
      </c>
      <c r="M18" s="35">
        <v>0</v>
      </c>
      <c r="N18" s="35">
        <v>0.5</v>
      </c>
    </row>
    <row r="19" spans="1:14">
      <c r="A19" s="8">
        <v>248</v>
      </c>
      <c r="B19" s="9">
        <v>248</v>
      </c>
      <c r="C19" s="9">
        <v>0.480457067489624</v>
      </c>
      <c r="D19" s="9">
        <v>0.110321640968323</v>
      </c>
      <c r="E19" s="9">
        <v>9</v>
      </c>
      <c r="F19" s="9">
        <v>8</v>
      </c>
      <c r="G19" s="9">
        <v>1</v>
      </c>
      <c r="H19" s="9">
        <v>2</v>
      </c>
      <c r="I19" s="9">
        <v>0.9</v>
      </c>
      <c r="J19" s="9">
        <v>0.529411764705882</v>
      </c>
      <c r="K19" s="9">
        <v>0.666666666666667</v>
      </c>
      <c r="L19" s="9">
        <v>0.8</v>
      </c>
      <c r="M19" s="9">
        <v>0.1</v>
      </c>
      <c r="N19" s="9">
        <v>0.55</v>
      </c>
    </row>
    <row r="20" spans="1:14">
      <c r="A20" s="8">
        <v>113</v>
      </c>
      <c r="B20" s="9">
        <v>113</v>
      </c>
      <c r="C20" s="9">
        <v>0.48065447807312</v>
      </c>
      <c r="D20" s="9">
        <v>0.154976487159729</v>
      </c>
      <c r="E20" s="9">
        <v>7</v>
      </c>
      <c r="F20" s="9">
        <v>9</v>
      </c>
      <c r="G20" s="9">
        <v>3</v>
      </c>
      <c r="H20" s="9">
        <v>1</v>
      </c>
      <c r="I20" s="9">
        <v>0.7</v>
      </c>
      <c r="J20" s="9">
        <v>0.4375</v>
      </c>
      <c r="K20" s="9">
        <v>0.538461538461538</v>
      </c>
      <c r="L20" s="9">
        <v>0.9</v>
      </c>
      <c r="M20" s="9">
        <v>-0.2</v>
      </c>
      <c r="N20" s="9">
        <v>0.4</v>
      </c>
    </row>
    <row r="21" spans="1:14">
      <c r="A21" s="8">
        <v>471</v>
      </c>
      <c r="B21" s="9">
        <v>471</v>
      </c>
      <c r="C21" s="9">
        <v>0.503038883209229</v>
      </c>
      <c r="D21" s="9">
        <v>0.0972745418548584</v>
      </c>
      <c r="E21" s="9">
        <v>9</v>
      </c>
      <c r="F21" s="9">
        <v>6</v>
      </c>
      <c r="G21" s="9">
        <v>1</v>
      </c>
      <c r="H21" s="9">
        <v>4</v>
      </c>
      <c r="I21" s="9">
        <v>0.9</v>
      </c>
      <c r="J21" s="9">
        <v>0.6</v>
      </c>
      <c r="K21" s="9">
        <v>0.72</v>
      </c>
      <c r="L21" s="9">
        <v>0.6</v>
      </c>
      <c r="M21" s="9">
        <v>0.3</v>
      </c>
      <c r="N21" s="9">
        <v>0.65</v>
      </c>
    </row>
    <row r="22" spans="1:14">
      <c r="A22" s="8">
        <v>157</v>
      </c>
      <c r="B22" s="9">
        <v>157</v>
      </c>
      <c r="C22" s="9">
        <v>0.511327028274536</v>
      </c>
      <c r="D22" s="9">
        <v>0.097496509552002</v>
      </c>
      <c r="E22" s="9">
        <v>10</v>
      </c>
      <c r="F22" s="9">
        <v>4</v>
      </c>
      <c r="G22" s="9">
        <v>0</v>
      </c>
      <c r="H22" s="9">
        <v>6</v>
      </c>
      <c r="I22" s="9">
        <v>1</v>
      </c>
      <c r="J22" s="9">
        <v>0.714285714285714</v>
      </c>
      <c r="K22" s="9">
        <v>0.833333333333333</v>
      </c>
      <c r="L22" s="9">
        <v>0.4</v>
      </c>
      <c r="M22" s="9">
        <v>0.6</v>
      </c>
      <c r="N22" s="9">
        <v>0.8</v>
      </c>
    </row>
    <row r="23" spans="1:14">
      <c r="A23" s="8">
        <v>341</v>
      </c>
      <c r="B23" s="9">
        <v>341</v>
      </c>
      <c r="C23" s="9">
        <v>0.512217044830322</v>
      </c>
      <c r="D23" s="9">
        <v>0.0958206653594971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154</v>
      </c>
      <c r="B24" s="9">
        <v>154</v>
      </c>
      <c r="C24" s="9">
        <v>0.514118075370789</v>
      </c>
      <c r="D24" s="9">
        <v>0.0761491060256958</v>
      </c>
      <c r="E24" s="9">
        <v>10</v>
      </c>
      <c r="F24" s="9">
        <v>6</v>
      </c>
      <c r="G24" s="9">
        <v>0</v>
      </c>
      <c r="H24" s="9">
        <v>4</v>
      </c>
      <c r="I24" s="9">
        <v>1</v>
      </c>
      <c r="J24" s="9">
        <v>0.625</v>
      </c>
      <c r="K24" s="9">
        <v>0.769230769230769</v>
      </c>
      <c r="L24" s="9">
        <v>0.6</v>
      </c>
      <c r="M24" s="9">
        <v>0.4</v>
      </c>
      <c r="N24" s="9">
        <v>0.7</v>
      </c>
    </row>
    <row r="25" spans="1:14">
      <c r="A25" s="8">
        <v>170</v>
      </c>
      <c r="B25" s="9">
        <v>170</v>
      </c>
      <c r="C25" s="9">
        <v>0.517281055450439</v>
      </c>
      <c r="D25" s="9">
        <v>0.0913281440734863</v>
      </c>
      <c r="E25" s="9">
        <v>7</v>
      </c>
      <c r="F25" s="9">
        <v>7</v>
      </c>
      <c r="G25" s="9">
        <v>3</v>
      </c>
      <c r="H25" s="9">
        <v>3</v>
      </c>
      <c r="I25" s="9">
        <v>0.7</v>
      </c>
      <c r="J25" s="9">
        <v>0.5</v>
      </c>
      <c r="K25" s="9">
        <v>0.583333333333333</v>
      </c>
      <c r="L25" s="9">
        <v>0.7</v>
      </c>
      <c r="M25" s="9">
        <v>0</v>
      </c>
      <c r="N25" s="9">
        <v>0.5</v>
      </c>
    </row>
    <row r="26" spans="1:14">
      <c r="A26" s="8">
        <v>132</v>
      </c>
      <c r="B26" s="9">
        <v>132</v>
      </c>
      <c r="C26" s="9">
        <v>0.518872261047363</v>
      </c>
      <c r="D26" s="9">
        <v>0.0788161754608154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pans="1:14">
      <c r="A27" s="8">
        <v>200</v>
      </c>
      <c r="B27" s="9">
        <v>200</v>
      </c>
      <c r="C27" s="9">
        <v>0.520510196685791</v>
      </c>
      <c r="D27" s="9">
        <v>0.174683451652527</v>
      </c>
      <c r="E27" s="9">
        <v>7</v>
      </c>
      <c r="F27" s="9">
        <v>6</v>
      </c>
      <c r="G27" s="9">
        <v>3</v>
      </c>
      <c r="H27" s="9">
        <v>4</v>
      </c>
      <c r="I27" s="9">
        <v>0.7</v>
      </c>
      <c r="J27" s="9">
        <v>0.538461538461539</v>
      </c>
      <c r="K27" s="9">
        <v>0.608695652173913</v>
      </c>
      <c r="L27" s="9">
        <v>0.6</v>
      </c>
      <c r="M27" s="9">
        <v>0.1</v>
      </c>
      <c r="N27" s="9">
        <v>0.55</v>
      </c>
    </row>
    <row r="28" spans="1:14">
      <c r="A28" s="8">
        <v>231</v>
      </c>
      <c r="B28" s="9">
        <v>231</v>
      </c>
      <c r="C28" s="9">
        <v>0.52093243598938</v>
      </c>
      <c r="D28" s="9">
        <v>0.0623812675476074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pans="1:14">
      <c r="A29" s="8">
        <v>111</v>
      </c>
      <c r="B29" s="9">
        <v>111</v>
      </c>
      <c r="C29" s="9">
        <v>0.524930238723755</v>
      </c>
      <c r="D29" s="9">
        <v>0.134762167930603</v>
      </c>
      <c r="E29" s="9">
        <v>9</v>
      </c>
      <c r="F29" s="9">
        <v>6</v>
      </c>
      <c r="G29" s="9">
        <v>1</v>
      </c>
      <c r="H29" s="9">
        <v>4</v>
      </c>
      <c r="I29" s="9">
        <v>0.9</v>
      </c>
      <c r="J29" s="9">
        <v>0.6</v>
      </c>
      <c r="K29" s="9">
        <v>0.72</v>
      </c>
      <c r="L29" s="9">
        <v>0.6</v>
      </c>
      <c r="M29" s="9">
        <v>0.3</v>
      </c>
      <c r="N29" s="9">
        <v>0.65</v>
      </c>
    </row>
    <row r="30" spans="1:14">
      <c r="A30" s="8">
        <v>72</v>
      </c>
      <c r="B30" s="9">
        <v>72</v>
      </c>
      <c r="C30" s="9">
        <v>0.529927730560303</v>
      </c>
      <c r="D30" s="9">
        <v>0.11436116695404</v>
      </c>
      <c r="E30" s="9">
        <v>9</v>
      </c>
      <c r="F30" s="9">
        <v>7</v>
      </c>
      <c r="G30" s="9">
        <v>1</v>
      </c>
      <c r="H30" s="9">
        <v>3</v>
      </c>
      <c r="I30" s="9">
        <v>0.9</v>
      </c>
      <c r="J30" s="9">
        <v>0.5625</v>
      </c>
      <c r="K30" s="9">
        <v>0.692307692307692</v>
      </c>
      <c r="L30" s="9">
        <v>0.7</v>
      </c>
      <c r="M30" s="9">
        <v>0.2</v>
      </c>
      <c r="N30" s="9">
        <v>0.6</v>
      </c>
    </row>
    <row r="31" spans="1:14">
      <c r="A31" s="8">
        <v>12</v>
      </c>
      <c r="B31" s="9">
        <v>12</v>
      </c>
      <c r="C31" s="9">
        <v>0.531450152397156</v>
      </c>
      <c r="D31" s="9">
        <v>0.0931936502456665</v>
      </c>
      <c r="E31" s="9">
        <v>7</v>
      </c>
      <c r="F31" s="9">
        <v>4</v>
      </c>
      <c r="G31" s="9">
        <v>3</v>
      </c>
      <c r="H31" s="9">
        <v>6</v>
      </c>
      <c r="I31" s="9">
        <v>0.7</v>
      </c>
      <c r="J31" s="9">
        <v>0.636363636363636</v>
      </c>
      <c r="K31" s="9">
        <v>0.666666666666667</v>
      </c>
      <c r="L31" s="9">
        <v>0.4</v>
      </c>
      <c r="M31" s="9">
        <v>0.3</v>
      </c>
      <c r="N31" s="9">
        <v>0.65</v>
      </c>
    </row>
    <row r="32" spans="1:14">
      <c r="A32" s="8">
        <v>302</v>
      </c>
      <c r="B32" s="9">
        <v>302</v>
      </c>
      <c r="C32" s="9">
        <v>0.532430410385132</v>
      </c>
      <c r="D32" s="9">
        <v>0.0958017110824585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143</v>
      </c>
      <c r="B33" s="9">
        <v>143</v>
      </c>
      <c r="C33" s="9">
        <v>0.534330725669861</v>
      </c>
      <c r="D33" s="9">
        <v>0.131121039390564</v>
      </c>
      <c r="E33" s="9">
        <v>7</v>
      </c>
      <c r="F33" s="9">
        <v>3</v>
      </c>
      <c r="G33" s="9">
        <v>3</v>
      </c>
      <c r="H33" s="9">
        <v>7</v>
      </c>
      <c r="I33" s="9">
        <v>0.7</v>
      </c>
      <c r="J33" s="9">
        <v>0.7</v>
      </c>
      <c r="K33" s="9">
        <v>0.7</v>
      </c>
      <c r="L33" s="9">
        <v>0.3</v>
      </c>
      <c r="M33" s="9">
        <v>0.4</v>
      </c>
      <c r="N33" s="9">
        <v>0.7</v>
      </c>
    </row>
    <row r="34" spans="1:14">
      <c r="A34" s="8">
        <v>245</v>
      </c>
      <c r="B34" s="9">
        <v>245</v>
      </c>
      <c r="C34" s="9">
        <v>0.535016775131226</v>
      </c>
      <c r="D34" s="9">
        <v>0.0704317092895508</v>
      </c>
      <c r="E34" s="9">
        <v>9</v>
      </c>
      <c r="F34" s="9">
        <v>8</v>
      </c>
      <c r="G34" s="9">
        <v>1</v>
      </c>
      <c r="H34" s="9">
        <v>2</v>
      </c>
      <c r="I34" s="9">
        <v>0.9</v>
      </c>
      <c r="J34" s="9">
        <v>0.529411764705882</v>
      </c>
      <c r="K34" s="9">
        <v>0.666666666666667</v>
      </c>
      <c r="L34" s="9">
        <v>0.8</v>
      </c>
      <c r="M34" s="9">
        <v>0.1</v>
      </c>
      <c r="N34" s="9">
        <v>0.55</v>
      </c>
    </row>
    <row r="35" s="29" customFormat="1" spans="1:14">
      <c r="A35" s="34">
        <v>68</v>
      </c>
      <c r="B35" s="35">
        <v>68</v>
      </c>
      <c r="C35" s="35">
        <v>0.536260604858398</v>
      </c>
      <c r="D35" s="35">
        <v>0.117271304130554</v>
      </c>
      <c r="E35" s="35">
        <v>9</v>
      </c>
      <c r="F35" s="35">
        <v>9</v>
      </c>
      <c r="G35" s="35">
        <v>1</v>
      </c>
      <c r="H35" s="35">
        <v>1</v>
      </c>
      <c r="I35" s="35">
        <v>0.9</v>
      </c>
      <c r="J35" s="35">
        <v>0.5</v>
      </c>
      <c r="K35" s="35">
        <v>0.642857142857143</v>
      </c>
      <c r="L35" s="35">
        <v>0.9</v>
      </c>
      <c r="M35" s="35">
        <v>0</v>
      </c>
      <c r="N35" s="35">
        <v>0.5</v>
      </c>
    </row>
    <row r="36" spans="1:14">
      <c r="A36" s="8">
        <v>443</v>
      </c>
      <c r="B36" s="9">
        <v>443</v>
      </c>
      <c r="C36" s="9">
        <v>0.537277579307556</v>
      </c>
      <c r="D36" s="9">
        <v>0.00821709632873535</v>
      </c>
      <c r="E36" s="9">
        <v>10</v>
      </c>
      <c r="F36" s="9">
        <v>6</v>
      </c>
      <c r="G36" s="9">
        <v>0</v>
      </c>
      <c r="H36" s="9">
        <v>4</v>
      </c>
      <c r="I36" s="9">
        <v>1</v>
      </c>
      <c r="J36" s="9">
        <v>0.625</v>
      </c>
      <c r="K36" s="9">
        <v>0.769230769230769</v>
      </c>
      <c r="L36" s="9">
        <v>0.6</v>
      </c>
      <c r="M36" s="9">
        <v>0.4</v>
      </c>
      <c r="N36" s="9">
        <v>0.7</v>
      </c>
    </row>
    <row r="37" s="3" customFormat="1" spans="1:14">
      <c r="A37" s="14">
        <v>491</v>
      </c>
      <c r="B37" s="15">
        <v>491</v>
      </c>
      <c r="C37" s="15">
        <v>0.537451267242432</v>
      </c>
      <c r="D37" s="15">
        <v>0.00570511817932129</v>
      </c>
      <c r="E37" s="15">
        <v>9</v>
      </c>
      <c r="F37" s="15">
        <v>7</v>
      </c>
      <c r="G37" s="15">
        <v>1</v>
      </c>
      <c r="H37" s="15">
        <v>3</v>
      </c>
      <c r="I37" s="15">
        <v>0.9</v>
      </c>
      <c r="J37" s="15">
        <v>0.5625</v>
      </c>
      <c r="K37" s="15">
        <v>0.692307692307692</v>
      </c>
      <c r="L37" s="15">
        <v>0.7</v>
      </c>
      <c r="M37" s="15">
        <v>0.2</v>
      </c>
      <c r="N37" s="15">
        <v>0.6</v>
      </c>
    </row>
    <row r="38" spans="1:14">
      <c r="A38" s="8">
        <v>449</v>
      </c>
      <c r="B38" s="9">
        <v>449</v>
      </c>
      <c r="C38" s="9">
        <v>0.538536787033081</v>
      </c>
      <c r="D38" s="9">
        <v>0.123993277549744</v>
      </c>
      <c r="E38" s="9">
        <v>7</v>
      </c>
      <c r="F38" s="9">
        <v>7</v>
      </c>
      <c r="G38" s="9">
        <v>3</v>
      </c>
      <c r="H38" s="9">
        <v>3</v>
      </c>
      <c r="I38" s="9">
        <v>0.7</v>
      </c>
      <c r="J38" s="9">
        <v>0.5</v>
      </c>
      <c r="K38" s="9">
        <v>0.583333333333333</v>
      </c>
      <c r="L38" s="9">
        <v>0.7</v>
      </c>
      <c r="M38" s="9">
        <v>0</v>
      </c>
      <c r="N38" s="9">
        <v>0.5</v>
      </c>
    </row>
    <row r="39" spans="1:14">
      <c r="A39" s="8">
        <v>347</v>
      </c>
      <c r="B39" s="9">
        <v>347</v>
      </c>
      <c r="C39" s="9">
        <v>0.542703747749329</v>
      </c>
      <c r="D39" s="9">
        <v>0.167460083961487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369</v>
      </c>
      <c r="B40" s="9">
        <v>369</v>
      </c>
      <c r="C40" s="9">
        <v>0.558424592018127</v>
      </c>
      <c r="D40" s="9">
        <v>0.142747044563294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147</v>
      </c>
      <c r="B41" s="9">
        <v>147</v>
      </c>
      <c r="C41" s="9">
        <v>0.56492280960083</v>
      </c>
      <c r="D41" s="9">
        <v>0.124079346656799</v>
      </c>
      <c r="E41" s="9">
        <v>7</v>
      </c>
      <c r="F41" s="9">
        <v>9</v>
      </c>
      <c r="G41" s="9">
        <v>3</v>
      </c>
      <c r="H41" s="9">
        <v>1</v>
      </c>
      <c r="I41" s="9">
        <v>0.7</v>
      </c>
      <c r="J41" s="9">
        <v>0.4375</v>
      </c>
      <c r="K41" s="9">
        <v>0.538461538461538</v>
      </c>
      <c r="L41" s="9">
        <v>0.9</v>
      </c>
      <c r="M41" s="9">
        <v>-0.2</v>
      </c>
      <c r="N41" s="9">
        <v>0.4</v>
      </c>
    </row>
    <row r="42" spans="1:14">
      <c r="A42" s="8">
        <v>51</v>
      </c>
      <c r="B42" s="9">
        <v>51</v>
      </c>
      <c r="C42" s="9">
        <v>0.567926406860352</v>
      </c>
      <c r="D42" s="9">
        <v>0.115323781967163</v>
      </c>
      <c r="E42" s="9">
        <v>8</v>
      </c>
      <c r="F42" s="9">
        <v>8</v>
      </c>
      <c r="G42" s="9">
        <v>2</v>
      </c>
      <c r="H42" s="9">
        <v>2</v>
      </c>
      <c r="I42" s="9">
        <v>0.8</v>
      </c>
      <c r="J42" s="9">
        <v>0.5</v>
      </c>
      <c r="K42" s="9">
        <v>0.615384615384615</v>
      </c>
      <c r="L42" s="9">
        <v>0.8</v>
      </c>
      <c r="M42" s="9">
        <v>0</v>
      </c>
      <c r="N42" s="9">
        <v>0.5</v>
      </c>
    </row>
    <row r="43" spans="1:14">
      <c r="A43" s="8">
        <v>308</v>
      </c>
      <c r="B43" s="9">
        <v>308</v>
      </c>
      <c r="C43" s="9">
        <v>0.568925857543945</v>
      </c>
      <c r="D43" s="9">
        <v>0.154922485351562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224</v>
      </c>
      <c r="B44" s="9">
        <v>224</v>
      </c>
      <c r="C44" s="9">
        <v>0.56917941570282</v>
      </c>
      <c r="D44" s="9">
        <v>0.183644413948059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43</v>
      </c>
      <c r="B45" s="9">
        <v>43</v>
      </c>
      <c r="C45" s="9">
        <v>0.571359634399414</v>
      </c>
      <c r="D45" s="9">
        <v>0.128782153129578</v>
      </c>
      <c r="E45" s="9">
        <v>8</v>
      </c>
      <c r="F45" s="9">
        <v>7</v>
      </c>
      <c r="G45" s="9">
        <v>2</v>
      </c>
      <c r="H45" s="9">
        <v>3</v>
      </c>
      <c r="I45" s="9">
        <v>0.8</v>
      </c>
      <c r="J45" s="9">
        <v>0.533333333333333</v>
      </c>
      <c r="K45" s="9">
        <v>0.64</v>
      </c>
      <c r="L45" s="9">
        <v>0.7</v>
      </c>
      <c r="M45" s="9">
        <v>0.1</v>
      </c>
      <c r="N45" s="9">
        <v>0.55</v>
      </c>
    </row>
    <row r="46" spans="1:14">
      <c r="A46" s="8">
        <v>36</v>
      </c>
      <c r="B46" s="9">
        <v>36</v>
      </c>
      <c r="C46" s="9">
        <v>0.588944435119629</v>
      </c>
      <c r="D46" s="9">
        <v>0.175347805023193</v>
      </c>
      <c r="E46" s="9">
        <v>7</v>
      </c>
      <c r="F46" s="9">
        <v>8</v>
      </c>
      <c r="G46" s="9">
        <v>3</v>
      </c>
      <c r="H46" s="9">
        <v>2</v>
      </c>
      <c r="I46" s="9">
        <v>0.7</v>
      </c>
      <c r="J46" s="9">
        <v>0.466666666666667</v>
      </c>
      <c r="K46" s="9">
        <v>0.56</v>
      </c>
      <c r="L46" s="9">
        <v>0.8</v>
      </c>
      <c r="M46" s="9">
        <v>-0.1</v>
      </c>
      <c r="N46" s="9">
        <v>0.45</v>
      </c>
    </row>
    <row r="47" spans="1:14">
      <c r="A47" s="8">
        <v>192</v>
      </c>
      <c r="B47" s="9">
        <v>192</v>
      </c>
      <c r="C47" s="9">
        <v>0.592427253723145</v>
      </c>
      <c r="D47" s="9">
        <v>0.27315354347229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444</v>
      </c>
      <c r="B48" s="9">
        <v>444</v>
      </c>
      <c r="C48" s="9">
        <v>0.595346450805664</v>
      </c>
      <c r="D48" s="9">
        <v>0.195836067199707</v>
      </c>
      <c r="E48" s="9">
        <v>7</v>
      </c>
      <c r="F48" s="9">
        <v>6</v>
      </c>
      <c r="G48" s="9">
        <v>3</v>
      </c>
      <c r="H48" s="9">
        <v>4</v>
      </c>
      <c r="I48" s="9">
        <v>0.7</v>
      </c>
      <c r="J48" s="9">
        <v>0.538461538461539</v>
      </c>
      <c r="K48" s="9">
        <v>0.608695652173913</v>
      </c>
      <c r="L48" s="9">
        <v>0.6</v>
      </c>
      <c r="M48" s="9">
        <v>0.1</v>
      </c>
      <c r="N48" s="9">
        <v>0.55</v>
      </c>
    </row>
    <row r="49" spans="1:14">
      <c r="A49" s="8">
        <v>162</v>
      </c>
      <c r="B49" s="9">
        <v>162</v>
      </c>
      <c r="C49" s="9">
        <v>0.595521926879883</v>
      </c>
      <c r="D49" s="9">
        <v>0.114232540130615</v>
      </c>
      <c r="E49" s="9">
        <v>8</v>
      </c>
      <c r="F49" s="9">
        <v>7</v>
      </c>
      <c r="G49" s="9">
        <v>2</v>
      </c>
      <c r="H49" s="9">
        <v>3</v>
      </c>
      <c r="I49" s="9">
        <v>0.8</v>
      </c>
      <c r="J49" s="9">
        <v>0.533333333333333</v>
      </c>
      <c r="K49" s="9">
        <v>0.64</v>
      </c>
      <c r="L49" s="9">
        <v>0.7</v>
      </c>
      <c r="M49" s="9">
        <v>0.1</v>
      </c>
      <c r="N49" s="9">
        <v>0.55</v>
      </c>
    </row>
    <row r="50" spans="1:14">
      <c r="A50" s="8">
        <v>133</v>
      </c>
      <c r="B50" s="9">
        <v>133</v>
      </c>
      <c r="C50" s="9">
        <v>0.597050428390503</v>
      </c>
      <c r="D50" s="9">
        <v>0.135079622268677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pans="1:14">
      <c r="A51" s="8">
        <v>33</v>
      </c>
      <c r="B51" s="9">
        <v>33</v>
      </c>
      <c r="C51" s="9">
        <v>0.59718656539917</v>
      </c>
      <c r="D51" s="9">
        <v>0.132335543632507</v>
      </c>
      <c r="E51" s="9">
        <v>9</v>
      </c>
      <c r="F51" s="9">
        <v>8</v>
      </c>
      <c r="G51" s="9">
        <v>1</v>
      </c>
      <c r="H51" s="9">
        <v>2</v>
      </c>
      <c r="I51" s="9">
        <v>0.9</v>
      </c>
      <c r="J51" s="9">
        <v>0.529411764705882</v>
      </c>
      <c r="K51" s="9">
        <v>0.666666666666667</v>
      </c>
      <c r="L51" s="9">
        <v>0.8</v>
      </c>
      <c r="M51" s="9">
        <v>0.1</v>
      </c>
      <c r="N51" s="9">
        <v>0.55</v>
      </c>
    </row>
    <row r="52" s="29" customFormat="1" spans="1:14">
      <c r="A52" s="34">
        <v>462</v>
      </c>
      <c r="B52" s="35">
        <v>462</v>
      </c>
      <c r="C52" s="35">
        <v>0.601978421211243</v>
      </c>
      <c r="D52" s="35">
        <v>0.126847267150879</v>
      </c>
      <c r="E52" s="35">
        <v>9</v>
      </c>
      <c r="F52" s="35">
        <v>6</v>
      </c>
      <c r="G52" s="35">
        <v>1</v>
      </c>
      <c r="H52" s="35">
        <v>4</v>
      </c>
      <c r="I52" s="35">
        <v>0.9</v>
      </c>
      <c r="J52" s="35">
        <v>0.6</v>
      </c>
      <c r="K52" s="35">
        <v>0.72</v>
      </c>
      <c r="L52" s="35">
        <v>0.6</v>
      </c>
      <c r="M52" s="35">
        <v>0.3</v>
      </c>
      <c r="N52" s="35">
        <v>0.65</v>
      </c>
    </row>
    <row r="53" spans="1:14">
      <c r="A53" s="8">
        <v>432</v>
      </c>
      <c r="B53" s="9">
        <v>432</v>
      </c>
      <c r="C53" s="9">
        <v>0.605595111846924</v>
      </c>
      <c r="D53" s="9">
        <v>0.208909034729004</v>
      </c>
      <c r="E53" s="9">
        <v>9</v>
      </c>
      <c r="F53" s="9">
        <v>8</v>
      </c>
      <c r="G53" s="9">
        <v>1</v>
      </c>
      <c r="H53" s="9">
        <v>2</v>
      </c>
      <c r="I53" s="9">
        <v>0.9</v>
      </c>
      <c r="J53" s="9">
        <v>0.529411764705882</v>
      </c>
      <c r="K53" s="9">
        <v>0.666666666666667</v>
      </c>
      <c r="L53" s="9">
        <v>0.8</v>
      </c>
      <c r="M53" s="9">
        <v>0.1</v>
      </c>
      <c r="N53" s="9">
        <v>0.55</v>
      </c>
    </row>
    <row r="54" spans="1:14">
      <c r="A54" s="8">
        <v>225</v>
      </c>
      <c r="B54" s="9">
        <v>225</v>
      </c>
      <c r="C54" s="9">
        <v>0.605853915214539</v>
      </c>
      <c r="D54" s="9">
        <v>0.149552583694458</v>
      </c>
      <c r="E54" s="9">
        <v>7</v>
      </c>
      <c r="F54" s="9">
        <v>8</v>
      </c>
      <c r="G54" s="9">
        <v>3</v>
      </c>
      <c r="H54" s="9">
        <v>2</v>
      </c>
      <c r="I54" s="9">
        <v>0.7</v>
      </c>
      <c r="J54" s="9">
        <v>0.466666666666667</v>
      </c>
      <c r="K54" s="9">
        <v>0.56</v>
      </c>
      <c r="L54" s="9">
        <v>0.8</v>
      </c>
      <c r="M54" s="9">
        <v>-0.1</v>
      </c>
      <c r="N54" s="9">
        <v>0.45</v>
      </c>
    </row>
    <row r="55" spans="1:14">
      <c r="A55" s="8">
        <v>472</v>
      </c>
      <c r="B55" s="9">
        <v>472</v>
      </c>
      <c r="C55" s="9">
        <v>0.620526671409607</v>
      </c>
      <c r="D55" s="9">
        <v>0.139442920684815</v>
      </c>
      <c r="E55" s="9">
        <v>8</v>
      </c>
      <c r="F55" s="9">
        <v>7</v>
      </c>
      <c r="G55" s="9">
        <v>2</v>
      </c>
      <c r="H55" s="9">
        <v>3</v>
      </c>
      <c r="I55" s="9">
        <v>0.8</v>
      </c>
      <c r="J55" s="9">
        <v>0.533333333333333</v>
      </c>
      <c r="K55" s="9">
        <v>0.64</v>
      </c>
      <c r="L55" s="9">
        <v>0.7</v>
      </c>
      <c r="M55" s="9">
        <v>0.1</v>
      </c>
      <c r="N55" s="9">
        <v>0.55</v>
      </c>
    </row>
    <row r="56" spans="1:14">
      <c r="A56" s="8">
        <v>264</v>
      </c>
      <c r="B56" s="9">
        <v>264</v>
      </c>
      <c r="C56" s="9">
        <v>0.624519824981689</v>
      </c>
      <c r="D56" s="9">
        <v>0.128039479255676</v>
      </c>
      <c r="E56" s="9">
        <v>7</v>
      </c>
      <c r="F56" s="9">
        <v>7</v>
      </c>
      <c r="G56" s="9">
        <v>3</v>
      </c>
      <c r="H56" s="9">
        <v>3</v>
      </c>
      <c r="I56" s="9">
        <v>0.7</v>
      </c>
      <c r="J56" s="9">
        <v>0.5</v>
      </c>
      <c r="K56" s="9">
        <v>0.583333333333333</v>
      </c>
      <c r="L56" s="9">
        <v>0.7</v>
      </c>
      <c r="M56" s="9">
        <v>0</v>
      </c>
      <c r="N56" s="9">
        <v>0.5</v>
      </c>
    </row>
    <row r="57" spans="1:14">
      <c r="A57" s="8">
        <v>160</v>
      </c>
      <c r="B57" s="9">
        <v>160</v>
      </c>
      <c r="C57" s="9">
        <v>0.625976920127869</v>
      </c>
      <c r="D57" s="9">
        <v>0.133077383041382</v>
      </c>
      <c r="E57" s="9">
        <v>9</v>
      </c>
      <c r="F57" s="9">
        <v>7</v>
      </c>
      <c r="G57" s="9">
        <v>1</v>
      </c>
      <c r="H57" s="9">
        <v>3</v>
      </c>
      <c r="I57" s="9">
        <v>0.9</v>
      </c>
      <c r="J57" s="9">
        <v>0.5625</v>
      </c>
      <c r="K57" s="9">
        <v>0.692307692307692</v>
      </c>
      <c r="L57" s="9">
        <v>0.7</v>
      </c>
      <c r="M57" s="9">
        <v>0.2</v>
      </c>
      <c r="N57" s="9">
        <v>0.6</v>
      </c>
    </row>
    <row r="58" spans="1:14">
      <c r="A58" s="8">
        <v>399</v>
      </c>
      <c r="B58" s="9">
        <v>399</v>
      </c>
      <c r="C58" s="9">
        <v>0.626033902168274</v>
      </c>
      <c r="D58" s="9">
        <v>0.150467753410339</v>
      </c>
      <c r="E58" s="9">
        <v>9</v>
      </c>
      <c r="F58" s="9">
        <v>5</v>
      </c>
      <c r="G58" s="9">
        <v>1</v>
      </c>
      <c r="H58" s="9">
        <v>5</v>
      </c>
      <c r="I58" s="9">
        <v>0.9</v>
      </c>
      <c r="J58" s="9">
        <v>0.642857142857143</v>
      </c>
      <c r="K58" s="9">
        <v>0.75</v>
      </c>
      <c r="L58" s="9">
        <v>0.5</v>
      </c>
      <c r="M58" s="9">
        <v>0.4</v>
      </c>
      <c r="N58" s="9">
        <v>0.7</v>
      </c>
    </row>
    <row r="59" spans="1:14">
      <c r="A59" s="8">
        <v>215</v>
      </c>
      <c r="B59" s="9">
        <v>215</v>
      </c>
      <c r="C59" s="9">
        <v>0.627145886421204</v>
      </c>
      <c r="D59" s="9">
        <v>0.127987384796143</v>
      </c>
      <c r="E59" s="9">
        <v>10</v>
      </c>
      <c r="F59" s="9">
        <v>9</v>
      </c>
      <c r="G59" s="9">
        <v>0</v>
      </c>
      <c r="H59" s="9">
        <v>1</v>
      </c>
      <c r="I59" s="9">
        <v>1</v>
      </c>
      <c r="J59" s="9">
        <v>0.526315789473684</v>
      </c>
      <c r="K59" s="9">
        <v>0.689655172413793</v>
      </c>
      <c r="L59" s="9">
        <v>0.9</v>
      </c>
      <c r="M59" s="9">
        <v>0.1</v>
      </c>
      <c r="N59" s="9">
        <v>0.55</v>
      </c>
    </row>
    <row r="60" spans="1:14">
      <c r="A60" s="8">
        <v>396</v>
      </c>
      <c r="B60" s="9">
        <v>396</v>
      </c>
      <c r="C60" s="9">
        <v>0.630221962928772</v>
      </c>
      <c r="D60" s="9">
        <v>0.13497257232666</v>
      </c>
      <c r="E60" s="9">
        <v>7</v>
      </c>
      <c r="F60" s="9">
        <v>5</v>
      </c>
      <c r="G60" s="9">
        <v>3</v>
      </c>
      <c r="H60" s="9">
        <v>5</v>
      </c>
      <c r="I60" s="9">
        <v>0.7</v>
      </c>
      <c r="J60" s="9">
        <v>0.583333333333333</v>
      </c>
      <c r="K60" s="9">
        <v>0.636363636363636</v>
      </c>
      <c r="L60" s="9">
        <v>0.5</v>
      </c>
      <c r="M60" s="9">
        <v>0.2</v>
      </c>
      <c r="N60" s="9">
        <v>0.6</v>
      </c>
    </row>
    <row r="61" spans="1:14">
      <c r="A61" s="8">
        <v>138</v>
      </c>
      <c r="B61" s="9">
        <v>138</v>
      </c>
      <c r="C61" s="9">
        <v>0.6426020860672</v>
      </c>
      <c r="D61" s="9">
        <v>0.130975008010864</v>
      </c>
      <c r="E61" s="9">
        <v>9</v>
      </c>
      <c r="F61" s="9">
        <v>10</v>
      </c>
      <c r="G61" s="9">
        <v>1</v>
      </c>
      <c r="H61" s="9">
        <v>0</v>
      </c>
      <c r="I61" s="9">
        <v>0.9</v>
      </c>
      <c r="J61" s="9">
        <v>0.473684210526316</v>
      </c>
      <c r="K61" s="9">
        <v>0.620689655172414</v>
      </c>
      <c r="L61" s="9">
        <v>1</v>
      </c>
      <c r="M61" s="9">
        <v>-0.1</v>
      </c>
      <c r="N61" s="9">
        <v>0.45</v>
      </c>
    </row>
    <row r="62" spans="1:14">
      <c r="A62" s="8">
        <v>274</v>
      </c>
      <c r="B62" s="9">
        <v>274</v>
      </c>
      <c r="C62" s="9">
        <v>0.644375324249268</v>
      </c>
      <c r="D62" s="9">
        <v>0.134663581848145</v>
      </c>
      <c r="E62" s="9">
        <v>9</v>
      </c>
      <c r="F62" s="9">
        <v>6</v>
      </c>
      <c r="G62" s="9">
        <v>1</v>
      </c>
      <c r="H62" s="9">
        <v>4</v>
      </c>
      <c r="I62" s="9">
        <v>0.9</v>
      </c>
      <c r="J62" s="9">
        <v>0.6</v>
      </c>
      <c r="K62" s="9">
        <v>0.72</v>
      </c>
      <c r="L62" s="9">
        <v>0.6</v>
      </c>
      <c r="M62" s="9">
        <v>0.3</v>
      </c>
      <c r="N62" s="9">
        <v>0.65</v>
      </c>
    </row>
    <row r="63" spans="1:14">
      <c r="A63" s="8">
        <v>313</v>
      </c>
      <c r="B63" s="9">
        <v>313</v>
      </c>
      <c r="C63" s="9">
        <v>0.650550127029419</v>
      </c>
      <c r="D63" s="9">
        <v>0.200407981872559</v>
      </c>
      <c r="E63" s="9">
        <v>8</v>
      </c>
      <c r="F63" s="9">
        <v>5</v>
      </c>
      <c r="G63" s="9">
        <v>2</v>
      </c>
      <c r="H63" s="9">
        <v>5</v>
      </c>
      <c r="I63" s="9">
        <v>0.8</v>
      </c>
      <c r="J63" s="9">
        <v>0.615384615384615</v>
      </c>
      <c r="K63" s="9">
        <v>0.695652173913043</v>
      </c>
      <c r="L63" s="9">
        <v>0.5</v>
      </c>
      <c r="M63" s="9">
        <v>0.3</v>
      </c>
      <c r="N63" s="9">
        <v>0.65</v>
      </c>
    </row>
    <row r="64" spans="1:14">
      <c r="A64" s="8">
        <v>105</v>
      </c>
      <c r="B64" s="9">
        <v>105</v>
      </c>
      <c r="C64" s="9">
        <v>0.654307246208191</v>
      </c>
      <c r="D64" s="9">
        <v>0.148639559745789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201</v>
      </c>
      <c r="B65" s="9">
        <v>201</v>
      </c>
      <c r="C65" s="9">
        <v>0.656274795532227</v>
      </c>
      <c r="D65" s="9">
        <v>0.173108339309692</v>
      </c>
      <c r="E65" s="9">
        <v>9</v>
      </c>
      <c r="F65" s="9">
        <v>5</v>
      </c>
      <c r="G65" s="9">
        <v>1</v>
      </c>
      <c r="H65" s="9">
        <v>5</v>
      </c>
      <c r="I65" s="9">
        <v>0.9</v>
      </c>
      <c r="J65" s="9">
        <v>0.642857142857143</v>
      </c>
      <c r="K65" s="9">
        <v>0.75</v>
      </c>
      <c r="L65" s="9">
        <v>0.5</v>
      </c>
      <c r="M65" s="9">
        <v>0.4</v>
      </c>
      <c r="N65" s="9">
        <v>0.7</v>
      </c>
    </row>
    <row r="66" spans="1:14">
      <c r="A66" s="8">
        <v>361</v>
      </c>
      <c r="B66" s="9">
        <v>361</v>
      </c>
      <c r="C66" s="9">
        <v>0.659554600715637</v>
      </c>
      <c r="D66" s="9">
        <v>0.12120258808136</v>
      </c>
      <c r="E66" s="9">
        <v>9</v>
      </c>
      <c r="F66" s="9">
        <v>9</v>
      </c>
      <c r="G66" s="9">
        <v>1</v>
      </c>
      <c r="H66" s="9">
        <v>1</v>
      </c>
      <c r="I66" s="9">
        <v>0.9</v>
      </c>
      <c r="J66" s="9">
        <v>0.5</v>
      </c>
      <c r="K66" s="9">
        <v>0.642857142857143</v>
      </c>
      <c r="L66" s="9">
        <v>0.9</v>
      </c>
      <c r="M66" s="9">
        <v>0</v>
      </c>
      <c r="N66" s="9">
        <v>0.5</v>
      </c>
    </row>
    <row r="67" spans="1:14">
      <c r="A67" s="8">
        <v>301</v>
      </c>
      <c r="B67" s="9">
        <v>301</v>
      </c>
      <c r="C67" s="9">
        <v>0.662102222442627</v>
      </c>
      <c r="D67" s="9">
        <v>0.124578595161438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pans="1:14">
      <c r="A68" s="8">
        <v>197</v>
      </c>
      <c r="B68" s="9">
        <v>197</v>
      </c>
      <c r="C68" s="9">
        <v>0.663269877433777</v>
      </c>
      <c r="D68" s="9">
        <v>0.14519727230072</v>
      </c>
      <c r="E68" s="9">
        <v>8</v>
      </c>
      <c r="F68" s="9">
        <v>10</v>
      </c>
      <c r="G68" s="9">
        <v>2</v>
      </c>
      <c r="H68" s="9">
        <v>0</v>
      </c>
      <c r="I68" s="9">
        <v>0.8</v>
      </c>
      <c r="J68" s="9">
        <v>0.444444444444444</v>
      </c>
      <c r="K68" s="9">
        <v>0.571428571428572</v>
      </c>
      <c r="L68" s="9">
        <v>1</v>
      </c>
      <c r="M68" s="9">
        <v>-0.2</v>
      </c>
      <c r="N68" s="9">
        <v>0.4</v>
      </c>
    </row>
    <row r="69" spans="1:14">
      <c r="A69" s="8">
        <v>28</v>
      </c>
      <c r="B69" s="9">
        <v>28</v>
      </c>
      <c r="C69" s="9">
        <v>0.664024829864502</v>
      </c>
      <c r="D69" s="9">
        <v>0.176245927810669</v>
      </c>
      <c r="E69" s="9">
        <v>9</v>
      </c>
      <c r="F69" s="9">
        <v>4</v>
      </c>
      <c r="G69" s="9">
        <v>1</v>
      </c>
      <c r="H69" s="9">
        <v>6</v>
      </c>
      <c r="I69" s="9">
        <v>0.9</v>
      </c>
      <c r="J69" s="9">
        <v>0.692307692307692</v>
      </c>
      <c r="K69" s="9">
        <v>0.782608695652174</v>
      </c>
      <c r="L69" s="9">
        <v>0.4</v>
      </c>
      <c r="M69" s="9">
        <v>0.5</v>
      </c>
      <c r="N69" s="9">
        <v>0.75</v>
      </c>
    </row>
    <row r="70" s="7" customFormat="1" spans="3:14">
      <c r="C70" s="7">
        <f>AVERAGE(C2:C69)</f>
        <v>0.541761850609499</v>
      </c>
      <c r="D70" s="7">
        <f>AVERAGE(D2:D69)</f>
        <v>0.106962219757192</v>
      </c>
      <c r="I70" s="7">
        <f t="shared" ref="I70:N70" si="0">AVERAGE(I2:I69)</f>
        <v>0.860294117647058</v>
      </c>
      <c r="J70" s="7">
        <f t="shared" si="0"/>
        <v>0.557848942473783</v>
      </c>
      <c r="K70" s="7">
        <f t="shared" si="0"/>
        <v>0.674310801829763</v>
      </c>
      <c r="L70" s="7">
        <f t="shared" si="0"/>
        <v>0.695588235294118</v>
      </c>
      <c r="M70" s="7">
        <f t="shared" si="0"/>
        <v>0.164705882352941</v>
      </c>
      <c r="N70" s="7">
        <f t="shared" si="0"/>
        <v>0.582352941176471</v>
      </c>
    </row>
    <row r="72" spans="3:7">
      <c r="C72" s="18" t="s">
        <v>13</v>
      </c>
      <c r="D72" s="7" t="s">
        <v>14</v>
      </c>
      <c r="F72" s="7" t="s">
        <v>39</v>
      </c>
      <c r="G72" s="7"/>
    </row>
    <row r="73" spans="3:10">
      <c r="C73" s="7" t="s">
        <v>15</v>
      </c>
      <c r="D73" s="7">
        <f>COUNTIF(C2:C69,"&lt;0.343")-COUNTIF(C2:C69,"&lt;0.311")</f>
        <v>0</v>
      </c>
      <c r="F73" s="19">
        <v>0.02</v>
      </c>
      <c r="G73" s="23">
        <v>31.2</v>
      </c>
      <c r="H73" s="23">
        <v>-40</v>
      </c>
      <c r="I73" s="24">
        <v>0.0256</v>
      </c>
      <c r="J73">
        <v>76</v>
      </c>
    </row>
    <row r="74" spans="3:10">
      <c r="C74" s="7" t="s">
        <v>16</v>
      </c>
      <c r="D74" s="7">
        <f>COUNTIF(C2:C69,"&lt;0.375")-COUNTIF(C2:C69,"&lt;0.343")</f>
        <v>0</v>
      </c>
      <c r="F74" s="19">
        <v>0.04</v>
      </c>
      <c r="G74" s="23">
        <v>62.4</v>
      </c>
      <c r="H74" s="23">
        <v>-60</v>
      </c>
      <c r="I74" s="24">
        <v>0.0385</v>
      </c>
      <c r="J74">
        <v>75</v>
      </c>
    </row>
    <row r="75" spans="3:10">
      <c r="C75" s="7" t="s">
        <v>17</v>
      </c>
      <c r="D75" s="7">
        <f>COUNTIF(C2:C69,"&lt;0.407")-COUNTIF(C2:C69,"&lt;0.375")</f>
        <v>0</v>
      </c>
      <c r="F75" s="19">
        <v>0.1</v>
      </c>
      <c r="G75" s="23">
        <v>156</v>
      </c>
      <c r="H75" s="23">
        <v>-160</v>
      </c>
      <c r="I75" s="24">
        <v>0.1026</v>
      </c>
      <c r="J75">
        <v>70</v>
      </c>
    </row>
    <row r="76" s="29" customFormat="1" spans="3:10">
      <c r="C76" s="32" t="s">
        <v>69</v>
      </c>
      <c r="D76" s="32">
        <f>COUNTIF(C2:C69,"&lt;0.472")-COUNTIF(C2:C69,"&lt;0.407")</f>
        <v>17</v>
      </c>
      <c r="E76" s="29">
        <v>19</v>
      </c>
      <c r="F76" s="36">
        <v>0.12</v>
      </c>
      <c r="G76" s="37">
        <v>187.2</v>
      </c>
      <c r="H76" s="37">
        <v>-180</v>
      </c>
      <c r="I76" s="38">
        <v>0.1154</v>
      </c>
      <c r="J76" s="29">
        <v>69</v>
      </c>
    </row>
    <row r="77" s="3" customFormat="1" spans="3:10">
      <c r="C77" s="20" t="s">
        <v>70</v>
      </c>
      <c r="D77" s="20">
        <f>COUNTIF(C2:C69,"&lt;0.537")-COUNTIF(C2:C69,"&lt;0.472")</f>
        <v>17</v>
      </c>
      <c r="E77" s="3">
        <v>19</v>
      </c>
      <c r="G77" s="20"/>
      <c r="H77" s="3">
        <v>-200</v>
      </c>
      <c r="I77" s="25">
        <v>0.1282</v>
      </c>
      <c r="J77" s="3">
        <v>68</v>
      </c>
    </row>
    <row r="78" s="3" customFormat="1" spans="3:5">
      <c r="C78" s="20" t="s">
        <v>71</v>
      </c>
      <c r="D78" s="20">
        <f>COUNTIF(C2:C69,"&lt;0.602")-COUNTIF(C2:C69,"&lt;0.537")</f>
        <v>17</v>
      </c>
      <c r="E78" s="3">
        <v>19</v>
      </c>
    </row>
    <row r="79" s="29" customFormat="1" spans="3:5">
      <c r="C79" s="32" t="s">
        <v>72</v>
      </c>
      <c r="D79" s="32">
        <f>COUNTIF(C2:C69,"&lt;0.667")-COUNTIF(C2:C69,"&lt;0.602")</f>
        <v>17</v>
      </c>
      <c r="E79" s="29">
        <v>19</v>
      </c>
    </row>
    <row r="80" s="3" customFormat="1" spans="3:4">
      <c r="C80" s="20" t="s">
        <v>22</v>
      </c>
      <c r="D80" s="20">
        <v>0</v>
      </c>
    </row>
    <row r="81" s="3" customFormat="1" spans="3:4">
      <c r="C81" s="20" t="s">
        <v>23</v>
      </c>
      <c r="D81" s="20">
        <v>0</v>
      </c>
    </row>
    <row r="82" spans="3:4">
      <c r="C82" s="7" t="s">
        <v>24</v>
      </c>
      <c r="D82" s="7">
        <v>0</v>
      </c>
    </row>
    <row r="83" spans="3:4">
      <c r="C83" s="7" t="s">
        <v>25</v>
      </c>
      <c r="D83" s="7">
        <v>0</v>
      </c>
    </row>
    <row r="84" spans="3:4">
      <c r="C84" s="7" t="s">
        <v>26</v>
      </c>
      <c r="D84" s="7">
        <v>0</v>
      </c>
    </row>
    <row r="85" spans="3:4">
      <c r="C85" s="7" t="s">
        <v>27</v>
      </c>
      <c r="D85" s="7">
        <f>COUNTIF(C2:C69,"&lt;0.727")-COUNTIF(C2:C69,"&lt;0.695")</f>
        <v>0</v>
      </c>
    </row>
    <row r="86" spans="3:4">
      <c r="C86" s="7" t="s">
        <v>28</v>
      </c>
      <c r="D86" s="7">
        <f>COUNTIF(C2:C69,"&lt;0.759")-COUNTIF(C2:C69,"&lt;0.727")</f>
        <v>0</v>
      </c>
    </row>
    <row r="87" spans="3:4">
      <c r="C87" s="7" t="s">
        <v>29</v>
      </c>
      <c r="D87" s="7">
        <f>COUNTIF(C2:C69,"&lt;0.791")-COUNTIF(C2:C69,"&lt;0.759")</f>
        <v>0</v>
      </c>
    </row>
    <row r="88" spans="3:4">
      <c r="C88" s="7" t="s">
        <v>30</v>
      </c>
      <c r="D88" s="7">
        <f>COUNTIF(C2:C69,"&lt;0.823")-COUNTIF(C2:C69,"&lt;0.791")</f>
        <v>0</v>
      </c>
    </row>
    <row r="89" spans="3:4">
      <c r="C89" s="7" t="s">
        <v>31</v>
      </c>
      <c r="D89" s="7">
        <f>COUNTIF(C2:C69,"&lt;0.855")-COUNTIF(C2:C69,"&lt;0.823")</f>
        <v>0</v>
      </c>
    </row>
    <row r="90" spans="3:4">
      <c r="C90" s="7" t="s">
        <v>32</v>
      </c>
      <c r="D90" s="7">
        <f>COUNTIF(C2:C69,"&lt;0.887")-COUNTIF(C2:C69,"&lt;0.855")</f>
        <v>0</v>
      </c>
    </row>
    <row r="91" spans="3:4">
      <c r="C91" s="7" t="s">
        <v>33</v>
      </c>
      <c r="D91" s="7">
        <f>COUNTIF(C2:C69,"&lt;0.919")-COUNTIF(C2:C69,"&lt;0.887")</f>
        <v>0</v>
      </c>
    </row>
    <row r="92" spans="3:5">
      <c r="C92" s="7" t="s">
        <v>34</v>
      </c>
      <c r="D92" s="7">
        <f>COUNTIF(C2:C69,"&lt;0.951")-COUNTIF(C2:C69,"&lt;0.919")</f>
        <v>0</v>
      </c>
      <c r="E92">
        <v>0.065</v>
      </c>
    </row>
    <row r="93" spans="3:4">
      <c r="C93" s="7" t="s">
        <v>35</v>
      </c>
      <c r="D93" s="7">
        <f>COUNTIF(C2:C69,"&lt;0.983")-COUNTIF(C2:C69,"&lt;0.951")</f>
        <v>0</v>
      </c>
    </row>
    <row r="94" spans="3:4">
      <c r="C94" s="7" t="s">
        <v>36</v>
      </c>
      <c r="D94" s="7">
        <f>COUNTIF(C2:C69,"&lt;1.015")-COUNTIF(C2:C69,"&lt;0.983")</f>
        <v>0</v>
      </c>
    </row>
    <row r="95" spans="3:4">
      <c r="C95" s="7" t="s">
        <v>37</v>
      </c>
      <c r="D95" s="7">
        <f>COUNTIF(C2:C69,"&lt;1.047")-COUNTIF(C2:C69,"&lt;1.015")</f>
        <v>0</v>
      </c>
    </row>
    <row r="96" spans="3:6">
      <c r="C96" s="7" t="s">
        <v>38</v>
      </c>
      <c r="D96" s="7">
        <f>COUNTIF(C2:C69,"&lt;1.079")-COUNTIF(C2:C69,"&lt;1.047")</f>
        <v>0</v>
      </c>
      <c r="E96">
        <v>0.53</v>
      </c>
      <c r="F96">
        <v>0.038</v>
      </c>
    </row>
    <row r="97" spans="5:6">
      <c r="E97">
        <v>0.641</v>
      </c>
      <c r="F97">
        <v>0.073</v>
      </c>
    </row>
    <row r="98" spans="5:6">
      <c r="E98">
        <v>0.734</v>
      </c>
      <c r="F98">
        <v>0.107</v>
      </c>
    </row>
  </sheetData>
  <pageMargins left="0.75" right="0.75" top="1" bottom="1" header="0.5" footer="0.5"/>
  <headerFooter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9" workbookViewId="0">
      <selection activeCell="A1" sqref="$A1:$XFD104"/>
    </sheetView>
  </sheetViews>
  <sheetFormatPr defaultColWidth="9" defaultRowHeight="13.5"/>
  <cols>
    <col min="3" max="3" width="19.5" customWidth="1"/>
    <col min="4" max="4" width="15.75" customWidth="1"/>
    <col min="9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362</v>
      </c>
      <c r="B2" s="9">
        <v>362</v>
      </c>
      <c r="C2" s="9">
        <v>0.653409957885742</v>
      </c>
      <c r="D2" s="9">
        <v>0.00941205024719238</v>
      </c>
      <c r="E2" s="9">
        <v>7</v>
      </c>
      <c r="F2" s="9">
        <v>5</v>
      </c>
      <c r="G2" s="9">
        <v>3</v>
      </c>
      <c r="H2" s="9">
        <v>5</v>
      </c>
      <c r="I2" s="9">
        <v>0.7</v>
      </c>
      <c r="J2" s="9">
        <v>0.583333333333333</v>
      </c>
      <c r="K2" s="9">
        <v>0.636363636363636</v>
      </c>
      <c r="L2" s="9">
        <v>0.5</v>
      </c>
      <c r="M2" s="9">
        <v>0.2</v>
      </c>
      <c r="N2" s="9">
        <v>0.6</v>
      </c>
    </row>
    <row r="3" spans="1:14">
      <c r="A3" s="8">
        <v>312</v>
      </c>
      <c r="B3" s="9">
        <v>312</v>
      </c>
      <c r="C3" s="9">
        <v>0.653412818908691</v>
      </c>
      <c r="D3" s="9">
        <v>0.10240650177002</v>
      </c>
      <c r="E3" s="9">
        <v>10</v>
      </c>
      <c r="F3" s="9">
        <v>6</v>
      </c>
      <c r="G3" s="9">
        <v>0</v>
      </c>
      <c r="H3" s="9">
        <v>4</v>
      </c>
      <c r="I3" s="9">
        <v>1</v>
      </c>
      <c r="J3" s="9">
        <v>0.625</v>
      </c>
      <c r="K3" s="9">
        <v>0.769230769230769</v>
      </c>
      <c r="L3" s="9">
        <v>0.6</v>
      </c>
      <c r="M3" s="9">
        <v>0.4</v>
      </c>
      <c r="N3" s="9">
        <v>0.7</v>
      </c>
    </row>
    <row r="4" spans="1:14">
      <c r="A4" s="8">
        <v>237</v>
      </c>
      <c r="B4" s="9">
        <v>237</v>
      </c>
      <c r="C4" s="9">
        <v>0.653814315795898</v>
      </c>
      <c r="D4" s="9">
        <v>0.0328105688095093</v>
      </c>
      <c r="E4" s="9">
        <v>9</v>
      </c>
      <c r="F4" s="9">
        <v>6</v>
      </c>
      <c r="G4" s="9">
        <v>1</v>
      </c>
      <c r="H4" s="9">
        <v>4</v>
      </c>
      <c r="I4" s="9">
        <v>0.9</v>
      </c>
      <c r="J4" s="9">
        <v>0.6</v>
      </c>
      <c r="K4" s="9">
        <v>0.72</v>
      </c>
      <c r="L4" s="9">
        <v>0.6</v>
      </c>
      <c r="M4" s="9">
        <v>0.3</v>
      </c>
      <c r="N4" s="9">
        <v>0.65</v>
      </c>
    </row>
    <row r="5" spans="1:14">
      <c r="A5" s="8">
        <v>242</v>
      </c>
      <c r="B5" s="9">
        <v>242</v>
      </c>
      <c r="C5" s="9">
        <v>0.654550433158875</v>
      </c>
      <c r="D5" s="9">
        <v>0.00651741027832031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pans="1:14">
      <c r="A6" s="8">
        <v>16</v>
      </c>
      <c r="B6" s="9">
        <v>16</v>
      </c>
      <c r="C6" s="9">
        <v>0.65543270111084</v>
      </c>
      <c r="D6" s="9">
        <v>0.0444580316543579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269</v>
      </c>
      <c r="B7" s="9">
        <v>269</v>
      </c>
      <c r="C7" s="9">
        <v>0.655850052833557</v>
      </c>
      <c r="D7" s="9">
        <v>0.110864520072937</v>
      </c>
      <c r="E7" s="9">
        <v>8</v>
      </c>
      <c r="F7" s="9">
        <v>8</v>
      </c>
      <c r="G7" s="9">
        <v>2</v>
      </c>
      <c r="H7" s="9">
        <v>2</v>
      </c>
      <c r="I7" s="9">
        <v>0.8</v>
      </c>
      <c r="J7" s="9">
        <v>0.5</v>
      </c>
      <c r="K7" s="9">
        <v>0.615384615384615</v>
      </c>
      <c r="L7" s="9">
        <v>0.8</v>
      </c>
      <c r="M7" s="9">
        <v>0</v>
      </c>
      <c r="N7" s="9">
        <v>0.5</v>
      </c>
    </row>
    <row r="8" spans="1:14">
      <c r="A8" s="8">
        <v>213</v>
      </c>
      <c r="B8" s="9">
        <v>213</v>
      </c>
      <c r="C8" s="9">
        <v>0.656157970428467</v>
      </c>
      <c r="D8" s="9">
        <v>0.0308358669281006</v>
      </c>
      <c r="E8" s="9">
        <v>10</v>
      </c>
      <c r="F8" s="9">
        <v>9</v>
      </c>
      <c r="G8" s="9">
        <v>0</v>
      </c>
      <c r="H8" s="9">
        <v>1</v>
      </c>
      <c r="I8" s="9">
        <v>1</v>
      </c>
      <c r="J8" s="9">
        <v>0.526315789473684</v>
      </c>
      <c r="K8" s="9">
        <v>0.689655172413793</v>
      </c>
      <c r="L8" s="9">
        <v>0.9</v>
      </c>
      <c r="M8" s="9">
        <v>0.1</v>
      </c>
      <c r="N8" s="9">
        <v>0.55</v>
      </c>
    </row>
    <row r="9" spans="1:14">
      <c r="A9" s="8">
        <v>423</v>
      </c>
      <c r="B9" s="9">
        <v>423</v>
      </c>
      <c r="C9" s="9">
        <v>0.656862735748291</v>
      </c>
      <c r="D9" s="9">
        <v>0.0973341464996338</v>
      </c>
      <c r="E9" s="9">
        <v>8</v>
      </c>
      <c r="F9" s="9">
        <v>6</v>
      </c>
      <c r="G9" s="9">
        <v>2</v>
      </c>
      <c r="H9" s="9">
        <v>4</v>
      </c>
      <c r="I9" s="9">
        <v>0.8</v>
      </c>
      <c r="J9" s="9">
        <v>0.571428571428572</v>
      </c>
      <c r="K9" s="9">
        <v>0.666666666666667</v>
      </c>
      <c r="L9" s="9">
        <v>0.6</v>
      </c>
      <c r="M9" s="9">
        <v>0.2</v>
      </c>
      <c r="N9" s="9">
        <v>0.6</v>
      </c>
    </row>
    <row r="10" spans="1:14">
      <c r="A10" s="8">
        <v>391</v>
      </c>
      <c r="B10" s="9">
        <v>391</v>
      </c>
      <c r="C10" s="9">
        <v>0.658573150634766</v>
      </c>
      <c r="D10" s="9">
        <v>0.0924794673919678</v>
      </c>
      <c r="E10" s="9">
        <v>8</v>
      </c>
      <c r="F10" s="9">
        <v>7</v>
      </c>
      <c r="G10" s="9">
        <v>2</v>
      </c>
      <c r="H10" s="9">
        <v>3</v>
      </c>
      <c r="I10" s="9">
        <v>0.8</v>
      </c>
      <c r="J10" s="9">
        <v>0.533333333333333</v>
      </c>
      <c r="K10" s="9">
        <v>0.64</v>
      </c>
      <c r="L10" s="9">
        <v>0.7</v>
      </c>
      <c r="M10" s="9">
        <v>0.1</v>
      </c>
      <c r="N10" s="9">
        <v>0.55</v>
      </c>
    </row>
    <row r="11" spans="1:14">
      <c r="A11" s="8">
        <v>374</v>
      </c>
      <c r="B11" s="9">
        <v>374</v>
      </c>
      <c r="C11" s="9">
        <v>0.658587217330933</v>
      </c>
      <c r="D11" s="9">
        <v>0.0755151510238647</v>
      </c>
      <c r="E11" s="9">
        <v>9</v>
      </c>
      <c r="F11" s="9">
        <v>7</v>
      </c>
      <c r="G11" s="9">
        <v>1</v>
      </c>
      <c r="H11" s="9">
        <v>3</v>
      </c>
      <c r="I11" s="9">
        <v>0.9</v>
      </c>
      <c r="J11" s="9">
        <v>0.5625</v>
      </c>
      <c r="K11" s="9">
        <v>0.692307692307692</v>
      </c>
      <c r="L11" s="9">
        <v>0.7</v>
      </c>
      <c r="M11" s="9">
        <v>0.2</v>
      </c>
      <c r="N11" s="9">
        <v>0.6</v>
      </c>
    </row>
    <row r="12" spans="1:14">
      <c r="A12" s="8">
        <v>406</v>
      </c>
      <c r="B12" s="9">
        <v>406</v>
      </c>
      <c r="C12" s="9">
        <v>0.659239649772644</v>
      </c>
      <c r="D12" s="9">
        <v>0.000570774078369141</v>
      </c>
      <c r="E12" s="9">
        <v>10</v>
      </c>
      <c r="F12" s="9">
        <v>3</v>
      </c>
      <c r="G12" s="9">
        <v>0</v>
      </c>
      <c r="H12" s="9">
        <v>7</v>
      </c>
      <c r="I12" s="9">
        <v>1</v>
      </c>
      <c r="J12" s="9">
        <v>0.769230769230769</v>
      </c>
      <c r="K12" s="9">
        <v>0.869565217391304</v>
      </c>
      <c r="L12" s="9">
        <v>0.3</v>
      </c>
      <c r="M12" s="9">
        <v>0.7</v>
      </c>
      <c r="N12" s="9">
        <v>0.85</v>
      </c>
    </row>
    <row r="13" spans="1:14">
      <c r="A13" s="8">
        <v>176</v>
      </c>
      <c r="B13" s="9">
        <v>176</v>
      </c>
      <c r="C13" s="9">
        <v>0.660414099693298</v>
      </c>
      <c r="D13" s="9">
        <v>0.0916085243225098</v>
      </c>
      <c r="E13" s="9">
        <v>10</v>
      </c>
      <c r="F13" s="9">
        <v>8</v>
      </c>
      <c r="G13" s="9">
        <v>0</v>
      </c>
      <c r="H13" s="9">
        <v>2</v>
      </c>
      <c r="I13" s="9">
        <v>1</v>
      </c>
      <c r="J13" s="9">
        <v>0.555555555555556</v>
      </c>
      <c r="K13" s="9">
        <v>0.714285714285714</v>
      </c>
      <c r="L13" s="9">
        <v>0.8</v>
      </c>
      <c r="M13" s="9">
        <v>0.2</v>
      </c>
      <c r="N13" s="9">
        <v>0.6</v>
      </c>
    </row>
    <row r="14" spans="1:14">
      <c r="A14" s="8">
        <v>473</v>
      </c>
      <c r="B14" s="9">
        <v>473</v>
      </c>
      <c r="C14" s="9">
        <v>0.66645336151123</v>
      </c>
      <c r="D14" s="9">
        <v>0.108807682991028</v>
      </c>
      <c r="E14" s="9">
        <v>10</v>
      </c>
      <c r="F14" s="9">
        <v>6</v>
      </c>
      <c r="G14" s="9">
        <v>0</v>
      </c>
      <c r="H14" s="9">
        <v>4</v>
      </c>
      <c r="I14" s="9">
        <v>1</v>
      </c>
      <c r="J14" s="9">
        <v>0.625</v>
      </c>
      <c r="K14" s="9">
        <v>0.769230769230769</v>
      </c>
      <c r="L14" s="9">
        <v>0.6</v>
      </c>
      <c r="M14" s="9">
        <v>0.4</v>
      </c>
      <c r="N14" s="9">
        <v>0.7</v>
      </c>
    </row>
    <row r="15" spans="1:14">
      <c r="A15" s="8">
        <v>151</v>
      </c>
      <c r="B15" s="9">
        <v>151</v>
      </c>
      <c r="C15" s="9">
        <v>0.669161915779114</v>
      </c>
      <c r="D15" s="9">
        <v>0.103226184844971</v>
      </c>
      <c r="E15" s="9">
        <v>10</v>
      </c>
      <c r="F15" s="9">
        <v>8</v>
      </c>
      <c r="G15" s="9">
        <v>0</v>
      </c>
      <c r="H15" s="9">
        <v>2</v>
      </c>
      <c r="I15" s="9">
        <v>1</v>
      </c>
      <c r="J15" s="9">
        <v>0.555555555555556</v>
      </c>
      <c r="K15" s="9">
        <v>0.714285714285714</v>
      </c>
      <c r="L15" s="9">
        <v>0.8</v>
      </c>
      <c r="M15" s="9">
        <v>0.2</v>
      </c>
      <c r="N15" s="9">
        <v>0.6</v>
      </c>
    </row>
    <row r="16" spans="1:14">
      <c r="A16" s="8">
        <v>128</v>
      </c>
      <c r="B16" s="9">
        <v>128</v>
      </c>
      <c r="C16" s="9">
        <v>0.67039167881012</v>
      </c>
      <c r="D16" s="9">
        <v>0.0843555927276611</v>
      </c>
      <c r="E16" s="9">
        <v>9</v>
      </c>
      <c r="F16" s="9">
        <v>7</v>
      </c>
      <c r="G16" s="9">
        <v>1</v>
      </c>
      <c r="H16" s="9">
        <v>3</v>
      </c>
      <c r="I16" s="9">
        <v>0.9</v>
      </c>
      <c r="J16" s="9">
        <v>0.5625</v>
      </c>
      <c r="K16" s="9">
        <v>0.692307692307692</v>
      </c>
      <c r="L16" s="9">
        <v>0.7</v>
      </c>
      <c r="M16" s="9">
        <v>0.2</v>
      </c>
      <c r="N16" s="9">
        <v>0.6</v>
      </c>
    </row>
    <row r="17" spans="1:14">
      <c r="A17" s="8">
        <v>477</v>
      </c>
      <c r="B17" s="9">
        <v>477</v>
      </c>
      <c r="C17" s="9">
        <v>0.672124028205872</v>
      </c>
      <c r="D17" s="9">
        <v>0.0804933309555054</v>
      </c>
      <c r="E17" s="9">
        <v>9</v>
      </c>
      <c r="F17" s="9">
        <v>6</v>
      </c>
      <c r="G17" s="9">
        <v>1</v>
      </c>
      <c r="H17" s="9">
        <v>4</v>
      </c>
      <c r="I17" s="9">
        <v>0.9</v>
      </c>
      <c r="J17" s="9">
        <v>0.6</v>
      </c>
      <c r="K17" s="9">
        <v>0.72</v>
      </c>
      <c r="L17" s="9">
        <v>0.6</v>
      </c>
      <c r="M17" s="9">
        <v>0.3</v>
      </c>
      <c r="N17" s="9">
        <v>0.65</v>
      </c>
    </row>
    <row r="18" spans="1:14">
      <c r="A18" s="8">
        <v>306</v>
      </c>
      <c r="B18" s="9">
        <v>306</v>
      </c>
      <c r="C18" s="9">
        <v>0.673173666000366</v>
      </c>
      <c r="D18" s="9">
        <v>0.0919464826583862</v>
      </c>
      <c r="E18" s="9">
        <v>8</v>
      </c>
      <c r="F18" s="9">
        <v>9</v>
      </c>
      <c r="G18" s="9">
        <v>2</v>
      </c>
      <c r="H18" s="9">
        <v>1</v>
      </c>
      <c r="I18" s="9">
        <v>0.8</v>
      </c>
      <c r="J18" s="9">
        <v>0.470588235294118</v>
      </c>
      <c r="K18" s="9">
        <v>0.592592592592593</v>
      </c>
      <c r="L18" s="9">
        <v>0.9</v>
      </c>
      <c r="M18" s="9">
        <v>-0.1</v>
      </c>
      <c r="N18" s="9">
        <v>0.45</v>
      </c>
    </row>
    <row r="19" spans="1:14">
      <c r="A19" s="8">
        <v>496</v>
      </c>
      <c r="B19" s="9">
        <v>496</v>
      </c>
      <c r="C19" s="9">
        <v>0.674278259277344</v>
      </c>
      <c r="D19" s="9">
        <v>0.0713062286376953</v>
      </c>
      <c r="E19" s="9">
        <v>9</v>
      </c>
      <c r="F19" s="9">
        <v>10</v>
      </c>
      <c r="G19" s="9">
        <v>1</v>
      </c>
      <c r="H19" s="9">
        <v>0</v>
      </c>
      <c r="I19" s="9">
        <v>0.9</v>
      </c>
      <c r="J19" s="9">
        <v>0.473684210526316</v>
      </c>
      <c r="K19" s="9">
        <v>0.620689655172414</v>
      </c>
      <c r="L19" s="9">
        <v>1</v>
      </c>
      <c r="M19" s="9">
        <v>-0.1</v>
      </c>
      <c r="N19" s="9">
        <v>0.45</v>
      </c>
    </row>
    <row r="20" s="29" customFormat="1" spans="1:14">
      <c r="A20" s="34">
        <v>206</v>
      </c>
      <c r="B20" s="35">
        <v>206</v>
      </c>
      <c r="C20" s="35">
        <v>0.675164461135864</v>
      </c>
      <c r="D20" s="35">
        <v>0.104183077812195</v>
      </c>
      <c r="E20" s="35">
        <v>9</v>
      </c>
      <c r="F20" s="35">
        <v>7</v>
      </c>
      <c r="G20" s="35">
        <v>1</v>
      </c>
      <c r="H20" s="35">
        <v>3</v>
      </c>
      <c r="I20" s="35">
        <v>0.9</v>
      </c>
      <c r="J20" s="35">
        <v>0.5625</v>
      </c>
      <c r="K20" s="35">
        <v>0.692307692307692</v>
      </c>
      <c r="L20" s="35">
        <v>0.7</v>
      </c>
      <c r="M20" s="35">
        <v>0.2</v>
      </c>
      <c r="N20" s="35">
        <v>0.6</v>
      </c>
    </row>
    <row r="21" spans="1:14">
      <c r="A21" s="8">
        <v>173</v>
      </c>
      <c r="B21" s="9">
        <v>173</v>
      </c>
      <c r="C21" s="9">
        <v>0.680266976356506</v>
      </c>
      <c r="D21" s="9">
        <v>0.11992335319519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317</v>
      </c>
      <c r="B22" s="9">
        <v>317</v>
      </c>
      <c r="C22" s="9">
        <v>0.685755729675293</v>
      </c>
      <c r="D22" s="9">
        <v>0.145111680030823</v>
      </c>
      <c r="E22" s="9">
        <v>7</v>
      </c>
      <c r="F22" s="9">
        <v>9</v>
      </c>
      <c r="G22" s="9">
        <v>3</v>
      </c>
      <c r="H22" s="9">
        <v>1</v>
      </c>
      <c r="I22" s="9">
        <v>0.7</v>
      </c>
      <c r="J22" s="9">
        <v>0.4375</v>
      </c>
      <c r="K22" s="9">
        <v>0.538461538461538</v>
      </c>
      <c r="L22" s="9">
        <v>0.9</v>
      </c>
      <c r="M22" s="9">
        <v>-0.2</v>
      </c>
      <c r="N22" s="9">
        <v>0.4</v>
      </c>
    </row>
    <row r="23" spans="1:14">
      <c r="A23" s="8">
        <v>140</v>
      </c>
      <c r="B23" s="9">
        <v>140</v>
      </c>
      <c r="C23" s="9">
        <v>0.688493013381958</v>
      </c>
      <c r="D23" s="9">
        <v>0.146819114685059</v>
      </c>
      <c r="E23" s="9">
        <v>9</v>
      </c>
      <c r="F23" s="9">
        <v>7</v>
      </c>
      <c r="G23" s="9">
        <v>1</v>
      </c>
      <c r="H23" s="9">
        <v>3</v>
      </c>
      <c r="I23" s="9">
        <v>0.9</v>
      </c>
      <c r="J23" s="9">
        <v>0.5625</v>
      </c>
      <c r="K23" s="9">
        <v>0.692307692307692</v>
      </c>
      <c r="L23" s="9">
        <v>0.7</v>
      </c>
      <c r="M23" s="9">
        <v>0.2</v>
      </c>
      <c r="N23" s="9">
        <v>0.6</v>
      </c>
    </row>
    <row r="24" spans="1:14">
      <c r="A24" s="8">
        <v>377</v>
      </c>
      <c r="B24" s="9">
        <v>377</v>
      </c>
      <c r="C24" s="9">
        <v>0.693771600723267</v>
      </c>
      <c r="D24" s="9">
        <v>0.126768827438354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118</v>
      </c>
      <c r="B25" s="9">
        <v>118</v>
      </c>
      <c r="C25" s="9">
        <v>0.695274114608765</v>
      </c>
      <c r="D25" s="9">
        <v>0.156257748603821</v>
      </c>
      <c r="E25" s="9">
        <v>10</v>
      </c>
      <c r="F25" s="9">
        <v>6</v>
      </c>
      <c r="G25" s="9">
        <v>0</v>
      </c>
      <c r="H25" s="9">
        <v>4</v>
      </c>
      <c r="I25" s="9">
        <v>1</v>
      </c>
      <c r="J25" s="9">
        <v>0.625</v>
      </c>
      <c r="K25" s="9">
        <v>0.769230769230769</v>
      </c>
      <c r="L25" s="9">
        <v>0.6</v>
      </c>
      <c r="M25" s="9">
        <v>0.4</v>
      </c>
      <c r="N25" s="9">
        <v>0.7</v>
      </c>
    </row>
    <row r="26" spans="1:14">
      <c r="A26" s="8">
        <v>451</v>
      </c>
      <c r="B26" s="9">
        <v>451</v>
      </c>
      <c r="C26" s="9">
        <v>0.697910308837891</v>
      </c>
      <c r="D26" s="9">
        <v>0.165763139724731</v>
      </c>
      <c r="E26" s="9">
        <v>10</v>
      </c>
      <c r="F26" s="9">
        <v>8</v>
      </c>
      <c r="G26" s="9">
        <v>0</v>
      </c>
      <c r="H26" s="9">
        <v>2</v>
      </c>
      <c r="I26" s="9">
        <v>1</v>
      </c>
      <c r="J26" s="9">
        <v>0.555555555555556</v>
      </c>
      <c r="K26" s="9">
        <v>0.714285714285714</v>
      </c>
      <c r="L26" s="9">
        <v>0.8</v>
      </c>
      <c r="M26" s="9">
        <v>0.2</v>
      </c>
      <c r="N26" s="9">
        <v>0.6</v>
      </c>
    </row>
    <row r="27" spans="1:14">
      <c r="A27" s="8">
        <v>108</v>
      </c>
      <c r="B27" s="9">
        <v>108</v>
      </c>
      <c r="C27" s="9">
        <v>0.699525833129883</v>
      </c>
      <c r="D27" s="9">
        <v>0.117718815803528</v>
      </c>
      <c r="E27" s="9">
        <v>9</v>
      </c>
      <c r="F27" s="9">
        <v>9</v>
      </c>
      <c r="G27" s="9">
        <v>1</v>
      </c>
      <c r="H27" s="9">
        <v>1</v>
      </c>
      <c r="I27" s="9">
        <v>0.9</v>
      </c>
      <c r="J27" s="9">
        <v>0.5</v>
      </c>
      <c r="K27" s="9">
        <v>0.642857142857143</v>
      </c>
      <c r="L27" s="9">
        <v>0.9</v>
      </c>
      <c r="M27" s="9">
        <v>0</v>
      </c>
      <c r="N27" s="9">
        <v>0.5</v>
      </c>
    </row>
    <row r="28" spans="1:14">
      <c r="A28" s="8">
        <v>370</v>
      </c>
      <c r="B28" s="9">
        <v>370</v>
      </c>
      <c r="C28" s="9">
        <v>0.701611161231995</v>
      </c>
      <c r="D28" s="9">
        <v>0.154161810874939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pans="1:14">
      <c r="A29" s="8">
        <v>292</v>
      </c>
      <c r="B29" s="9">
        <v>292</v>
      </c>
      <c r="C29" s="9">
        <v>0.702115416526794</v>
      </c>
      <c r="D29" s="9">
        <v>0.165565848350525</v>
      </c>
      <c r="E29" s="9">
        <v>8</v>
      </c>
      <c r="F29" s="9">
        <v>5</v>
      </c>
      <c r="G29" s="9">
        <v>2</v>
      </c>
      <c r="H29" s="9">
        <v>5</v>
      </c>
      <c r="I29" s="9">
        <v>0.8</v>
      </c>
      <c r="J29" s="9">
        <v>0.615384615384615</v>
      </c>
      <c r="K29" s="9">
        <v>0.695652173913043</v>
      </c>
      <c r="L29" s="9">
        <v>0.5</v>
      </c>
      <c r="M29" s="9">
        <v>0.3</v>
      </c>
      <c r="N29" s="9">
        <v>0.65</v>
      </c>
    </row>
    <row r="30" spans="1:14">
      <c r="A30" s="8">
        <v>76</v>
      </c>
      <c r="B30" s="9">
        <v>76</v>
      </c>
      <c r="C30" s="9">
        <v>0.70630407333374</v>
      </c>
      <c r="D30" s="9">
        <v>0.148064017295837</v>
      </c>
      <c r="E30" s="9">
        <v>8</v>
      </c>
      <c r="F30" s="9">
        <v>9</v>
      </c>
      <c r="G30" s="9">
        <v>2</v>
      </c>
      <c r="H30" s="9">
        <v>1</v>
      </c>
      <c r="I30" s="9">
        <v>0.8</v>
      </c>
      <c r="J30" s="9">
        <v>0.470588235294118</v>
      </c>
      <c r="K30" s="9">
        <v>0.592592592592593</v>
      </c>
      <c r="L30" s="9">
        <v>0.9</v>
      </c>
      <c r="M30" s="9">
        <v>-0.1</v>
      </c>
      <c r="N30" s="9">
        <v>0.45</v>
      </c>
    </row>
    <row r="31" spans="1:14">
      <c r="A31" s="8">
        <v>405</v>
      </c>
      <c r="B31" s="9">
        <v>405</v>
      </c>
      <c r="C31" s="9">
        <v>0.706742882728577</v>
      </c>
      <c r="D31" s="9">
        <v>0.148184299468994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398</v>
      </c>
      <c r="B32" s="9">
        <v>398</v>
      </c>
      <c r="C32" s="9">
        <v>0.710042953491211</v>
      </c>
      <c r="D32" s="9">
        <v>0.132445573806763</v>
      </c>
      <c r="E32" s="9">
        <v>8</v>
      </c>
      <c r="F32" s="9">
        <v>3</v>
      </c>
      <c r="G32" s="9">
        <v>2</v>
      </c>
      <c r="H32" s="9">
        <v>7</v>
      </c>
      <c r="I32" s="9">
        <v>0.8</v>
      </c>
      <c r="J32" s="9">
        <v>0.727272727272727</v>
      </c>
      <c r="K32" s="9">
        <v>0.761904761904762</v>
      </c>
      <c r="L32" s="9">
        <v>0.3</v>
      </c>
      <c r="M32" s="9">
        <v>0.5</v>
      </c>
      <c r="N32" s="9">
        <v>0.75</v>
      </c>
    </row>
    <row r="33" spans="1:14">
      <c r="A33" s="8">
        <v>29</v>
      </c>
      <c r="B33" s="9">
        <v>29</v>
      </c>
      <c r="C33" s="9">
        <v>0.712644577026367</v>
      </c>
      <c r="D33" s="9">
        <v>0.111910700798035</v>
      </c>
      <c r="E33" s="9">
        <v>9</v>
      </c>
      <c r="F33" s="9">
        <v>8</v>
      </c>
      <c r="G33" s="9">
        <v>1</v>
      </c>
      <c r="H33" s="9">
        <v>2</v>
      </c>
      <c r="I33" s="9">
        <v>0.9</v>
      </c>
      <c r="J33" s="9">
        <v>0.529411764705882</v>
      </c>
      <c r="K33" s="9">
        <v>0.666666666666667</v>
      </c>
      <c r="L33" s="9">
        <v>0.8</v>
      </c>
      <c r="M33" s="9">
        <v>0.1</v>
      </c>
      <c r="N33" s="9">
        <v>0.55</v>
      </c>
    </row>
    <row r="34" spans="1:14">
      <c r="A34" s="8">
        <v>416</v>
      </c>
      <c r="B34" s="9">
        <v>416</v>
      </c>
      <c r="C34" s="9">
        <v>0.713237643241882</v>
      </c>
      <c r="D34" s="9">
        <v>0.146124362945557</v>
      </c>
      <c r="E34" s="9">
        <v>10</v>
      </c>
      <c r="F34" s="9">
        <v>3</v>
      </c>
      <c r="G34" s="9">
        <v>0</v>
      </c>
      <c r="H34" s="9">
        <v>7</v>
      </c>
      <c r="I34" s="9">
        <v>1</v>
      </c>
      <c r="J34" s="9">
        <v>0.769230769230769</v>
      </c>
      <c r="K34" s="9">
        <v>0.869565217391304</v>
      </c>
      <c r="L34" s="9">
        <v>0.3</v>
      </c>
      <c r="M34" s="9">
        <v>0.7</v>
      </c>
      <c r="N34" s="9">
        <v>0.85</v>
      </c>
    </row>
    <row r="35" spans="1:14">
      <c r="A35" s="8">
        <v>156</v>
      </c>
      <c r="B35" s="9">
        <v>156</v>
      </c>
      <c r="C35" s="9">
        <v>0.717787384986877</v>
      </c>
      <c r="D35" s="9">
        <v>0.186887502670288</v>
      </c>
      <c r="E35" s="9">
        <v>8</v>
      </c>
      <c r="F35" s="9">
        <v>6</v>
      </c>
      <c r="G35" s="9">
        <v>2</v>
      </c>
      <c r="H35" s="9">
        <v>4</v>
      </c>
      <c r="I35" s="9">
        <v>0.8</v>
      </c>
      <c r="J35" s="9">
        <v>0.571428571428572</v>
      </c>
      <c r="K35" s="9">
        <v>0.666666666666667</v>
      </c>
      <c r="L35" s="9">
        <v>0.6</v>
      </c>
      <c r="M35" s="9">
        <v>0.2</v>
      </c>
      <c r="N35" s="9">
        <v>0.6</v>
      </c>
    </row>
    <row r="36" spans="1:14">
      <c r="A36" s="8">
        <v>345</v>
      </c>
      <c r="B36" s="9">
        <v>345</v>
      </c>
      <c r="C36" s="9">
        <v>0.72076141834259</v>
      </c>
      <c r="D36" s="9">
        <v>0.153447031974793</v>
      </c>
      <c r="E36" s="9">
        <v>8</v>
      </c>
      <c r="F36" s="9">
        <v>7</v>
      </c>
      <c r="G36" s="9">
        <v>2</v>
      </c>
      <c r="H36" s="9">
        <v>3</v>
      </c>
      <c r="I36" s="9">
        <v>0.8</v>
      </c>
      <c r="J36" s="9">
        <v>0.533333333333333</v>
      </c>
      <c r="K36" s="9">
        <v>0.64</v>
      </c>
      <c r="L36" s="9">
        <v>0.7</v>
      </c>
      <c r="M36" s="9">
        <v>0.1</v>
      </c>
      <c r="N36" s="9">
        <v>0.55</v>
      </c>
    </row>
    <row r="37" spans="1:14">
      <c r="A37" s="8">
        <v>195</v>
      </c>
      <c r="B37" s="9">
        <v>195</v>
      </c>
      <c r="C37" s="9">
        <v>0.72566294670105</v>
      </c>
      <c r="D37" s="9">
        <v>0.111283540725708</v>
      </c>
      <c r="E37" s="9">
        <v>8</v>
      </c>
      <c r="F37" s="9">
        <v>9</v>
      </c>
      <c r="G37" s="9">
        <v>2</v>
      </c>
      <c r="H37" s="9">
        <v>1</v>
      </c>
      <c r="I37" s="9">
        <v>0.8</v>
      </c>
      <c r="J37" s="9">
        <v>0.470588235294118</v>
      </c>
      <c r="K37" s="9">
        <v>0.592592592592593</v>
      </c>
      <c r="L37" s="9">
        <v>0.9</v>
      </c>
      <c r="M37" s="9">
        <v>-0.1</v>
      </c>
      <c r="N37" s="9">
        <v>0.45</v>
      </c>
    </row>
    <row r="38" spans="1:14">
      <c r="A38" s="8">
        <v>440</v>
      </c>
      <c r="B38" s="9">
        <v>440</v>
      </c>
      <c r="C38" s="9">
        <v>0.726106524467468</v>
      </c>
      <c r="D38" s="9">
        <v>0.214366316795349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="29" customFormat="1" spans="1:14">
      <c r="A39" s="34">
        <v>340</v>
      </c>
      <c r="B39" s="35">
        <v>340</v>
      </c>
      <c r="C39" s="35">
        <v>0.726742148399353</v>
      </c>
      <c r="D39" s="35">
        <v>0.163003444671631</v>
      </c>
      <c r="E39" s="35">
        <v>9</v>
      </c>
      <c r="F39" s="35">
        <v>5</v>
      </c>
      <c r="G39" s="35">
        <v>1</v>
      </c>
      <c r="H39" s="35">
        <v>5</v>
      </c>
      <c r="I39" s="35">
        <v>0.9</v>
      </c>
      <c r="J39" s="35">
        <v>0.642857142857143</v>
      </c>
      <c r="K39" s="35">
        <v>0.75</v>
      </c>
      <c r="L39" s="35">
        <v>0.5</v>
      </c>
      <c r="M39" s="35">
        <v>0.4</v>
      </c>
      <c r="N39" s="35">
        <v>0.7</v>
      </c>
    </row>
    <row r="40" spans="1:14">
      <c r="A40" s="8">
        <v>135</v>
      </c>
      <c r="B40" s="9">
        <v>135</v>
      </c>
      <c r="C40" s="9">
        <v>0.727081894874573</v>
      </c>
      <c r="D40" s="9">
        <v>0.148623704910278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326</v>
      </c>
      <c r="B41" s="9">
        <v>326</v>
      </c>
      <c r="C41" s="9">
        <v>0.728153347969055</v>
      </c>
      <c r="D41" s="9">
        <v>0.205908179283142</v>
      </c>
      <c r="E41" s="9">
        <v>10</v>
      </c>
      <c r="F41" s="9">
        <v>7</v>
      </c>
      <c r="G41" s="9">
        <v>0</v>
      </c>
      <c r="H41" s="9">
        <v>3</v>
      </c>
      <c r="I41" s="9">
        <v>1</v>
      </c>
      <c r="J41" s="9">
        <v>0.588235294117647</v>
      </c>
      <c r="K41" s="9">
        <v>0.740740740740741</v>
      </c>
      <c r="L41" s="9">
        <v>0.7</v>
      </c>
      <c r="M41" s="9">
        <v>0.3</v>
      </c>
      <c r="N41" s="9">
        <v>0.65</v>
      </c>
    </row>
    <row r="42" spans="1:14">
      <c r="A42" s="8">
        <v>83</v>
      </c>
      <c r="B42" s="9">
        <v>83</v>
      </c>
      <c r="C42" s="9">
        <v>0.729466319084167</v>
      </c>
      <c r="D42" s="9">
        <v>0.119478106498718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214</v>
      </c>
      <c r="B43" s="9">
        <v>214</v>
      </c>
      <c r="C43" s="9">
        <v>0.73091459274292</v>
      </c>
      <c r="D43" s="9">
        <v>0.0810564756393433</v>
      </c>
      <c r="E43" s="9">
        <v>10</v>
      </c>
      <c r="F43" s="9">
        <v>7</v>
      </c>
      <c r="G43" s="9">
        <v>0</v>
      </c>
      <c r="H43" s="9">
        <v>3</v>
      </c>
      <c r="I43" s="9">
        <v>1</v>
      </c>
      <c r="J43" s="9">
        <v>0.588235294117647</v>
      </c>
      <c r="K43" s="9">
        <v>0.740740740740741</v>
      </c>
      <c r="L43" s="9">
        <v>0.7</v>
      </c>
      <c r="M43" s="9">
        <v>0.3</v>
      </c>
      <c r="N43" s="9">
        <v>0.65</v>
      </c>
    </row>
    <row r="44" spans="1:14">
      <c r="A44" s="8">
        <v>182</v>
      </c>
      <c r="B44" s="9">
        <v>182</v>
      </c>
      <c r="C44" s="9">
        <v>0.732479095458984</v>
      </c>
      <c r="D44" s="9">
        <v>0.0985790491104126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344</v>
      </c>
      <c r="B45" s="9">
        <v>344</v>
      </c>
      <c r="C45" s="9">
        <v>0.735213398933411</v>
      </c>
      <c r="D45" s="9">
        <v>0.0976202487945557</v>
      </c>
      <c r="E45" s="9">
        <v>8</v>
      </c>
      <c r="F45" s="9">
        <v>9</v>
      </c>
      <c r="G45" s="9">
        <v>2</v>
      </c>
      <c r="H45" s="9">
        <v>1</v>
      </c>
      <c r="I45" s="9">
        <v>0.8</v>
      </c>
      <c r="J45" s="9">
        <v>0.470588235294118</v>
      </c>
      <c r="K45" s="9">
        <v>0.592592592592593</v>
      </c>
      <c r="L45" s="9">
        <v>0.9</v>
      </c>
      <c r="M45" s="9">
        <v>-0.1</v>
      </c>
      <c r="N45" s="9">
        <v>0.45</v>
      </c>
    </row>
    <row r="46" spans="1:14">
      <c r="A46" s="8">
        <v>478</v>
      </c>
      <c r="B46" s="9">
        <v>478</v>
      </c>
      <c r="C46" s="9">
        <v>0.736080169677734</v>
      </c>
      <c r="D46" s="9">
        <v>0.0970965623855591</v>
      </c>
      <c r="E46" s="9">
        <v>8</v>
      </c>
      <c r="F46" s="9">
        <v>6</v>
      </c>
      <c r="G46" s="9">
        <v>2</v>
      </c>
      <c r="H46" s="9">
        <v>4</v>
      </c>
      <c r="I46" s="9">
        <v>0.8</v>
      </c>
      <c r="J46" s="9">
        <v>0.571428571428572</v>
      </c>
      <c r="K46" s="9">
        <v>0.666666666666667</v>
      </c>
      <c r="L46" s="9">
        <v>0.6</v>
      </c>
      <c r="M46" s="9">
        <v>0.2</v>
      </c>
      <c r="N46" s="9">
        <v>0.6</v>
      </c>
    </row>
    <row r="47" spans="1:14">
      <c r="A47" s="8">
        <v>178</v>
      </c>
      <c r="B47" s="9">
        <v>178</v>
      </c>
      <c r="C47" s="9">
        <v>0.736749768257141</v>
      </c>
      <c r="D47" s="9">
        <v>0.15205705165863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14</v>
      </c>
      <c r="B48" s="9">
        <v>14</v>
      </c>
      <c r="C48" s="9">
        <v>0.73849093914032</v>
      </c>
      <c r="D48" s="9">
        <v>0.159450173377991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288</v>
      </c>
      <c r="B49" s="9">
        <v>288</v>
      </c>
      <c r="C49" s="9">
        <v>0.749306917190552</v>
      </c>
      <c r="D49" s="9">
        <v>0.170211672782898</v>
      </c>
      <c r="E49" s="9">
        <v>8</v>
      </c>
      <c r="F49" s="9">
        <v>9</v>
      </c>
      <c r="G49" s="9">
        <v>2</v>
      </c>
      <c r="H49" s="9">
        <v>1</v>
      </c>
      <c r="I49" s="9">
        <v>0.8</v>
      </c>
      <c r="J49" s="9">
        <v>0.470588235294118</v>
      </c>
      <c r="K49" s="9">
        <v>0.592592592592593</v>
      </c>
      <c r="L49" s="9">
        <v>0.9</v>
      </c>
      <c r="M49" s="9">
        <v>-0.1</v>
      </c>
      <c r="N49" s="9">
        <v>0.45</v>
      </c>
    </row>
    <row r="50" spans="1:14">
      <c r="A50" s="8">
        <v>47</v>
      </c>
      <c r="B50" s="9">
        <v>47</v>
      </c>
      <c r="C50" s="9">
        <v>0.751170635223389</v>
      </c>
      <c r="D50" s="9">
        <v>0.082000732421875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417</v>
      </c>
      <c r="B51" s="9">
        <v>417</v>
      </c>
      <c r="C51" s="9">
        <v>0.75132942199707</v>
      </c>
      <c r="D51" s="9">
        <v>0.150615930557251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330</v>
      </c>
      <c r="B52" s="9">
        <v>330</v>
      </c>
      <c r="C52" s="9">
        <v>0.75474226474762</v>
      </c>
      <c r="D52" s="9">
        <v>0.11339282989502</v>
      </c>
      <c r="E52" s="9">
        <v>8</v>
      </c>
      <c r="F52" s="9">
        <v>8</v>
      </c>
      <c r="G52" s="9">
        <v>2</v>
      </c>
      <c r="H52" s="9">
        <v>2</v>
      </c>
      <c r="I52" s="9">
        <v>0.8</v>
      </c>
      <c r="J52" s="9">
        <v>0.5</v>
      </c>
      <c r="K52" s="9">
        <v>0.615384615384615</v>
      </c>
      <c r="L52" s="9">
        <v>0.8</v>
      </c>
      <c r="M52" s="9">
        <v>0</v>
      </c>
      <c r="N52" s="9">
        <v>0.5</v>
      </c>
    </row>
    <row r="53" spans="1:14">
      <c r="A53" s="8">
        <v>422</v>
      </c>
      <c r="B53" s="9">
        <v>422</v>
      </c>
      <c r="C53" s="9">
        <v>0.761177539825439</v>
      </c>
      <c r="D53" s="9">
        <v>0.145860910415649</v>
      </c>
      <c r="E53" s="9">
        <v>7</v>
      </c>
      <c r="F53" s="9">
        <v>9</v>
      </c>
      <c r="G53" s="9">
        <v>3</v>
      </c>
      <c r="H53" s="9">
        <v>1</v>
      </c>
      <c r="I53" s="9">
        <v>0.7</v>
      </c>
      <c r="J53" s="9">
        <v>0.4375</v>
      </c>
      <c r="K53" s="9">
        <v>0.538461538461538</v>
      </c>
      <c r="L53" s="9">
        <v>0.9</v>
      </c>
      <c r="M53" s="9">
        <v>-0.2</v>
      </c>
      <c r="N53" s="9">
        <v>0.4</v>
      </c>
    </row>
    <row r="54" spans="1:14">
      <c r="A54" s="8">
        <v>150</v>
      </c>
      <c r="B54" s="9">
        <v>150</v>
      </c>
      <c r="C54" s="9">
        <v>0.76350724697113</v>
      </c>
      <c r="D54" s="9">
        <v>0.0893278121948242</v>
      </c>
      <c r="E54" s="9">
        <v>10</v>
      </c>
      <c r="F54" s="9">
        <v>9</v>
      </c>
      <c r="G54" s="9">
        <v>0</v>
      </c>
      <c r="H54" s="9">
        <v>1</v>
      </c>
      <c r="I54" s="9">
        <v>1</v>
      </c>
      <c r="J54" s="9">
        <v>0.526315789473684</v>
      </c>
      <c r="K54" s="9">
        <v>0.689655172413793</v>
      </c>
      <c r="L54" s="9">
        <v>0.9</v>
      </c>
      <c r="M54" s="9">
        <v>0.1</v>
      </c>
      <c r="N54" s="9">
        <v>0.55</v>
      </c>
    </row>
    <row r="55" spans="1:14">
      <c r="A55" s="8">
        <v>322</v>
      </c>
      <c r="B55" s="9">
        <v>322</v>
      </c>
      <c r="C55" s="9">
        <v>0.766848087310791</v>
      </c>
      <c r="D55" s="9">
        <v>0.210089325904846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79</v>
      </c>
      <c r="B56" s="9">
        <v>79</v>
      </c>
      <c r="C56" s="9">
        <v>0.769178748130798</v>
      </c>
      <c r="D56" s="9">
        <v>0.114864349365234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35</v>
      </c>
      <c r="B57" s="9">
        <v>35</v>
      </c>
      <c r="C57" s="9">
        <v>0.772181630134583</v>
      </c>
      <c r="D57" s="9">
        <v>0.0937321186065674</v>
      </c>
      <c r="E57" s="9">
        <v>9</v>
      </c>
      <c r="F57" s="9">
        <v>7</v>
      </c>
      <c r="G57" s="9">
        <v>1</v>
      </c>
      <c r="H57" s="9">
        <v>3</v>
      </c>
      <c r="I57" s="9">
        <v>0.9</v>
      </c>
      <c r="J57" s="9">
        <v>0.5625</v>
      </c>
      <c r="K57" s="9">
        <v>0.692307692307692</v>
      </c>
      <c r="L57" s="9">
        <v>0.7</v>
      </c>
      <c r="M57" s="9">
        <v>0.2</v>
      </c>
      <c r="N57" s="9">
        <v>0.6</v>
      </c>
    </row>
    <row r="58" s="29" customFormat="1" spans="1:14">
      <c r="A58" s="34">
        <v>223</v>
      </c>
      <c r="B58" s="35">
        <v>223</v>
      </c>
      <c r="C58" s="35">
        <v>0.77288019657135</v>
      </c>
      <c r="D58" s="35">
        <v>0.0924553871154785</v>
      </c>
      <c r="E58" s="35">
        <v>8</v>
      </c>
      <c r="F58" s="35">
        <v>8</v>
      </c>
      <c r="G58" s="35">
        <v>2</v>
      </c>
      <c r="H58" s="35">
        <v>2</v>
      </c>
      <c r="I58" s="35">
        <v>0.8</v>
      </c>
      <c r="J58" s="35">
        <v>0.5</v>
      </c>
      <c r="K58" s="35">
        <v>0.615384615384615</v>
      </c>
      <c r="L58" s="35">
        <v>0.8</v>
      </c>
      <c r="M58" s="35">
        <v>0</v>
      </c>
      <c r="N58" s="35">
        <v>0.5</v>
      </c>
    </row>
    <row r="59" spans="1:14">
      <c r="A59" s="8">
        <v>281</v>
      </c>
      <c r="B59" s="9">
        <v>281</v>
      </c>
      <c r="C59" s="9">
        <v>0.818611860275269</v>
      </c>
      <c r="D59" s="9">
        <v>0.00951147079467773</v>
      </c>
      <c r="E59" s="9">
        <v>10</v>
      </c>
      <c r="F59" s="9">
        <v>10</v>
      </c>
      <c r="G59" s="9">
        <v>0</v>
      </c>
      <c r="H59" s="9">
        <v>0</v>
      </c>
      <c r="I59" s="9">
        <v>1</v>
      </c>
      <c r="J59" s="9">
        <v>0.5</v>
      </c>
      <c r="K59" s="9">
        <v>0.666666666666667</v>
      </c>
      <c r="L59" s="9">
        <v>1</v>
      </c>
      <c r="M59" s="9">
        <v>0</v>
      </c>
      <c r="N59" s="9">
        <v>0.5</v>
      </c>
    </row>
    <row r="60" spans="1:14">
      <c r="A60" s="8">
        <v>166</v>
      </c>
      <c r="B60" s="9">
        <v>166</v>
      </c>
      <c r="C60" s="9">
        <v>0.779670238494873</v>
      </c>
      <c r="D60" s="9">
        <v>0.0862889289855957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123</v>
      </c>
      <c r="B61" s="9">
        <v>123</v>
      </c>
      <c r="C61" s="9">
        <v>0.781936645507812</v>
      </c>
      <c r="D61" s="9">
        <v>0.049551248550415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167</v>
      </c>
      <c r="B62" s="9">
        <v>167</v>
      </c>
      <c r="C62" s="9">
        <v>0.815348744392395</v>
      </c>
      <c r="D62" s="9">
        <v>0.00903403759002686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8</v>
      </c>
      <c r="B63" s="9">
        <v>8</v>
      </c>
      <c r="C63" s="9">
        <v>0.792236685752869</v>
      </c>
      <c r="D63" s="9">
        <v>0.000946521759033203</v>
      </c>
      <c r="E63" s="9">
        <v>7</v>
      </c>
      <c r="F63" s="9">
        <v>8</v>
      </c>
      <c r="G63" s="9">
        <v>3</v>
      </c>
      <c r="H63" s="9">
        <v>2</v>
      </c>
      <c r="I63" s="9">
        <v>0.7</v>
      </c>
      <c r="J63" s="9">
        <v>0.466666666666667</v>
      </c>
      <c r="K63" s="9">
        <v>0.56</v>
      </c>
      <c r="L63" s="9">
        <v>0.8</v>
      </c>
      <c r="M63" s="9">
        <v>-0.1</v>
      </c>
      <c r="N63" s="9">
        <v>0.45</v>
      </c>
    </row>
    <row r="64" spans="1:14">
      <c r="A64" s="8">
        <v>358</v>
      </c>
      <c r="B64" s="9">
        <v>358</v>
      </c>
      <c r="C64" s="9">
        <v>0.789153099060059</v>
      </c>
      <c r="D64" s="9">
        <v>0.069909930229187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22</v>
      </c>
      <c r="B65" s="9">
        <v>22</v>
      </c>
      <c r="C65" s="9">
        <v>0.792670369148254</v>
      </c>
      <c r="D65" s="9">
        <v>0.00942361354827881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153</v>
      </c>
      <c r="B66" s="9">
        <v>153</v>
      </c>
      <c r="C66" s="9">
        <v>0.790530443191528</v>
      </c>
      <c r="D66" s="9">
        <v>0.117846488952637</v>
      </c>
      <c r="E66" s="9">
        <v>10</v>
      </c>
      <c r="F66" s="9">
        <v>6</v>
      </c>
      <c r="G66" s="9">
        <v>0</v>
      </c>
      <c r="H66" s="9">
        <v>4</v>
      </c>
      <c r="I66" s="9">
        <v>1</v>
      </c>
      <c r="J66" s="9">
        <v>0.625</v>
      </c>
      <c r="K66" s="9">
        <v>0.769230769230769</v>
      </c>
      <c r="L66" s="9">
        <v>0.6</v>
      </c>
      <c r="M66" s="9">
        <v>0.4</v>
      </c>
      <c r="N66" s="9">
        <v>0.7</v>
      </c>
    </row>
    <row r="67" spans="1:14">
      <c r="A67" s="8">
        <v>130</v>
      </c>
      <c r="B67" s="9">
        <v>130</v>
      </c>
      <c r="C67" s="9">
        <v>0.804839730262756</v>
      </c>
      <c r="D67" s="9">
        <v>0.0534467697143555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189</v>
      </c>
      <c r="B68" s="9">
        <v>189</v>
      </c>
      <c r="C68" s="9">
        <v>0.811143755912781</v>
      </c>
      <c r="D68" s="9">
        <v>0.090301513671875</v>
      </c>
      <c r="E68" s="9">
        <v>8</v>
      </c>
      <c r="F68" s="9">
        <v>7</v>
      </c>
      <c r="G68" s="9">
        <v>2</v>
      </c>
      <c r="H68" s="9">
        <v>3</v>
      </c>
      <c r="I68" s="9">
        <v>0.8</v>
      </c>
      <c r="J68" s="9">
        <v>0.533333333333333</v>
      </c>
      <c r="K68" s="9">
        <v>0.64</v>
      </c>
      <c r="L68" s="9">
        <v>0.7</v>
      </c>
      <c r="M68" s="9">
        <v>0.1</v>
      </c>
      <c r="N68" s="9">
        <v>0.55</v>
      </c>
    </row>
    <row r="69" spans="1:14">
      <c r="A69" s="8">
        <v>309</v>
      </c>
      <c r="B69" s="9">
        <v>309</v>
      </c>
      <c r="C69" s="9">
        <v>0.81212055683136</v>
      </c>
      <c r="D69" s="9">
        <v>0.156541228294373</v>
      </c>
      <c r="E69" s="9">
        <v>6</v>
      </c>
      <c r="F69" s="9">
        <v>7</v>
      </c>
      <c r="G69" s="9">
        <v>4</v>
      </c>
      <c r="H69" s="9">
        <v>3</v>
      </c>
      <c r="I69" s="9">
        <v>0.6</v>
      </c>
      <c r="J69" s="9">
        <v>0.461538461538462</v>
      </c>
      <c r="K69" s="9">
        <v>0.521739130434783</v>
      </c>
      <c r="L69" s="9">
        <v>0.7</v>
      </c>
      <c r="M69" s="9">
        <v>-0.1</v>
      </c>
      <c r="N69" s="9">
        <v>0.45</v>
      </c>
    </row>
    <row r="70" spans="1:14">
      <c r="A70" s="8">
        <v>352</v>
      </c>
      <c r="B70" s="9">
        <v>352</v>
      </c>
      <c r="C70" s="9">
        <v>0.813812732696533</v>
      </c>
      <c r="D70" s="9">
        <v>0.140802979469299</v>
      </c>
      <c r="E70" s="9">
        <v>8</v>
      </c>
      <c r="F70" s="9">
        <v>4</v>
      </c>
      <c r="G70" s="9">
        <v>2</v>
      </c>
      <c r="H70" s="9">
        <v>6</v>
      </c>
      <c r="I70" s="9">
        <v>0.8</v>
      </c>
      <c r="J70" s="9">
        <v>0.666666666666667</v>
      </c>
      <c r="K70" s="9">
        <v>0.727272727272727</v>
      </c>
      <c r="L70" s="9">
        <v>0.4</v>
      </c>
      <c r="M70" s="9">
        <v>0.4</v>
      </c>
      <c r="N70" s="9">
        <v>0.7</v>
      </c>
    </row>
    <row r="71" spans="1:14">
      <c r="A71" s="8">
        <v>211</v>
      </c>
      <c r="B71" s="9">
        <v>211</v>
      </c>
      <c r="C71" s="9">
        <v>0.815291881561279</v>
      </c>
      <c r="D71" s="9">
        <v>0.173565149307251</v>
      </c>
      <c r="E71" s="9">
        <v>8</v>
      </c>
      <c r="F71" s="9">
        <v>8</v>
      </c>
      <c r="G71" s="9">
        <v>2</v>
      </c>
      <c r="H71" s="9">
        <v>2</v>
      </c>
      <c r="I71" s="9">
        <v>0.8</v>
      </c>
      <c r="J71" s="9">
        <v>0.5</v>
      </c>
      <c r="K71" s="9">
        <v>0.615384615384615</v>
      </c>
      <c r="L71" s="9">
        <v>0.8</v>
      </c>
      <c r="M71" s="9">
        <v>0</v>
      </c>
      <c r="N71" s="9">
        <v>0.5</v>
      </c>
    </row>
    <row r="72" spans="1:14">
      <c r="A72" s="8">
        <v>424</v>
      </c>
      <c r="B72" s="9">
        <v>424</v>
      </c>
      <c r="C72" s="9">
        <v>0.815646529197693</v>
      </c>
      <c r="D72" s="9">
        <v>0.0948091745376587</v>
      </c>
      <c r="E72" s="9">
        <v>9</v>
      </c>
      <c r="F72" s="9">
        <v>4</v>
      </c>
      <c r="G72" s="9">
        <v>1</v>
      </c>
      <c r="H72" s="9">
        <v>6</v>
      </c>
      <c r="I72" s="9">
        <v>0.9</v>
      </c>
      <c r="J72" s="9">
        <v>0.692307692307692</v>
      </c>
      <c r="K72" s="9">
        <v>0.782608695652174</v>
      </c>
      <c r="L72" s="9">
        <v>0.4</v>
      </c>
      <c r="M72" s="9">
        <v>0.5</v>
      </c>
      <c r="N72" s="9">
        <v>0.75</v>
      </c>
    </row>
    <row r="73" spans="1:14">
      <c r="A73" s="8">
        <v>298</v>
      </c>
      <c r="B73" s="9">
        <v>298</v>
      </c>
      <c r="C73" s="9">
        <v>0.816716432571411</v>
      </c>
      <c r="D73" s="9">
        <v>0.16333019733429</v>
      </c>
      <c r="E73" s="9">
        <v>9</v>
      </c>
      <c r="F73" s="9">
        <v>7</v>
      </c>
      <c r="G73" s="9">
        <v>1</v>
      </c>
      <c r="H73" s="9">
        <v>3</v>
      </c>
      <c r="I73" s="9">
        <v>0.9</v>
      </c>
      <c r="J73" s="9">
        <v>0.5625</v>
      </c>
      <c r="K73" s="9">
        <v>0.692307692307692</v>
      </c>
      <c r="L73" s="9">
        <v>0.7</v>
      </c>
      <c r="M73" s="9">
        <v>0.2</v>
      </c>
      <c r="N73" s="9">
        <v>0.6</v>
      </c>
    </row>
    <row r="74" spans="1:14">
      <c r="A74" s="8">
        <v>464</v>
      </c>
      <c r="B74" s="9">
        <v>464</v>
      </c>
      <c r="C74" s="9">
        <v>0.819258093833923</v>
      </c>
      <c r="D74" s="9">
        <v>0.0910781621932983</v>
      </c>
      <c r="E74" s="9">
        <v>9</v>
      </c>
      <c r="F74" s="9">
        <v>9</v>
      </c>
      <c r="G74" s="9">
        <v>1</v>
      </c>
      <c r="H74" s="9">
        <v>1</v>
      </c>
      <c r="I74" s="9">
        <v>0.9</v>
      </c>
      <c r="J74" s="9">
        <v>0.5</v>
      </c>
      <c r="K74" s="9">
        <v>0.642857142857143</v>
      </c>
      <c r="L74" s="9">
        <v>0.9</v>
      </c>
      <c r="M74" s="9">
        <v>0</v>
      </c>
      <c r="N74" s="9">
        <v>0.5</v>
      </c>
    </row>
    <row r="75" spans="1:14">
      <c r="A75" s="8">
        <v>203</v>
      </c>
      <c r="B75" s="9">
        <v>203</v>
      </c>
      <c r="C75" s="9">
        <v>0.82262909412384</v>
      </c>
      <c r="D75" s="9">
        <v>0.0605645179748535</v>
      </c>
      <c r="E75" s="9">
        <v>10</v>
      </c>
      <c r="F75" s="9">
        <v>6</v>
      </c>
      <c r="G75" s="9">
        <v>0</v>
      </c>
      <c r="H75" s="9">
        <v>4</v>
      </c>
      <c r="I75" s="9">
        <v>1</v>
      </c>
      <c r="J75" s="9">
        <v>0.625</v>
      </c>
      <c r="K75" s="9">
        <v>0.769230769230769</v>
      </c>
      <c r="L75" s="9">
        <v>0.6</v>
      </c>
      <c r="M75" s="9">
        <v>0.4</v>
      </c>
      <c r="N75" s="9">
        <v>0.7</v>
      </c>
    </row>
    <row r="76" spans="1:14">
      <c r="A76" s="8">
        <v>187</v>
      </c>
      <c r="B76" s="9">
        <v>187</v>
      </c>
      <c r="C76" s="9">
        <v>0.822651863098145</v>
      </c>
      <c r="D76" s="9">
        <v>0.15688693523407</v>
      </c>
      <c r="E76" s="9">
        <v>10</v>
      </c>
      <c r="F76" s="9">
        <v>7</v>
      </c>
      <c r="G76" s="9">
        <v>0</v>
      </c>
      <c r="H76" s="9">
        <v>3</v>
      </c>
      <c r="I76" s="9">
        <v>1</v>
      </c>
      <c r="J76" s="9">
        <v>0.588235294117647</v>
      </c>
      <c r="K76" s="9">
        <v>0.740740740740741</v>
      </c>
      <c r="L76" s="9">
        <v>0.7</v>
      </c>
      <c r="M76" s="9">
        <v>0.3</v>
      </c>
      <c r="N76" s="9">
        <v>0.65</v>
      </c>
    </row>
    <row r="77" spans="1:14">
      <c r="A77" s="8">
        <v>134</v>
      </c>
      <c r="B77" s="9">
        <v>134</v>
      </c>
      <c r="C77" s="9">
        <v>0.822918891906738</v>
      </c>
      <c r="D77" s="9">
        <v>0.0971198081970215</v>
      </c>
      <c r="E77" s="9">
        <v>10</v>
      </c>
      <c r="F77" s="9">
        <v>7</v>
      </c>
      <c r="G77" s="9">
        <v>0</v>
      </c>
      <c r="H77" s="9">
        <v>3</v>
      </c>
      <c r="I77" s="9">
        <v>1</v>
      </c>
      <c r="J77" s="9">
        <v>0.588235294117647</v>
      </c>
      <c r="K77" s="9">
        <v>0.740740740740741</v>
      </c>
      <c r="L77" s="9">
        <v>0.7</v>
      </c>
      <c r="M77" s="9">
        <v>0.3</v>
      </c>
      <c r="N77" s="9">
        <v>0.65</v>
      </c>
    </row>
    <row r="78" s="7" customFormat="1" spans="3:14">
      <c r="C78" s="7">
        <f>AVERAGE(C2:C77)</f>
        <v>0.730683540043078</v>
      </c>
      <c r="D78" s="7">
        <f>AVERAGE(D2:D77)</f>
        <v>0.107977868695008</v>
      </c>
      <c r="I78" s="7">
        <f t="shared" ref="I78:N78" si="0">AVERAGE(I2:I77)</f>
        <v>0.888157894736841</v>
      </c>
      <c r="J78" s="7">
        <f t="shared" si="0"/>
        <v>0.559056384509069</v>
      </c>
      <c r="K78" s="7">
        <f t="shared" si="0"/>
        <v>0.68406224312028</v>
      </c>
      <c r="L78" s="7">
        <f t="shared" si="0"/>
        <v>0.711842105263158</v>
      </c>
      <c r="M78" s="7">
        <f t="shared" si="0"/>
        <v>0.176315789473684</v>
      </c>
      <c r="N78" s="7">
        <f t="shared" si="0"/>
        <v>0.588157894736842</v>
      </c>
    </row>
    <row r="80" spans="3:8">
      <c r="C80" s="18" t="s">
        <v>13</v>
      </c>
      <c r="D80" s="7" t="s">
        <v>14</v>
      </c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pans="3:11">
      <c r="C83" s="7" t="s">
        <v>17</v>
      </c>
      <c r="D83" s="7">
        <f>COUNTIF(C2:C77,"&lt;0.407")-COUNTIF(C2:C77,"&lt;0.375")</f>
        <v>0</v>
      </c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="3" customFormat="1" spans="3:11">
      <c r="C84" s="20" t="s">
        <v>18</v>
      </c>
      <c r="D84" s="20">
        <f>COUNTIF(C2:C77,"&lt;0.439")-COUNTIF(C2:C77,"&lt;0.407")</f>
        <v>0</v>
      </c>
      <c r="G84" s="30">
        <v>0.12</v>
      </c>
      <c r="H84" s="31">
        <v>187.2</v>
      </c>
      <c r="I84" s="31">
        <v>-180</v>
      </c>
      <c r="J84" s="33">
        <v>0.1154</v>
      </c>
      <c r="K84" s="3">
        <v>69</v>
      </c>
    </row>
    <row r="85" s="3" customFormat="1" spans="3:11">
      <c r="C85" s="20" t="s">
        <v>19</v>
      </c>
      <c r="D85" s="20">
        <f>COUNTIF(C2:C77,"&lt;0.471")-COUNTIF(C2:C77,"&lt;0.439")</f>
        <v>0</v>
      </c>
      <c r="H85" s="20"/>
      <c r="I85" s="3">
        <v>-200</v>
      </c>
      <c r="J85" s="25">
        <v>0.1282</v>
      </c>
      <c r="K85" s="3">
        <v>68</v>
      </c>
    </row>
    <row r="86" s="3" customFormat="1" spans="3:4">
      <c r="C86" s="20" t="s">
        <v>20</v>
      </c>
      <c r="D86" s="20">
        <f>COUNTIF(C2:C77,"&lt;0.503")-COUNTIF(C2:C77,"&lt;0.471")</f>
        <v>0</v>
      </c>
    </row>
    <row r="87" s="3" customFormat="1" spans="3:4">
      <c r="C87" s="20" t="s">
        <v>21</v>
      </c>
      <c r="D87" s="20">
        <f>COUNTIF(C2:C77,"&lt;0.535")-COUNTIF(C2:C77,"&lt;0.503")</f>
        <v>0</v>
      </c>
    </row>
    <row r="88" s="3" customFormat="1" spans="3:4">
      <c r="C88" s="20" t="s">
        <v>22</v>
      </c>
      <c r="D88" s="20">
        <f>COUNTIF(C2:C77,"&lt;0.567")-COUNTIF(C2:C77,"&lt;0.535")</f>
        <v>0</v>
      </c>
    </row>
    <row r="89" s="3" customFormat="1" spans="3:4">
      <c r="C89" s="20" t="s">
        <v>23</v>
      </c>
      <c r="D89" s="20">
        <f>COUNTIF(C2:C77,"&lt;0.599")-COUNTIF(C2:C77,"&lt;0.567")</f>
        <v>0</v>
      </c>
    </row>
    <row r="90" spans="3:4">
      <c r="C90" s="7" t="s">
        <v>24</v>
      </c>
      <c r="D90" s="7">
        <f>COUNTIF(C2:C77,"&lt;0.631")-COUNTIF(C2:C77,"&lt;0.599")</f>
        <v>0</v>
      </c>
    </row>
    <row r="91" s="29" customFormat="1" spans="3:5">
      <c r="C91" s="32" t="s">
        <v>55</v>
      </c>
      <c r="D91" s="32">
        <f>COUNTIF(C2:C77,"&lt;0.679")-COUNTIF(C2:C77,"&lt;0.631")</f>
        <v>19</v>
      </c>
      <c r="E91" s="29">
        <v>19</v>
      </c>
    </row>
    <row r="92" spans="3:5">
      <c r="C92" s="7" t="s">
        <v>56</v>
      </c>
      <c r="D92" s="7">
        <f>COUNTIF(C2:C77,"&lt;0.727")-COUNTIF(C2:C77,"&lt;0.679")</f>
        <v>19</v>
      </c>
      <c r="E92">
        <v>19</v>
      </c>
    </row>
    <row r="93" spans="3:5">
      <c r="C93" s="7" t="s">
        <v>78</v>
      </c>
      <c r="D93" s="7">
        <f>COUNTIF(C2:C77,"&lt;0.775")-COUNTIF(C2:C77,"&lt;0.727")</f>
        <v>19</v>
      </c>
      <c r="E93">
        <v>19</v>
      </c>
    </row>
    <row r="94" s="29" customFormat="1" spans="3:5">
      <c r="C94" s="32" t="s">
        <v>79</v>
      </c>
      <c r="D94" s="32">
        <f>COUNTIF(C2:C77,"&lt;0.823")-COUNTIF(C2:C77,"&lt;0.775")</f>
        <v>19</v>
      </c>
      <c r="E94" s="29">
        <v>19</v>
      </c>
    </row>
    <row r="95" s="3" customFormat="1" spans="3:4">
      <c r="C95" s="20" t="s">
        <v>79</v>
      </c>
      <c r="D95" s="20">
        <f>COUNTIF(C2:C77,"&lt;0.791")-COUNTIF(C2:C77,"&lt;0.759")</f>
        <v>10</v>
      </c>
    </row>
    <row r="96" s="3" customFormat="1" spans="3:4">
      <c r="C96" s="20" t="s">
        <v>30</v>
      </c>
      <c r="D96" s="20">
        <f>COUNTIF(C2:C77,"&lt;0.823")-COUNTIF(C2:C77,"&lt;0.791")</f>
        <v>15</v>
      </c>
    </row>
    <row r="97" spans="3:4">
      <c r="C97" s="7" t="s">
        <v>31</v>
      </c>
      <c r="D97" s="7">
        <f>COUNTIF(C2:C77,"&lt;0.855")-COUNTIF(C2:C77,"&lt;0.823")</f>
        <v>0</v>
      </c>
    </row>
    <row r="98" spans="3:8">
      <c r="C98" s="7" t="s">
        <v>32</v>
      </c>
      <c r="D98" s="7">
        <f>COUNTIF(C2:C77,"&lt;0.887")-COUNTIF(C2:C77,"&lt;0.855")</f>
        <v>0</v>
      </c>
      <c r="G98">
        <v>0.53</v>
      </c>
      <c r="H98">
        <v>0.038</v>
      </c>
    </row>
    <row r="99" spans="3:8">
      <c r="C99" s="7" t="s">
        <v>33</v>
      </c>
      <c r="D99" s="7">
        <f>COUNTIF(C2:C77,"&lt;0.919")-COUNTIF(C2:C77,"&lt;0.887")</f>
        <v>0</v>
      </c>
      <c r="G99">
        <v>0.648</v>
      </c>
      <c r="H99">
        <v>0.073</v>
      </c>
    </row>
    <row r="100" spans="3:8">
      <c r="C100" s="7" t="s">
        <v>34</v>
      </c>
      <c r="D100" s="7">
        <f>COUNTIF(C2:C77,"&lt;0.951")-COUNTIF(C2:C77,"&lt;0.919")</f>
        <v>0</v>
      </c>
      <c r="G100">
        <v>0.734</v>
      </c>
      <c r="H100">
        <v>0.107</v>
      </c>
    </row>
    <row r="101" spans="3:4">
      <c r="C101" s="7" t="s">
        <v>35</v>
      </c>
      <c r="D101" s="7">
        <f>COUNTIF(C2:C77,"&lt;0.983")-COUNTIF(C2:C77,"&lt;0.951")</f>
        <v>0</v>
      </c>
    </row>
    <row r="102" spans="3:4">
      <c r="C102" s="7" t="s">
        <v>36</v>
      </c>
      <c r="D102" s="7">
        <f>COUNTIF(C2:C77,"&lt;1.015")-COUNTIF(C2:C77,"&lt;0.983")</f>
        <v>0</v>
      </c>
    </row>
    <row r="103" spans="3:7">
      <c r="C103" s="7" t="s">
        <v>37</v>
      </c>
      <c r="D103" s="7">
        <f>COUNTIF(C2:C77,"&lt;1.047")-COUNTIF(C2:C77,"&lt;1.015")</f>
        <v>0</v>
      </c>
      <c r="G103">
        <v>0.048</v>
      </c>
    </row>
    <row r="104" spans="3:4">
      <c r="C104" s="7" t="s">
        <v>38</v>
      </c>
      <c r="D104" s="7">
        <f>COUNTIF(C2:C77,"&lt;1.079")-COUNTIF(C2:C77,"&lt;1.047")</f>
        <v>0</v>
      </c>
    </row>
  </sheetData>
  <pageMargins left="0.75" right="0.75" top="1" bottom="1" header="0.5" footer="0.5"/>
  <headerFooter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5"/>
  <sheetViews>
    <sheetView topLeftCell="A64" workbookViewId="0">
      <selection activeCell="A1" sqref="$A1:$XFD106"/>
    </sheetView>
  </sheetViews>
  <sheetFormatPr defaultColWidth="9" defaultRowHeight="13.5"/>
  <cols>
    <col min="3" max="4" width="19.25" customWidth="1"/>
    <col min="9" max="9" width="12.6333333333333"/>
    <col min="10" max="11" width="12.8916666666667"/>
    <col min="12" max="14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269</v>
      </c>
      <c r="B2" s="9">
        <v>269</v>
      </c>
      <c r="C2" s="9">
        <v>0.655850052833557</v>
      </c>
      <c r="D2" s="9">
        <v>0.110864520072937</v>
      </c>
      <c r="E2" s="9">
        <v>8</v>
      </c>
      <c r="F2" s="9">
        <v>8</v>
      </c>
      <c r="G2" s="9">
        <v>2</v>
      </c>
      <c r="H2" s="9">
        <v>2</v>
      </c>
      <c r="I2" s="9">
        <v>0.8</v>
      </c>
      <c r="J2" s="9">
        <v>0.5</v>
      </c>
      <c r="K2" s="9">
        <v>0.615384615384615</v>
      </c>
      <c r="L2" s="9">
        <v>0.8</v>
      </c>
      <c r="M2" s="9">
        <v>0</v>
      </c>
      <c r="N2" s="9">
        <v>0.5</v>
      </c>
    </row>
    <row r="3" spans="1:14">
      <c r="A3" s="8">
        <v>201</v>
      </c>
      <c r="B3" s="9">
        <v>201</v>
      </c>
      <c r="C3" s="9">
        <v>0.656274795532227</v>
      </c>
      <c r="D3" s="9">
        <v>0.173108339309692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423</v>
      </c>
      <c r="B4" s="9">
        <v>423</v>
      </c>
      <c r="C4" s="9">
        <v>0.656862735748291</v>
      </c>
      <c r="D4" s="9">
        <v>0.0973341464996338</v>
      </c>
      <c r="E4" s="9">
        <v>8</v>
      </c>
      <c r="F4" s="9">
        <v>6</v>
      </c>
      <c r="G4" s="9">
        <v>2</v>
      </c>
      <c r="H4" s="9">
        <v>4</v>
      </c>
      <c r="I4" s="9">
        <v>0.8</v>
      </c>
      <c r="J4" s="9">
        <v>0.571428571428572</v>
      </c>
      <c r="K4" s="9">
        <v>0.666666666666667</v>
      </c>
      <c r="L4" s="9">
        <v>0.6</v>
      </c>
      <c r="M4" s="9">
        <v>0.2</v>
      </c>
      <c r="N4" s="9">
        <v>0.6</v>
      </c>
    </row>
    <row r="5" spans="1:14">
      <c r="A5" s="8">
        <v>391</v>
      </c>
      <c r="B5" s="9">
        <v>391</v>
      </c>
      <c r="C5" s="9">
        <v>0.658573150634766</v>
      </c>
      <c r="D5" s="9">
        <v>0.0924794673919678</v>
      </c>
      <c r="E5" s="9">
        <v>8</v>
      </c>
      <c r="F5" s="9">
        <v>7</v>
      </c>
      <c r="G5" s="9">
        <v>2</v>
      </c>
      <c r="H5" s="9">
        <v>3</v>
      </c>
      <c r="I5" s="9">
        <v>0.8</v>
      </c>
      <c r="J5" s="9">
        <v>0.533333333333333</v>
      </c>
      <c r="K5" s="9">
        <v>0.64</v>
      </c>
      <c r="L5" s="9">
        <v>0.7</v>
      </c>
      <c r="M5" s="9">
        <v>0.1</v>
      </c>
      <c r="N5" s="9">
        <v>0.55</v>
      </c>
    </row>
    <row r="6" spans="1:14">
      <c r="A6" s="8">
        <v>361</v>
      </c>
      <c r="B6" s="9">
        <v>361</v>
      </c>
      <c r="C6" s="9">
        <v>0.659554600715637</v>
      </c>
      <c r="D6" s="9">
        <v>0.12120258808136</v>
      </c>
      <c r="E6" s="9">
        <v>9</v>
      </c>
      <c r="F6" s="9">
        <v>9</v>
      </c>
      <c r="G6" s="9">
        <v>1</v>
      </c>
      <c r="H6" s="9">
        <v>1</v>
      </c>
      <c r="I6" s="9">
        <v>0.9</v>
      </c>
      <c r="J6" s="9">
        <v>0.5</v>
      </c>
      <c r="K6" s="9">
        <v>0.642857142857143</v>
      </c>
      <c r="L6" s="9">
        <v>0.9</v>
      </c>
      <c r="M6" s="9">
        <v>0</v>
      </c>
      <c r="N6" s="9">
        <v>0.5</v>
      </c>
    </row>
    <row r="7" spans="1:14">
      <c r="A7" s="8">
        <v>80</v>
      </c>
      <c r="B7" s="9">
        <v>80</v>
      </c>
      <c r="C7" s="9">
        <v>0.659652709960937</v>
      </c>
      <c r="D7" s="9">
        <v>0.102849960327148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176</v>
      </c>
      <c r="B8" s="9">
        <v>176</v>
      </c>
      <c r="C8" s="9">
        <v>0.660414099693298</v>
      </c>
      <c r="D8" s="9">
        <v>0.0916085243225098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301</v>
      </c>
      <c r="B9" s="9">
        <v>301</v>
      </c>
      <c r="C9" s="9">
        <v>0.662102222442627</v>
      </c>
      <c r="D9" s="9">
        <v>0.124578595161438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pans="1:14">
      <c r="A10" s="8">
        <v>197</v>
      </c>
      <c r="B10" s="9">
        <v>197</v>
      </c>
      <c r="C10" s="9">
        <v>0.663269877433777</v>
      </c>
      <c r="D10" s="9">
        <v>0.14519727230072</v>
      </c>
      <c r="E10" s="9">
        <v>8</v>
      </c>
      <c r="F10" s="9">
        <v>10</v>
      </c>
      <c r="G10" s="9">
        <v>2</v>
      </c>
      <c r="H10" s="9">
        <v>0</v>
      </c>
      <c r="I10" s="9">
        <v>0.8</v>
      </c>
      <c r="J10" s="9">
        <v>0.444444444444444</v>
      </c>
      <c r="K10" s="9">
        <v>0.571428571428572</v>
      </c>
      <c r="L10" s="9">
        <v>1</v>
      </c>
      <c r="M10" s="9">
        <v>-0.2</v>
      </c>
      <c r="N10" s="9">
        <v>0.4</v>
      </c>
    </row>
    <row r="11" spans="1:14">
      <c r="A11" s="8">
        <v>181</v>
      </c>
      <c r="B11" s="9">
        <v>181</v>
      </c>
      <c r="C11" s="9">
        <v>0.663648009300232</v>
      </c>
      <c r="D11" s="9">
        <v>0.0730950832366943</v>
      </c>
      <c r="E11" s="9">
        <v>9</v>
      </c>
      <c r="F11" s="9">
        <v>4</v>
      </c>
      <c r="G11" s="9">
        <v>1</v>
      </c>
      <c r="H11" s="9">
        <v>6</v>
      </c>
      <c r="I11" s="9">
        <v>0.9</v>
      </c>
      <c r="J11" s="9">
        <v>0.692307692307692</v>
      </c>
      <c r="K11" s="9">
        <v>0.782608695652174</v>
      </c>
      <c r="L11" s="9">
        <v>0.4</v>
      </c>
      <c r="M11" s="9">
        <v>0.5</v>
      </c>
      <c r="N11" s="9">
        <v>0.75</v>
      </c>
    </row>
    <row r="12" spans="1:14">
      <c r="A12" s="8">
        <v>28</v>
      </c>
      <c r="B12" s="9">
        <v>28</v>
      </c>
      <c r="C12" s="9">
        <v>0.664024829864502</v>
      </c>
      <c r="D12" s="9">
        <v>0.176245927810669</v>
      </c>
      <c r="E12" s="9">
        <v>9</v>
      </c>
      <c r="F12" s="9">
        <v>4</v>
      </c>
      <c r="G12" s="9">
        <v>1</v>
      </c>
      <c r="H12" s="9">
        <v>6</v>
      </c>
      <c r="I12" s="9">
        <v>0.9</v>
      </c>
      <c r="J12" s="9">
        <v>0.692307692307692</v>
      </c>
      <c r="K12" s="9">
        <v>0.782608695652174</v>
      </c>
      <c r="L12" s="9">
        <v>0.4</v>
      </c>
      <c r="M12" s="9">
        <v>0.5</v>
      </c>
      <c r="N12" s="9">
        <v>0.75</v>
      </c>
    </row>
    <row r="13" spans="1:14">
      <c r="A13" s="8">
        <v>473</v>
      </c>
      <c r="B13" s="9">
        <v>473</v>
      </c>
      <c r="C13" s="9">
        <v>0.66645336151123</v>
      </c>
      <c r="D13" s="9">
        <v>0.108807682991028</v>
      </c>
      <c r="E13" s="9">
        <v>10</v>
      </c>
      <c r="F13" s="9">
        <v>6</v>
      </c>
      <c r="G13" s="9">
        <v>0</v>
      </c>
      <c r="H13" s="9">
        <v>4</v>
      </c>
      <c r="I13" s="9">
        <v>1</v>
      </c>
      <c r="J13" s="9">
        <v>0.625</v>
      </c>
      <c r="K13" s="9">
        <v>0.769230769230769</v>
      </c>
      <c r="L13" s="9">
        <v>0.6</v>
      </c>
      <c r="M13" s="9">
        <v>0.4</v>
      </c>
      <c r="N13" s="9">
        <v>0.7</v>
      </c>
    </row>
    <row r="14" spans="1:14">
      <c r="A14" s="8">
        <v>261</v>
      </c>
      <c r="B14" s="9">
        <v>261</v>
      </c>
      <c r="C14" s="9">
        <v>0.667340993881226</v>
      </c>
      <c r="D14" s="9">
        <v>0.130968451499939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218</v>
      </c>
      <c r="B15" s="9">
        <v>218</v>
      </c>
      <c r="C15" s="9">
        <v>0.667884349822998</v>
      </c>
      <c r="D15" s="9">
        <v>0.152703166007996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="4" customFormat="1" spans="1:14">
      <c r="A16" s="16">
        <v>256</v>
      </c>
      <c r="B16" s="17">
        <v>256</v>
      </c>
      <c r="C16" s="17">
        <v>0.667914509773254</v>
      </c>
      <c r="D16" s="17">
        <v>0.249172568321228</v>
      </c>
      <c r="E16" s="17">
        <v>7</v>
      </c>
      <c r="F16" s="17">
        <v>6</v>
      </c>
      <c r="G16" s="17">
        <v>3</v>
      </c>
      <c r="H16" s="17">
        <v>4</v>
      </c>
      <c r="I16" s="17">
        <v>0.7</v>
      </c>
      <c r="J16" s="17">
        <v>0.538461538461539</v>
      </c>
      <c r="K16" s="17">
        <v>0.608695652173913</v>
      </c>
      <c r="L16" s="17">
        <v>0.6</v>
      </c>
      <c r="M16" s="17">
        <v>0.1</v>
      </c>
      <c r="N16" s="17">
        <v>0.55</v>
      </c>
    </row>
    <row r="17" spans="1:14">
      <c r="A17" s="8">
        <v>454</v>
      </c>
      <c r="B17" s="9">
        <v>454</v>
      </c>
      <c r="C17" s="9">
        <v>0.671793937683105</v>
      </c>
      <c r="D17" s="9">
        <v>0.125243306159973</v>
      </c>
      <c r="E17" s="9">
        <v>10</v>
      </c>
      <c r="F17" s="9">
        <v>8</v>
      </c>
      <c r="G17" s="9">
        <v>0</v>
      </c>
      <c r="H17" s="9">
        <v>2</v>
      </c>
      <c r="I17" s="9">
        <v>1</v>
      </c>
      <c r="J17" s="9">
        <v>0.555555555555556</v>
      </c>
      <c r="K17" s="9">
        <v>0.714285714285714</v>
      </c>
      <c r="L17" s="9">
        <v>0.8</v>
      </c>
      <c r="M17" s="9">
        <v>0.2</v>
      </c>
      <c r="N17" s="9">
        <v>0.6</v>
      </c>
    </row>
    <row r="18" spans="1:14">
      <c r="A18" s="8">
        <v>441</v>
      </c>
      <c r="B18" s="9">
        <v>441</v>
      </c>
      <c r="C18" s="9">
        <v>0.672183871269226</v>
      </c>
      <c r="D18" s="9">
        <v>0.11604917049408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85</v>
      </c>
      <c r="B19" s="9">
        <v>85</v>
      </c>
      <c r="C19" s="9">
        <v>0.6731196641922</v>
      </c>
      <c r="D19" s="9">
        <v>0.199320435523987</v>
      </c>
      <c r="E19" s="9">
        <v>9</v>
      </c>
      <c r="F19" s="9">
        <v>5</v>
      </c>
      <c r="G19" s="9">
        <v>1</v>
      </c>
      <c r="H19" s="9">
        <v>5</v>
      </c>
      <c r="I19" s="9">
        <v>0.9</v>
      </c>
      <c r="J19" s="9">
        <v>0.642857142857143</v>
      </c>
      <c r="K19" s="9">
        <v>0.75</v>
      </c>
      <c r="L19" s="9">
        <v>0.5</v>
      </c>
      <c r="M19" s="9">
        <v>0.4</v>
      </c>
      <c r="N19" s="9">
        <v>0.7</v>
      </c>
    </row>
    <row r="20" spans="1:14">
      <c r="A20" s="8">
        <v>232</v>
      </c>
      <c r="B20" s="9">
        <v>232</v>
      </c>
      <c r="C20" s="9">
        <v>0.677423715591431</v>
      </c>
      <c r="D20" s="9">
        <v>0.145640969276428</v>
      </c>
      <c r="E20" s="9">
        <v>10</v>
      </c>
      <c r="F20" s="9">
        <v>6</v>
      </c>
      <c r="G20" s="9">
        <v>0</v>
      </c>
      <c r="H20" s="9">
        <v>4</v>
      </c>
      <c r="I20" s="9">
        <v>1</v>
      </c>
      <c r="J20" s="9">
        <v>0.625</v>
      </c>
      <c r="K20" s="9">
        <v>0.769230769230769</v>
      </c>
      <c r="L20" s="9">
        <v>0.6</v>
      </c>
      <c r="M20" s="9">
        <v>0.4</v>
      </c>
      <c r="N20" s="9">
        <v>0.7</v>
      </c>
    </row>
    <row r="21" spans="1:14">
      <c r="A21" s="8">
        <v>173</v>
      </c>
      <c r="B21" s="9">
        <v>173</v>
      </c>
      <c r="C21" s="9">
        <v>0.680266976356506</v>
      </c>
      <c r="D21" s="9">
        <v>0.11992335319519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317</v>
      </c>
      <c r="B22" s="9">
        <v>317</v>
      </c>
      <c r="C22" s="9">
        <v>0.685755729675293</v>
      </c>
      <c r="D22" s="9">
        <v>0.145111680030823</v>
      </c>
      <c r="E22" s="9">
        <v>7</v>
      </c>
      <c r="F22" s="9">
        <v>9</v>
      </c>
      <c r="G22" s="9">
        <v>3</v>
      </c>
      <c r="H22" s="9">
        <v>1</v>
      </c>
      <c r="I22" s="9">
        <v>0.7</v>
      </c>
      <c r="J22" s="9">
        <v>0.4375</v>
      </c>
      <c r="K22" s="9">
        <v>0.538461538461538</v>
      </c>
      <c r="L22" s="9">
        <v>0.9</v>
      </c>
      <c r="M22" s="9">
        <v>-0.2</v>
      </c>
      <c r="N22" s="9">
        <v>0.4</v>
      </c>
    </row>
    <row r="23" spans="1:14">
      <c r="A23" s="8">
        <v>140</v>
      </c>
      <c r="B23" s="9">
        <v>140</v>
      </c>
      <c r="C23" s="9">
        <v>0.688493013381958</v>
      </c>
      <c r="D23" s="9">
        <v>0.146819114685059</v>
      </c>
      <c r="E23" s="9">
        <v>9</v>
      </c>
      <c r="F23" s="9">
        <v>7</v>
      </c>
      <c r="G23" s="9">
        <v>1</v>
      </c>
      <c r="H23" s="9">
        <v>3</v>
      </c>
      <c r="I23" s="9">
        <v>0.9</v>
      </c>
      <c r="J23" s="9">
        <v>0.5625</v>
      </c>
      <c r="K23" s="9">
        <v>0.692307692307692</v>
      </c>
      <c r="L23" s="9">
        <v>0.7</v>
      </c>
      <c r="M23" s="9">
        <v>0.2</v>
      </c>
      <c r="N23" s="9">
        <v>0.6</v>
      </c>
    </row>
    <row r="24" spans="1:14">
      <c r="A24" s="8">
        <v>377</v>
      </c>
      <c r="B24" s="9">
        <v>377</v>
      </c>
      <c r="C24" s="9">
        <v>0.693771600723267</v>
      </c>
      <c r="D24" s="9">
        <v>0.126768827438354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118</v>
      </c>
      <c r="B25" s="9">
        <v>118</v>
      </c>
      <c r="C25" s="9">
        <v>0.695274114608765</v>
      </c>
      <c r="D25" s="9">
        <v>0.156257748603821</v>
      </c>
      <c r="E25" s="9">
        <v>10</v>
      </c>
      <c r="F25" s="9">
        <v>6</v>
      </c>
      <c r="G25" s="9">
        <v>0</v>
      </c>
      <c r="H25" s="9">
        <v>4</v>
      </c>
      <c r="I25" s="9">
        <v>1</v>
      </c>
      <c r="J25" s="9">
        <v>0.625</v>
      </c>
      <c r="K25" s="9">
        <v>0.769230769230769</v>
      </c>
      <c r="L25" s="9">
        <v>0.6</v>
      </c>
      <c r="M25" s="9">
        <v>0.4</v>
      </c>
      <c r="N25" s="9">
        <v>0.7</v>
      </c>
    </row>
    <row r="26" spans="1:14">
      <c r="A26" s="8">
        <v>451</v>
      </c>
      <c r="B26" s="9">
        <v>451</v>
      </c>
      <c r="C26" s="9">
        <v>0.697910308837891</v>
      </c>
      <c r="D26" s="9">
        <v>0.165763139724731</v>
      </c>
      <c r="E26" s="9">
        <v>10</v>
      </c>
      <c r="F26" s="9">
        <v>8</v>
      </c>
      <c r="G26" s="9">
        <v>0</v>
      </c>
      <c r="H26" s="9">
        <v>2</v>
      </c>
      <c r="I26" s="9">
        <v>1</v>
      </c>
      <c r="J26" s="9">
        <v>0.555555555555556</v>
      </c>
      <c r="K26" s="9">
        <v>0.714285714285714</v>
      </c>
      <c r="L26" s="9">
        <v>0.8</v>
      </c>
      <c r="M26" s="9">
        <v>0.2</v>
      </c>
      <c r="N26" s="9">
        <v>0.6</v>
      </c>
    </row>
    <row r="27" spans="1:14">
      <c r="A27" s="8">
        <v>108</v>
      </c>
      <c r="B27" s="9">
        <v>108</v>
      </c>
      <c r="C27" s="9">
        <v>0.699525833129883</v>
      </c>
      <c r="D27" s="9">
        <v>0.117718815803528</v>
      </c>
      <c r="E27" s="9">
        <v>9</v>
      </c>
      <c r="F27" s="9">
        <v>9</v>
      </c>
      <c r="G27" s="9">
        <v>1</v>
      </c>
      <c r="H27" s="9">
        <v>1</v>
      </c>
      <c r="I27" s="9">
        <v>0.9</v>
      </c>
      <c r="J27" s="9">
        <v>0.5</v>
      </c>
      <c r="K27" s="9">
        <v>0.642857142857143</v>
      </c>
      <c r="L27" s="9">
        <v>0.9</v>
      </c>
      <c r="M27" s="9">
        <v>0</v>
      </c>
      <c r="N27" s="9">
        <v>0.5</v>
      </c>
    </row>
    <row r="28" spans="1:14">
      <c r="A28" s="8">
        <v>370</v>
      </c>
      <c r="B28" s="9">
        <v>370</v>
      </c>
      <c r="C28" s="9">
        <v>0.701611161231995</v>
      </c>
      <c r="D28" s="9">
        <v>0.154161810874939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pans="1:14">
      <c r="A29" s="8">
        <v>292</v>
      </c>
      <c r="B29" s="9">
        <v>292</v>
      </c>
      <c r="C29" s="9">
        <v>0.702115416526794</v>
      </c>
      <c r="D29" s="9">
        <v>0.165565848350525</v>
      </c>
      <c r="E29" s="9">
        <v>8</v>
      </c>
      <c r="F29" s="9">
        <v>5</v>
      </c>
      <c r="G29" s="9">
        <v>2</v>
      </c>
      <c r="H29" s="9">
        <v>5</v>
      </c>
      <c r="I29" s="9">
        <v>0.8</v>
      </c>
      <c r="J29" s="9">
        <v>0.615384615384615</v>
      </c>
      <c r="K29" s="9">
        <v>0.695652173913043</v>
      </c>
      <c r="L29" s="9">
        <v>0.5</v>
      </c>
      <c r="M29" s="9">
        <v>0.3</v>
      </c>
      <c r="N29" s="9">
        <v>0.65</v>
      </c>
    </row>
    <row r="30" spans="1:14">
      <c r="A30" s="8">
        <v>76</v>
      </c>
      <c r="B30" s="9">
        <v>76</v>
      </c>
      <c r="C30" s="9">
        <v>0.70630407333374</v>
      </c>
      <c r="D30" s="9">
        <v>0.148064017295837</v>
      </c>
      <c r="E30" s="9">
        <v>8</v>
      </c>
      <c r="F30" s="9">
        <v>9</v>
      </c>
      <c r="G30" s="9">
        <v>2</v>
      </c>
      <c r="H30" s="9">
        <v>1</v>
      </c>
      <c r="I30" s="9">
        <v>0.8</v>
      </c>
      <c r="J30" s="9">
        <v>0.470588235294118</v>
      </c>
      <c r="K30" s="9">
        <v>0.592592592592593</v>
      </c>
      <c r="L30" s="9">
        <v>0.9</v>
      </c>
      <c r="M30" s="9">
        <v>-0.1</v>
      </c>
      <c r="N30" s="9">
        <v>0.45</v>
      </c>
    </row>
    <row r="31" s="4" customFormat="1" spans="1:14">
      <c r="A31" s="16">
        <v>405</v>
      </c>
      <c r="B31" s="17">
        <v>405</v>
      </c>
      <c r="C31" s="17">
        <v>0.706742882728577</v>
      </c>
      <c r="D31" s="17">
        <v>0.148184299468994</v>
      </c>
      <c r="E31" s="17">
        <v>9</v>
      </c>
      <c r="F31" s="17">
        <v>6</v>
      </c>
      <c r="G31" s="17">
        <v>1</v>
      </c>
      <c r="H31" s="17">
        <v>4</v>
      </c>
      <c r="I31" s="17">
        <v>0.9</v>
      </c>
      <c r="J31" s="17">
        <v>0.6</v>
      </c>
      <c r="K31" s="17">
        <v>0.72</v>
      </c>
      <c r="L31" s="17">
        <v>0.6</v>
      </c>
      <c r="M31" s="17">
        <v>0.3</v>
      </c>
      <c r="N31" s="17">
        <v>0.65</v>
      </c>
    </row>
    <row r="32" spans="1:14">
      <c r="A32" s="8">
        <v>48</v>
      </c>
      <c r="B32" s="9">
        <v>48</v>
      </c>
      <c r="C32" s="9">
        <v>0.735119223594666</v>
      </c>
      <c r="D32" s="9">
        <v>0.0424820184707642</v>
      </c>
      <c r="E32" s="9">
        <v>9</v>
      </c>
      <c r="F32" s="9">
        <v>9</v>
      </c>
      <c r="G32" s="9">
        <v>1</v>
      </c>
      <c r="H32" s="9">
        <v>1</v>
      </c>
      <c r="I32" s="9">
        <v>0.9</v>
      </c>
      <c r="J32" s="9">
        <v>0.5</v>
      </c>
      <c r="K32" s="9">
        <v>0.642857142857143</v>
      </c>
      <c r="L32" s="9">
        <v>0.9</v>
      </c>
      <c r="M32" s="9">
        <v>0</v>
      </c>
      <c r="N32" s="9">
        <v>0.5</v>
      </c>
    </row>
    <row r="33" spans="1:14">
      <c r="A33" s="8">
        <v>293</v>
      </c>
      <c r="B33" s="9">
        <v>293</v>
      </c>
      <c r="C33" s="9">
        <v>0.730805635452271</v>
      </c>
      <c r="D33" s="9">
        <v>0.0538330078125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214</v>
      </c>
      <c r="B34" s="9">
        <v>214</v>
      </c>
      <c r="C34" s="9">
        <v>0.73091459274292</v>
      </c>
      <c r="D34" s="9">
        <v>0.0810564756393433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pans="1:14">
      <c r="A35" s="8">
        <v>13</v>
      </c>
      <c r="B35" s="9">
        <v>13</v>
      </c>
      <c r="C35" s="9">
        <v>0.737797617912292</v>
      </c>
      <c r="D35" s="9">
        <v>0.0830581188201904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pans="1:14">
      <c r="A36" s="8">
        <v>425</v>
      </c>
      <c r="B36" s="9">
        <v>425</v>
      </c>
      <c r="C36" s="9">
        <v>0.714130759239197</v>
      </c>
      <c r="D36" s="9">
        <v>0.108007192611694</v>
      </c>
      <c r="E36" s="9">
        <v>8</v>
      </c>
      <c r="F36" s="9">
        <v>8</v>
      </c>
      <c r="G36" s="9">
        <v>2</v>
      </c>
      <c r="H36" s="9">
        <v>2</v>
      </c>
      <c r="I36" s="9">
        <v>0.8</v>
      </c>
      <c r="J36" s="9">
        <v>0.5</v>
      </c>
      <c r="K36" s="9">
        <v>0.615384615384615</v>
      </c>
      <c r="L36" s="9">
        <v>0.8</v>
      </c>
      <c r="M36" s="9">
        <v>0</v>
      </c>
      <c r="N36" s="9">
        <v>0.5</v>
      </c>
    </row>
    <row r="37" spans="1:14">
      <c r="A37" s="8">
        <v>156</v>
      </c>
      <c r="B37" s="9">
        <v>156</v>
      </c>
      <c r="C37" s="9">
        <v>0.717787384986877</v>
      </c>
      <c r="D37" s="9">
        <v>0.186887502670288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345</v>
      </c>
      <c r="B38" s="9">
        <v>345</v>
      </c>
      <c r="C38" s="9">
        <v>0.72076141834259</v>
      </c>
      <c r="D38" s="9">
        <v>0.153447031974793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195</v>
      </c>
      <c r="B39" s="9">
        <v>195</v>
      </c>
      <c r="C39" s="9">
        <v>0.72566294670105</v>
      </c>
      <c r="D39" s="9">
        <v>0.111283540725708</v>
      </c>
      <c r="E39" s="9">
        <v>8</v>
      </c>
      <c r="F39" s="9">
        <v>9</v>
      </c>
      <c r="G39" s="9">
        <v>2</v>
      </c>
      <c r="H39" s="9">
        <v>1</v>
      </c>
      <c r="I39" s="9">
        <v>0.8</v>
      </c>
      <c r="J39" s="9">
        <v>0.470588235294118</v>
      </c>
      <c r="K39" s="9">
        <v>0.592592592592593</v>
      </c>
      <c r="L39" s="9">
        <v>0.9</v>
      </c>
      <c r="M39" s="9">
        <v>-0.1</v>
      </c>
      <c r="N39" s="9">
        <v>0.45</v>
      </c>
    </row>
    <row r="40" spans="1:14">
      <c r="A40" s="8">
        <v>440</v>
      </c>
      <c r="B40" s="9">
        <v>440</v>
      </c>
      <c r="C40" s="9">
        <v>0.726106524467468</v>
      </c>
      <c r="D40" s="9">
        <v>0.214366316795349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340</v>
      </c>
      <c r="B41" s="9">
        <v>340</v>
      </c>
      <c r="C41" s="9">
        <v>0.726742148399353</v>
      </c>
      <c r="D41" s="9">
        <v>0.163003444671631</v>
      </c>
      <c r="E41" s="9">
        <v>9</v>
      </c>
      <c r="F41" s="9">
        <v>5</v>
      </c>
      <c r="G41" s="9">
        <v>1</v>
      </c>
      <c r="H41" s="9">
        <v>5</v>
      </c>
      <c r="I41" s="9">
        <v>0.9</v>
      </c>
      <c r="J41" s="9">
        <v>0.642857142857143</v>
      </c>
      <c r="K41" s="9">
        <v>0.75</v>
      </c>
      <c r="L41" s="9">
        <v>0.5</v>
      </c>
      <c r="M41" s="9">
        <v>0.4</v>
      </c>
      <c r="N41" s="9">
        <v>0.7</v>
      </c>
    </row>
    <row r="42" spans="1:14">
      <c r="A42" s="8">
        <v>135</v>
      </c>
      <c r="B42" s="9">
        <v>135</v>
      </c>
      <c r="C42" s="9">
        <v>0.727081894874573</v>
      </c>
      <c r="D42" s="9">
        <v>0.148623704910278</v>
      </c>
      <c r="E42" s="9">
        <v>9</v>
      </c>
      <c r="F42" s="9">
        <v>8</v>
      </c>
      <c r="G42" s="9">
        <v>1</v>
      </c>
      <c r="H42" s="9">
        <v>2</v>
      </c>
      <c r="I42" s="9">
        <v>0.9</v>
      </c>
      <c r="J42" s="9">
        <v>0.529411764705882</v>
      </c>
      <c r="K42" s="9">
        <v>0.666666666666667</v>
      </c>
      <c r="L42" s="9">
        <v>0.8</v>
      </c>
      <c r="M42" s="9">
        <v>0.1</v>
      </c>
      <c r="N42" s="9">
        <v>0.55</v>
      </c>
    </row>
    <row r="43" spans="1:14">
      <c r="A43" s="8">
        <v>326</v>
      </c>
      <c r="B43" s="9">
        <v>326</v>
      </c>
      <c r="C43" s="9">
        <v>0.728153347969055</v>
      </c>
      <c r="D43" s="9">
        <v>0.205908179283142</v>
      </c>
      <c r="E43" s="9">
        <v>10</v>
      </c>
      <c r="F43" s="9">
        <v>7</v>
      </c>
      <c r="G43" s="9">
        <v>0</v>
      </c>
      <c r="H43" s="9">
        <v>3</v>
      </c>
      <c r="I43" s="9">
        <v>1</v>
      </c>
      <c r="J43" s="9">
        <v>0.588235294117647</v>
      </c>
      <c r="K43" s="9">
        <v>0.740740740740741</v>
      </c>
      <c r="L43" s="9">
        <v>0.7</v>
      </c>
      <c r="M43" s="9">
        <v>0.3</v>
      </c>
      <c r="N43" s="9">
        <v>0.65</v>
      </c>
    </row>
    <row r="44" spans="1:14">
      <c r="A44" s="8">
        <v>83</v>
      </c>
      <c r="B44" s="9">
        <v>83</v>
      </c>
      <c r="C44" s="9">
        <v>0.729466319084167</v>
      </c>
      <c r="D44" s="9">
        <v>0.119478106498718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178</v>
      </c>
      <c r="B45" s="9">
        <v>178</v>
      </c>
      <c r="C45" s="9">
        <v>0.736749768257141</v>
      </c>
      <c r="D45" s="9">
        <v>0.15205705165863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="4" customFormat="1" spans="1:14">
      <c r="A46" s="16">
        <v>487</v>
      </c>
      <c r="B46" s="17">
        <v>487</v>
      </c>
      <c r="C46" s="17">
        <v>0.73888897895813</v>
      </c>
      <c r="D46" s="17">
        <v>0.0405522584915161</v>
      </c>
      <c r="E46" s="17">
        <v>8</v>
      </c>
      <c r="F46" s="17">
        <v>8</v>
      </c>
      <c r="G46" s="17">
        <v>2</v>
      </c>
      <c r="H46" s="17">
        <v>2</v>
      </c>
      <c r="I46" s="17">
        <v>0.8</v>
      </c>
      <c r="J46" s="17">
        <v>0.5</v>
      </c>
      <c r="K46" s="17">
        <v>0.615384615384615</v>
      </c>
      <c r="L46" s="17">
        <v>0.8</v>
      </c>
      <c r="M46" s="17">
        <v>0</v>
      </c>
      <c r="N46" s="17">
        <v>0.5</v>
      </c>
    </row>
    <row r="47" spans="1:14">
      <c r="A47" s="8">
        <v>123</v>
      </c>
      <c r="B47" s="9">
        <v>123</v>
      </c>
      <c r="C47" s="9">
        <v>0.781936645507812</v>
      </c>
      <c r="D47" s="9">
        <v>0.049551248550415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475</v>
      </c>
      <c r="B48" s="9">
        <v>475</v>
      </c>
      <c r="C48" s="9">
        <v>0.772042036056519</v>
      </c>
      <c r="D48" s="9">
        <v>0.0372321605682373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65</v>
      </c>
      <c r="B49" s="9">
        <v>65</v>
      </c>
      <c r="C49" s="9">
        <v>0.770633220672607</v>
      </c>
      <c r="D49" s="9">
        <v>0.0158760547637939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pans="1:14">
      <c r="A50" s="8">
        <v>329</v>
      </c>
      <c r="B50" s="9">
        <v>329</v>
      </c>
      <c r="C50" s="9">
        <v>0.753454089164734</v>
      </c>
      <c r="D50" s="9">
        <v>0.0653548240661621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330</v>
      </c>
      <c r="B51" s="9">
        <v>330</v>
      </c>
      <c r="C51" s="9">
        <v>0.75474226474762</v>
      </c>
      <c r="D51" s="9">
        <v>0.11339282989502</v>
      </c>
      <c r="E51" s="9">
        <v>8</v>
      </c>
      <c r="F51" s="9">
        <v>8</v>
      </c>
      <c r="G51" s="9">
        <v>2</v>
      </c>
      <c r="H51" s="9">
        <v>2</v>
      </c>
      <c r="I51" s="9">
        <v>0.8</v>
      </c>
      <c r="J51" s="9">
        <v>0.5</v>
      </c>
      <c r="K51" s="9">
        <v>0.615384615384615</v>
      </c>
      <c r="L51" s="9">
        <v>0.8</v>
      </c>
      <c r="M51" s="9">
        <v>0</v>
      </c>
      <c r="N51" s="9">
        <v>0.5</v>
      </c>
    </row>
    <row r="52" spans="1:14">
      <c r="A52" s="8">
        <v>387</v>
      </c>
      <c r="B52" s="9">
        <v>387</v>
      </c>
      <c r="C52" s="9">
        <v>0.757044076919556</v>
      </c>
      <c r="D52" s="9">
        <v>0.0741622447967529</v>
      </c>
      <c r="E52" s="9">
        <v>9</v>
      </c>
      <c r="F52" s="9">
        <v>9</v>
      </c>
      <c r="G52" s="9">
        <v>1</v>
      </c>
      <c r="H52" s="9">
        <v>1</v>
      </c>
      <c r="I52" s="9">
        <v>0.9</v>
      </c>
      <c r="J52" s="9">
        <v>0.5</v>
      </c>
      <c r="K52" s="9">
        <v>0.642857142857143</v>
      </c>
      <c r="L52" s="9">
        <v>0.9</v>
      </c>
      <c r="M52" s="9">
        <v>0</v>
      </c>
      <c r="N52" s="9">
        <v>0.5</v>
      </c>
    </row>
    <row r="53" spans="1:14">
      <c r="A53" s="8">
        <v>489</v>
      </c>
      <c r="B53" s="9">
        <v>489</v>
      </c>
      <c r="C53" s="9">
        <v>0.758960366249084</v>
      </c>
      <c r="D53" s="9">
        <v>0.0620526075363159</v>
      </c>
      <c r="E53" s="9">
        <v>9</v>
      </c>
      <c r="F53" s="9">
        <v>4</v>
      </c>
      <c r="G53" s="9">
        <v>1</v>
      </c>
      <c r="H53" s="9">
        <v>6</v>
      </c>
      <c r="I53" s="9">
        <v>0.9</v>
      </c>
      <c r="J53" s="9">
        <v>0.692307692307692</v>
      </c>
      <c r="K53" s="9">
        <v>0.782608695652174</v>
      </c>
      <c r="L53" s="9">
        <v>0.4</v>
      </c>
      <c r="M53" s="9">
        <v>0.5</v>
      </c>
      <c r="N53" s="9">
        <v>0.75</v>
      </c>
    </row>
    <row r="54" spans="1:14">
      <c r="A54" s="8">
        <v>422</v>
      </c>
      <c r="B54" s="9">
        <v>422</v>
      </c>
      <c r="C54" s="9">
        <v>0.761177539825439</v>
      </c>
      <c r="D54" s="9">
        <v>0.145860910415649</v>
      </c>
      <c r="E54" s="9">
        <v>7</v>
      </c>
      <c r="F54" s="9">
        <v>9</v>
      </c>
      <c r="G54" s="9">
        <v>3</v>
      </c>
      <c r="H54" s="9">
        <v>1</v>
      </c>
      <c r="I54" s="9">
        <v>0.7</v>
      </c>
      <c r="J54" s="9">
        <v>0.4375</v>
      </c>
      <c r="K54" s="9">
        <v>0.538461538461538</v>
      </c>
      <c r="L54" s="9">
        <v>0.9</v>
      </c>
      <c r="M54" s="9">
        <v>-0.2</v>
      </c>
      <c r="N54" s="9">
        <v>0.4</v>
      </c>
    </row>
    <row r="55" spans="1:14">
      <c r="A55" s="8">
        <v>150</v>
      </c>
      <c r="B55" s="9">
        <v>150</v>
      </c>
      <c r="C55" s="9">
        <v>0.76350724697113</v>
      </c>
      <c r="D55" s="9">
        <v>0.0893278121948242</v>
      </c>
      <c r="E55" s="9">
        <v>10</v>
      </c>
      <c r="F55" s="9">
        <v>9</v>
      </c>
      <c r="G55" s="9">
        <v>0</v>
      </c>
      <c r="H55" s="9">
        <v>1</v>
      </c>
      <c r="I55" s="9">
        <v>1</v>
      </c>
      <c r="J55" s="9">
        <v>0.526315789473684</v>
      </c>
      <c r="K55" s="9">
        <v>0.689655172413793</v>
      </c>
      <c r="L55" s="9">
        <v>0.9</v>
      </c>
      <c r="M55" s="9">
        <v>0.1</v>
      </c>
      <c r="N55" s="9">
        <v>0.55</v>
      </c>
    </row>
    <row r="56" spans="1:14">
      <c r="A56" s="8">
        <v>75</v>
      </c>
      <c r="B56" s="9">
        <v>75</v>
      </c>
      <c r="C56" s="9">
        <v>0.770099759101868</v>
      </c>
      <c r="D56" s="9">
        <v>0.0259023904800415</v>
      </c>
      <c r="E56" s="9">
        <v>10</v>
      </c>
      <c r="F56" s="9">
        <v>8</v>
      </c>
      <c r="G56" s="9">
        <v>0</v>
      </c>
      <c r="H56" s="9">
        <v>2</v>
      </c>
      <c r="I56" s="9">
        <v>1</v>
      </c>
      <c r="J56" s="9">
        <v>0.555555555555556</v>
      </c>
      <c r="K56" s="9">
        <v>0.714285714285714</v>
      </c>
      <c r="L56" s="9">
        <v>0.8</v>
      </c>
      <c r="M56" s="9">
        <v>0.2</v>
      </c>
      <c r="N56" s="9">
        <v>0.6</v>
      </c>
    </row>
    <row r="57" spans="1:14">
      <c r="A57" s="8">
        <v>436</v>
      </c>
      <c r="B57" s="9">
        <v>436</v>
      </c>
      <c r="C57" s="9">
        <v>0.755163788795471</v>
      </c>
      <c r="D57" s="9">
        <v>0.0380722284317017</v>
      </c>
      <c r="E57" s="9">
        <v>10</v>
      </c>
      <c r="F57" s="9">
        <v>6</v>
      </c>
      <c r="G57" s="9">
        <v>0</v>
      </c>
      <c r="H57" s="9">
        <v>4</v>
      </c>
      <c r="I57" s="9">
        <v>1</v>
      </c>
      <c r="J57" s="9">
        <v>0.625</v>
      </c>
      <c r="K57" s="9">
        <v>0.769230769230769</v>
      </c>
      <c r="L57" s="9">
        <v>0.6</v>
      </c>
      <c r="M57" s="9">
        <v>0.4</v>
      </c>
      <c r="N57" s="9">
        <v>0.7</v>
      </c>
    </row>
    <row r="58" spans="1:14">
      <c r="A58" s="8">
        <v>35</v>
      </c>
      <c r="B58" s="9">
        <v>35</v>
      </c>
      <c r="C58" s="9">
        <v>0.772181630134583</v>
      </c>
      <c r="D58" s="9">
        <v>0.0937321186065674</v>
      </c>
      <c r="E58" s="9">
        <v>9</v>
      </c>
      <c r="F58" s="9">
        <v>7</v>
      </c>
      <c r="G58" s="9">
        <v>1</v>
      </c>
      <c r="H58" s="9">
        <v>3</v>
      </c>
      <c r="I58" s="9">
        <v>0.9</v>
      </c>
      <c r="J58" s="9">
        <v>0.5625</v>
      </c>
      <c r="K58" s="9">
        <v>0.692307692307692</v>
      </c>
      <c r="L58" s="9">
        <v>0.7</v>
      </c>
      <c r="M58" s="9">
        <v>0.2</v>
      </c>
      <c r="N58" s="9">
        <v>0.6</v>
      </c>
    </row>
    <row r="59" spans="1:14">
      <c r="A59" s="8">
        <v>223</v>
      </c>
      <c r="B59" s="9">
        <v>223</v>
      </c>
      <c r="C59" s="9">
        <v>0.77288019657135</v>
      </c>
      <c r="D59" s="9">
        <v>0.0924553871154785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pans="1:14">
      <c r="A60" s="8">
        <v>190</v>
      </c>
      <c r="B60" s="9">
        <v>190</v>
      </c>
      <c r="C60" s="9">
        <v>0.749874949455261</v>
      </c>
      <c r="D60" s="9">
        <v>0.0491503477096558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="4" customFormat="1" spans="1:14">
      <c r="A61" s="16">
        <v>166</v>
      </c>
      <c r="B61" s="17">
        <v>166</v>
      </c>
      <c r="C61" s="17">
        <v>0.779670238494873</v>
      </c>
      <c r="D61" s="17">
        <v>0.0862889289855957</v>
      </c>
      <c r="E61" s="17">
        <v>9</v>
      </c>
      <c r="F61" s="17">
        <v>6</v>
      </c>
      <c r="G61" s="17">
        <v>1</v>
      </c>
      <c r="H61" s="17">
        <v>4</v>
      </c>
      <c r="I61" s="17">
        <v>0.9</v>
      </c>
      <c r="J61" s="17">
        <v>0.6</v>
      </c>
      <c r="K61" s="17">
        <v>0.72</v>
      </c>
      <c r="L61" s="17">
        <v>0.6</v>
      </c>
      <c r="M61" s="17">
        <v>0.3</v>
      </c>
      <c r="N61" s="17">
        <v>0.65</v>
      </c>
    </row>
    <row r="62" spans="1:14">
      <c r="A62" s="8">
        <v>281</v>
      </c>
      <c r="B62" s="9">
        <v>281</v>
      </c>
      <c r="C62" s="9">
        <v>0.818611860275269</v>
      </c>
      <c r="D62" s="9">
        <v>0.00951147079467773</v>
      </c>
      <c r="E62" s="9">
        <v>10</v>
      </c>
      <c r="F62" s="9">
        <v>10</v>
      </c>
      <c r="G62" s="9">
        <v>0</v>
      </c>
      <c r="H62" s="9">
        <v>0</v>
      </c>
      <c r="I62" s="9">
        <v>1</v>
      </c>
      <c r="J62" s="9">
        <v>0.5</v>
      </c>
      <c r="K62" s="9">
        <v>0.666666666666667</v>
      </c>
      <c r="L62" s="9">
        <v>1</v>
      </c>
      <c r="M62" s="9">
        <v>0</v>
      </c>
      <c r="N62" s="9">
        <v>0.5</v>
      </c>
    </row>
    <row r="63" spans="1:14">
      <c r="A63" s="8">
        <v>167</v>
      </c>
      <c r="B63" s="9">
        <v>167</v>
      </c>
      <c r="C63" s="9">
        <v>0.815348744392395</v>
      </c>
      <c r="D63" s="9">
        <v>0.00903403759002686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358</v>
      </c>
      <c r="B64" s="9">
        <v>358</v>
      </c>
      <c r="C64" s="9">
        <v>0.789153099060059</v>
      </c>
      <c r="D64" s="9">
        <v>0.069909930229187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24</v>
      </c>
      <c r="B65" s="9">
        <v>24</v>
      </c>
      <c r="C65" s="9">
        <v>0.790312647819519</v>
      </c>
      <c r="D65" s="9">
        <v>0.0681979656219482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153</v>
      </c>
      <c r="B66" s="9">
        <v>153</v>
      </c>
      <c r="C66" s="9">
        <v>0.790530443191528</v>
      </c>
      <c r="D66" s="9">
        <v>0.117846488952637</v>
      </c>
      <c r="E66" s="9">
        <v>10</v>
      </c>
      <c r="F66" s="9">
        <v>6</v>
      </c>
      <c r="G66" s="9">
        <v>0</v>
      </c>
      <c r="H66" s="9">
        <v>4</v>
      </c>
      <c r="I66" s="9">
        <v>1</v>
      </c>
      <c r="J66" s="9">
        <v>0.625</v>
      </c>
      <c r="K66" s="9">
        <v>0.769230769230769</v>
      </c>
      <c r="L66" s="9">
        <v>0.6</v>
      </c>
      <c r="M66" s="9">
        <v>0.4</v>
      </c>
      <c r="N66" s="9">
        <v>0.7</v>
      </c>
    </row>
    <row r="67" spans="1:14">
      <c r="A67" s="8">
        <v>446</v>
      </c>
      <c r="B67" s="9">
        <v>446</v>
      </c>
      <c r="C67" s="9">
        <v>0.799922227859497</v>
      </c>
      <c r="D67" s="9">
        <v>0.0219073295593262</v>
      </c>
      <c r="E67" s="9">
        <v>8</v>
      </c>
      <c r="F67" s="9">
        <v>6</v>
      </c>
      <c r="G67" s="9">
        <v>2</v>
      </c>
      <c r="H67" s="9">
        <v>4</v>
      </c>
      <c r="I67" s="9">
        <v>0.8</v>
      </c>
      <c r="J67" s="9">
        <v>0.571428571428572</v>
      </c>
      <c r="K67" s="9">
        <v>0.666666666666667</v>
      </c>
      <c r="L67" s="9">
        <v>0.6</v>
      </c>
      <c r="M67" s="9">
        <v>0.2</v>
      </c>
      <c r="N67" s="9">
        <v>0.6</v>
      </c>
    </row>
    <row r="68" spans="1:14">
      <c r="A68" s="8">
        <v>130</v>
      </c>
      <c r="B68" s="9">
        <v>130</v>
      </c>
      <c r="C68" s="9">
        <v>0.804839730262756</v>
      </c>
      <c r="D68" s="9">
        <v>0.0534467697143555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189</v>
      </c>
      <c r="B69" s="9">
        <v>189</v>
      </c>
      <c r="C69" s="9">
        <v>0.811143755912781</v>
      </c>
      <c r="D69" s="9">
        <v>0.090301513671875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22</v>
      </c>
      <c r="B70" s="9">
        <v>22</v>
      </c>
      <c r="C70" s="9">
        <v>0.792670369148254</v>
      </c>
      <c r="D70" s="9">
        <v>0.00942361354827881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pans="1:14">
      <c r="A71" s="8">
        <v>8</v>
      </c>
      <c r="B71" s="9">
        <v>8</v>
      </c>
      <c r="C71" s="9">
        <v>0.792236685752869</v>
      </c>
      <c r="D71" s="9">
        <v>0.000946521759033203</v>
      </c>
      <c r="E71" s="9">
        <v>7</v>
      </c>
      <c r="F71" s="9">
        <v>8</v>
      </c>
      <c r="G71" s="9">
        <v>3</v>
      </c>
      <c r="H71" s="9">
        <v>2</v>
      </c>
      <c r="I71" s="9">
        <v>0.7</v>
      </c>
      <c r="J71" s="9">
        <v>0.466666666666667</v>
      </c>
      <c r="K71" s="9">
        <v>0.56</v>
      </c>
      <c r="L71" s="9">
        <v>0.8</v>
      </c>
      <c r="M71" s="9">
        <v>-0.1</v>
      </c>
      <c r="N71" s="9">
        <v>0.45</v>
      </c>
    </row>
    <row r="72" spans="1:14">
      <c r="A72" s="8">
        <v>211</v>
      </c>
      <c r="B72" s="9">
        <v>211</v>
      </c>
      <c r="C72" s="9">
        <v>0.815291881561279</v>
      </c>
      <c r="D72" s="9">
        <v>0.173565149307251</v>
      </c>
      <c r="E72" s="9">
        <v>8</v>
      </c>
      <c r="F72" s="9">
        <v>8</v>
      </c>
      <c r="G72" s="9">
        <v>2</v>
      </c>
      <c r="H72" s="9">
        <v>2</v>
      </c>
      <c r="I72" s="9">
        <v>0.8</v>
      </c>
      <c r="J72" s="9">
        <v>0.5</v>
      </c>
      <c r="K72" s="9">
        <v>0.615384615384615</v>
      </c>
      <c r="L72" s="9">
        <v>0.8</v>
      </c>
      <c r="M72" s="9">
        <v>0</v>
      </c>
      <c r="N72" s="9">
        <v>0.5</v>
      </c>
    </row>
    <row r="73" spans="1:14">
      <c r="A73" s="8">
        <v>424</v>
      </c>
      <c r="B73" s="9">
        <v>424</v>
      </c>
      <c r="C73" s="9">
        <v>0.815646529197693</v>
      </c>
      <c r="D73" s="9">
        <v>0.0948091745376587</v>
      </c>
      <c r="E73" s="9">
        <v>9</v>
      </c>
      <c r="F73" s="9">
        <v>4</v>
      </c>
      <c r="G73" s="9">
        <v>1</v>
      </c>
      <c r="H73" s="9">
        <v>6</v>
      </c>
      <c r="I73" s="9">
        <v>0.9</v>
      </c>
      <c r="J73" s="9">
        <v>0.692307692307692</v>
      </c>
      <c r="K73" s="9">
        <v>0.782608695652174</v>
      </c>
      <c r="L73" s="9">
        <v>0.4</v>
      </c>
      <c r="M73" s="9">
        <v>0.5</v>
      </c>
      <c r="N73" s="9">
        <v>0.75</v>
      </c>
    </row>
    <row r="74" spans="1:14">
      <c r="A74" s="8">
        <v>298</v>
      </c>
      <c r="B74" s="9">
        <v>298</v>
      </c>
      <c r="C74" s="9">
        <v>0.816716432571411</v>
      </c>
      <c r="D74" s="9">
        <v>0.16333019733429</v>
      </c>
      <c r="E74" s="9">
        <v>9</v>
      </c>
      <c r="F74" s="9">
        <v>7</v>
      </c>
      <c r="G74" s="9">
        <v>1</v>
      </c>
      <c r="H74" s="9">
        <v>3</v>
      </c>
      <c r="I74" s="9">
        <v>0.9</v>
      </c>
      <c r="J74" s="9">
        <v>0.5625</v>
      </c>
      <c r="K74" s="9">
        <v>0.692307692307692</v>
      </c>
      <c r="L74" s="9">
        <v>0.7</v>
      </c>
      <c r="M74" s="9">
        <v>0.2</v>
      </c>
      <c r="N74" s="9">
        <v>0.6</v>
      </c>
    </row>
    <row r="75" spans="1:14">
      <c r="A75" s="8">
        <v>464</v>
      </c>
      <c r="B75" s="9">
        <v>464</v>
      </c>
      <c r="C75" s="9">
        <v>0.819258093833923</v>
      </c>
      <c r="D75" s="9">
        <v>0.0910781621932983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pans="1:14">
      <c r="A76" s="8">
        <v>86</v>
      </c>
      <c r="B76" s="9">
        <v>86</v>
      </c>
      <c r="C76" s="9">
        <v>0.8199782371521</v>
      </c>
      <c r="D76" s="9">
        <v>0.0331791639328003</v>
      </c>
      <c r="E76" s="9">
        <v>9</v>
      </c>
      <c r="F76" s="9">
        <v>8</v>
      </c>
      <c r="G76" s="9">
        <v>1</v>
      </c>
      <c r="H76" s="9">
        <v>2</v>
      </c>
      <c r="I76" s="9">
        <v>0.9</v>
      </c>
      <c r="J76" s="9">
        <v>0.529411764705882</v>
      </c>
      <c r="K76" s="9">
        <v>0.666666666666667</v>
      </c>
      <c r="L76" s="9">
        <v>0.8</v>
      </c>
      <c r="M76" s="9">
        <v>0.1</v>
      </c>
      <c r="N76" s="9">
        <v>0.55</v>
      </c>
    </row>
    <row r="77" s="7" customFormat="1" spans="3:14">
      <c r="C77" s="7">
        <f>AVERAGE(C2:C76)</f>
        <v>0.730310799280802</v>
      </c>
      <c r="D77" s="7">
        <f>AVERAGE(D2:D76)</f>
        <v>0.107196698188782</v>
      </c>
      <c r="I77" s="7">
        <f t="shared" ref="I77:N77" si="0">AVERAGE(I2:I76)</f>
        <v>0.890666666666666</v>
      </c>
      <c r="J77" s="7">
        <f t="shared" si="0"/>
        <v>0.557903200686482</v>
      </c>
      <c r="K77" s="7">
        <f t="shared" si="0"/>
        <v>0.684558152913775</v>
      </c>
      <c r="L77" s="7">
        <f t="shared" si="0"/>
        <v>0.714666666666666</v>
      </c>
      <c r="M77" s="7">
        <f t="shared" si="0"/>
        <v>0.176</v>
      </c>
      <c r="N77" s="7">
        <f t="shared" si="0"/>
        <v>0.588</v>
      </c>
    </row>
    <row r="79" spans="3:7">
      <c r="C79" s="18" t="s">
        <v>13</v>
      </c>
      <c r="D79" s="7" t="s">
        <v>14</v>
      </c>
      <c r="F79" s="7" t="s">
        <v>39</v>
      </c>
      <c r="G79" s="7"/>
    </row>
    <row r="80" spans="3:10">
      <c r="C80" s="7" t="s">
        <v>15</v>
      </c>
      <c r="D80" s="7">
        <f>COUNTIF(C2:C76,"&lt;0.343")-COUNTIF(C2:C76,"&lt;0.311")</f>
        <v>0</v>
      </c>
      <c r="F80" s="19">
        <v>0.02</v>
      </c>
      <c r="G80" s="23">
        <v>31.2</v>
      </c>
      <c r="H80" s="23">
        <v>-40</v>
      </c>
      <c r="I80" s="24">
        <v>0.0256</v>
      </c>
      <c r="J80">
        <v>76</v>
      </c>
    </row>
    <row r="81" spans="3:10">
      <c r="C81" s="7" t="s">
        <v>16</v>
      </c>
      <c r="D81" s="7">
        <f>COUNTIF(C2:C76,"&lt;0.375")-COUNTIF(C2:C76,"&lt;0.343")</f>
        <v>0</v>
      </c>
      <c r="F81" s="19">
        <v>0.04</v>
      </c>
      <c r="G81" s="23">
        <v>62.4</v>
      </c>
      <c r="H81" s="23">
        <v>-60</v>
      </c>
      <c r="I81" s="24">
        <v>0.0385</v>
      </c>
      <c r="J81">
        <v>75</v>
      </c>
    </row>
    <row r="82" spans="3:10">
      <c r="C82" s="7" t="s">
        <v>17</v>
      </c>
      <c r="D82" s="7">
        <f>COUNTIF(C2:C76,"&lt;0.407")-COUNTIF(C2:C76,"&lt;0.375")</f>
        <v>0</v>
      </c>
      <c r="F82" s="19">
        <v>0.1</v>
      </c>
      <c r="G82" s="23">
        <v>156</v>
      </c>
      <c r="H82" s="23">
        <v>-160</v>
      </c>
      <c r="I82" s="24">
        <v>0.1026</v>
      </c>
      <c r="J82">
        <v>70</v>
      </c>
    </row>
    <row r="83" spans="3:10">
      <c r="C83" s="7" t="s">
        <v>18</v>
      </c>
      <c r="D83" s="7">
        <f>COUNTIF(C2:C76,"&lt;0.439")-COUNTIF(C2:C76,"&lt;0.407")</f>
        <v>0</v>
      </c>
      <c r="F83" s="30">
        <v>0.12</v>
      </c>
      <c r="G83" s="31">
        <v>187.2</v>
      </c>
      <c r="H83" s="31">
        <v>-180</v>
      </c>
      <c r="I83" s="33">
        <v>0.1154</v>
      </c>
      <c r="J83" s="3">
        <v>69</v>
      </c>
    </row>
    <row r="84" s="3" customFormat="1" spans="3:10">
      <c r="C84" s="20" t="s">
        <v>19</v>
      </c>
      <c r="D84" s="20">
        <f>COUNTIF(C2:C76,"&lt;0.471")-COUNTIF(C2:C76,"&lt;0.439")</f>
        <v>0</v>
      </c>
      <c r="G84" s="20"/>
      <c r="H84" s="3">
        <v>-200</v>
      </c>
      <c r="I84" s="25">
        <v>0.1282</v>
      </c>
      <c r="J84" s="3">
        <v>68</v>
      </c>
    </row>
    <row r="85" s="3" customFormat="1" spans="3:4">
      <c r="C85" s="20" t="s">
        <v>20</v>
      </c>
      <c r="D85" s="20">
        <f>COUNTIF(C2:C76,"&lt;0.503")-COUNTIF(C2:C76,"&lt;0.471")</f>
        <v>0</v>
      </c>
    </row>
    <row r="86" s="3" customFormat="1" spans="3:4">
      <c r="C86" s="20" t="s">
        <v>21</v>
      </c>
      <c r="D86" s="20">
        <f>COUNTIF(C2:C76,"&lt;0.535")-COUNTIF(C2:C76,"&lt;0.503")</f>
        <v>0</v>
      </c>
    </row>
    <row r="87" s="3" customFormat="1" spans="3:4">
      <c r="C87" s="20" t="s">
        <v>22</v>
      </c>
      <c r="D87" s="20">
        <f>COUNTIF(C2:C76,"&lt;0.567")-COUNTIF(C2:C76,"&lt;0.535")</f>
        <v>0</v>
      </c>
    </row>
    <row r="88" s="3" customFormat="1" spans="3:4">
      <c r="C88" s="20" t="s">
        <v>23</v>
      </c>
      <c r="D88" s="20">
        <f>COUNTIF(C2:C76,"&lt;0.599")-COUNTIF(C2:C76,"&lt;0.567")</f>
        <v>0</v>
      </c>
    </row>
    <row r="89" spans="3:4">
      <c r="C89" s="7" t="s">
        <v>24</v>
      </c>
      <c r="D89" s="7">
        <f>COUNTIF(C2:C76,"&lt;0.631")-COUNTIF(C2:C76,"&lt;0.599")</f>
        <v>0</v>
      </c>
    </row>
    <row r="90" s="29" customFormat="1" spans="3:5">
      <c r="C90" s="32" t="s">
        <v>80</v>
      </c>
      <c r="D90" s="32">
        <f>COUNTIF(C2:C76,"&lt;0.669")-COUNTIF(C2:C76,"&lt;0.631")</f>
        <v>15</v>
      </c>
      <c r="E90" s="29">
        <v>15</v>
      </c>
    </row>
    <row r="91" spans="3:5">
      <c r="C91" s="7" t="s">
        <v>81</v>
      </c>
      <c r="D91" s="7">
        <f>COUNTIF(C2:C76,"&lt;0.707")-COUNTIF(C2:C76,"&lt;0.669")</f>
        <v>15</v>
      </c>
      <c r="E91">
        <v>15</v>
      </c>
    </row>
    <row r="92" spans="3:5">
      <c r="C92" s="7" t="s">
        <v>82</v>
      </c>
      <c r="D92" s="7">
        <f>COUNTIF(C2:C76,"&lt;0.745")-COUNTIF(C2:C76,"&lt;0.707")</f>
        <v>15</v>
      </c>
      <c r="E92">
        <v>15</v>
      </c>
    </row>
    <row r="93" spans="3:5">
      <c r="C93" s="7" t="s">
        <v>83</v>
      </c>
      <c r="D93" s="7">
        <f>COUNTIF(C2:C76,"&lt;0.783")-COUNTIF(C2:C76,"&lt;0.745")</f>
        <v>15</v>
      </c>
      <c r="E93">
        <v>15</v>
      </c>
    </row>
    <row r="94" s="29" customFormat="1" spans="3:5">
      <c r="C94" s="32" t="s">
        <v>84</v>
      </c>
      <c r="D94" s="32">
        <f>COUNTIF(C2:C76,"&lt;0.821")-COUNTIF(C2:C76,"&lt;0.783")</f>
        <v>15</v>
      </c>
      <c r="E94" s="29">
        <v>15</v>
      </c>
    </row>
    <row r="95" s="3" customFormat="1" spans="3:4">
      <c r="C95" s="20" t="s">
        <v>30</v>
      </c>
      <c r="D95" s="20">
        <f>COUNTIF(C2:C76,"&lt;0.823")-COUNTIF(C2:C76,"&lt;0.791")</f>
        <v>12</v>
      </c>
    </row>
    <row r="96" spans="3:4">
      <c r="C96" s="7" t="s">
        <v>31</v>
      </c>
      <c r="D96" s="7">
        <f>COUNTIF(C2:C76,"&lt;0.855")-COUNTIF(C2:C76,"&lt;0.823")</f>
        <v>0</v>
      </c>
    </row>
    <row r="97" spans="3:4">
      <c r="C97" s="7" t="s">
        <v>32</v>
      </c>
      <c r="D97" s="7">
        <f>COUNTIF(C2:C76,"&lt;0.887")-COUNTIF(C2:C76,"&lt;0.855")</f>
        <v>0</v>
      </c>
    </row>
    <row r="98" spans="3:4">
      <c r="C98" s="7" t="s">
        <v>33</v>
      </c>
      <c r="D98" s="7">
        <f>COUNTIF(C2:C76,"&lt;0.919")-COUNTIF(C2:C76,"&lt;0.887")</f>
        <v>0</v>
      </c>
    </row>
    <row r="99" spans="3:4">
      <c r="C99" s="7" t="s">
        <v>34</v>
      </c>
      <c r="D99" s="7">
        <f>COUNTIF(C2:C76,"&lt;0.951")-COUNTIF(C2:C76,"&lt;0.919")</f>
        <v>0</v>
      </c>
    </row>
    <row r="100" spans="3:4">
      <c r="C100" s="7" t="s">
        <v>35</v>
      </c>
      <c r="D100" s="7">
        <f>COUNTIF(C2:C76,"&lt;0.983")-COUNTIF(C2:C76,"&lt;0.951")</f>
        <v>0</v>
      </c>
    </row>
    <row r="101" spans="3:7">
      <c r="C101" s="7" t="s">
        <v>36</v>
      </c>
      <c r="D101" s="7">
        <f>COUNTIF(C2:C76,"&lt;1.015")-COUNTIF(C2:C76,"&lt;0.983")</f>
        <v>0</v>
      </c>
      <c r="F101">
        <v>0.53</v>
      </c>
      <c r="G101">
        <v>0.038</v>
      </c>
    </row>
    <row r="102" spans="3:7">
      <c r="C102" s="7" t="s">
        <v>37</v>
      </c>
      <c r="D102" s="7">
        <f>COUNTIF(C2:C76,"&lt;1.047")-COUNTIF(C2:C76,"&lt;1.015")</f>
        <v>0</v>
      </c>
      <c r="F102">
        <v>0.648</v>
      </c>
      <c r="G102">
        <v>0.073</v>
      </c>
    </row>
    <row r="103" spans="3:7">
      <c r="C103" s="7" t="s">
        <v>38</v>
      </c>
      <c r="D103" s="7">
        <f>COUNTIF(C2:C76,"&lt;1.079")-COUNTIF(C2:C76,"&lt;1.047")</f>
        <v>0</v>
      </c>
      <c r="F103">
        <v>0.734</v>
      </c>
      <c r="G103">
        <v>0.107</v>
      </c>
    </row>
    <row r="105" spans="6:6">
      <c r="F105">
        <v>0.038</v>
      </c>
    </row>
  </sheetData>
  <pageMargins left="0.75" right="0.75" top="1" bottom="1" header="0.5" footer="0.5"/>
  <headerFooter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"/>
  <sheetViews>
    <sheetView topLeftCell="A79" workbookViewId="0">
      <selection activeCell="A1" sqref="$A1:$XFD103"/>
    </sheetView>
  </sheetViews>
  <sheetFormatPr defaultColWidth="8.89166666666667" defaultRowHeight="13.5"/>
  <cols>
    <col min="3" max="3" width="22" customWidth="1"/>
    <col min="4" max="4" width="16.77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269</v>
      </c>
      <c r="B2" s="9">
        <v>269</v>
      </c>
      <c r="C2" s="9">
        <v>0.655850052833557</v>
      </c>
      <c r="D2" s="9">
        <v>0.110864520072937</v>
      </c>
      <c r="E2" s="9">
        <v>8</v>
      </c>
      <c r="F2" s="9">
        <v>8</v>
      </c>
      <c r="G2" s="9">
        <v>2</v>
      </c>
      <c r="H2" s="9">
        <v>2</v>
      </c>
      <c r="I2" s="9">
        <v>0.8</v>
      </c>
      <c r="J2" s="9">
        <v>0.5</v>
      </c>
      <c r="K2" s="9">
        <v>0.615384615384615</v>
      </c>
      <c r="L2" s="9">
        <v>0.8</v>
      </c>
      <c r="M2" s="9">
        <v>0</v>
      </c>
      <c r="N2" s="9">
        <v>0.5</v>
      </c>
    </row>
    <row r="3" spans="1:14">
      <c r="A3" s="8">
        <v>201</v>
      </c>
      <c r="B3" s="9">
        <v>201</v>
      </c>
      <c r="C3" s="9">
        <v>0.656274795532227</v>
      </c>
      <c r="D3" s="9">
        <v>0.173108339309692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423</v>
      </c>
      <c r="B4" s="9">
        <v>423</v>
      </c>
      <c r="C4" s="9">
        <v>0.656862735748291</v>
      </c>
      <c r="D4" s="9">
        <v>0.0973341464996338</v>
      </c>
      <c r="E4" s="9">
        <v>8</v>
      </c>
      <c r="F4" s="9">
        <v>6</v>
      </c>
      <c r="G4" s="9">
        <v>2</v>
      </c>
      <c r="H4" s="9">
        <v>4</v>
      </c>
      <c r="I4" s="9">
        <v>0.8</v>
      </c>
      <c r="J4" s="9">
        <v>0.571428571428572</v>
      </c>
      <c r="K4" s="9">
        <v>0.666666666666667</v>
      </c>
      <c r="L4" s="9">
        <v>0.6</v>
      </c>
      <c r="M4" s="9">
        <v>0.2</v>
      </c>
      <c r="N4" s="9">
        <v>0.6</v>
      </c>
    </row>
    <row r="5" spans="1:14">
      <c r="A5" s="8">
        <v>391</v>
      </c>
      <c r="B5" s="9">
        <v>391</v>
      </c>
      <c r="C5" s="9">
        <v>0.658573150634766</v>
      </c>
      <c r="D5" s="9">
        <v>0.0924794673919678</v>
      </c>
      <c r="E5" s="9">
        <v>8</v>
      </c>
      <c r="F5" s="9">
        <v>7</v>
      </c>
      <c r="G5" s="9">
        <v>2</v>
      </c>
      <c r="H5" s="9">
        <v>3</v>
      </c>
      <c r="I5" s="9">
        <v>0.8</v>
      </c>
      <c r="J5" s="9">
        <v>0.533333333333333</v>
      </c>
      <c r="K5" s="9">
        <v>0.64</v>
      </c>
      <c r="L5" s="9">
        <v>0.7</v>
      </c>
      <c r="M5" s="9">
        <v>0.1</v>
      </c>
      <c r="N5" s="9">
        <v>0.55</v>
      </c>
    </row>
    <row r="6" spans="1:14">
      <c r="A6" s="8">
        <v>361</v>
      </c>
      <c r="B6" s="9">
        <v>361</v>
      </c>
      <c r="C6" s="9">
        <v>0.659554600715637</v>
      </c>
      <c r="D6" s="9">
        <v>0.12120258808136</v>
      </c>
      <c r="E6" s="9">
        <v>9</v>
      </c>
      <c r="F6" s="9">
        <v>9</v>
      </c>
      <c r="G6" s="9">
        <v>1</v>
      </c>
      <c r="H6" s="9">
        <v>1</v>
      </c>
      <c r="I6" s="9">
        <v>0.9</v>
      </c>
      <c r="J6" s="9">
        <v>0.5</v>
      </c>
      <c r="K6" s="9">
        <v>0.642857142857143</v>
      </c>
      <c r="L6" s="9">
        <v>0.9</v>
      </c>
      <c r="M6" s="9">
        <v>0</v>
      </c>
      <c r="N6" s="9">
        <v>0.5</v>
      </c>
    </row>
    <row r="7" spans="1:14">
      <c r="A7" s="8">
        <v>176</v>
      </c>
      <c r="B7" s="9">
        <v>176</v>
      </c>
      <c r="C7" s="9">
        <v>0.660414099693298</v>
      </c>
      <c r="D7" s="9">
        <v>0.0916085243225098</v>
      </c>
      <c r="E7" s="9">
        <v>10</v>
      </c>
      <c r="F7" s="9">
        <v>8</v>
      </c>
      <c r="G7" s="9">
        <v>0</v>
      </c>
      <c r="H7" s="9">
        <v>2</v>
      </c>
      <c r="I7" s="9">
        <v>1</v>
      </c>
      <c r="J7" s="9">
        <v>0.555555555555556</v>
      </c>
      <c r="K7" s="9">
        <v>0.714285714285714</v>
      </c>
      <c r="L7" s="9">
        <v>0.8</v>
      </c>
      <c r="M7" s="9">
        <v>0.2</v>
      </c>
      <c r="N7" s="9">
        <v>0.6</v>
      </c>
    </row>
    <row r="8" spans="1:14">
      <c r="A8" s="8">
        <v>301</v>
      </c>
      <c r="B8" s="9">
        <v>301</v>
      </c>
      <c r="C8" s="9">
        <v>0.662102222442627</v>
      </c>
      <c r="D8" s="9">
        <v>0.124578595161438</v>
      </c>
      <c r="E8" s="9">
        <v>9</v>
      </c>
      <c r="F8" s="9">
        <v>7</v>
      </c>
      <c r="G8" s="9">
        <v>1</v>
      </c>
      <c r="H8" s="9">
        <v>3</v>
      </c>
      <c r="I8" s="9">
        <v>0.9</v>
      </c>
      <c r="J8" s="9">
        <v>0.5625</v>
      </c>
      <c r="K8" s="9">
        <v>0.692307692307692</v>
      </c>
      <c r="L8" s="9">
        <v>0.7</v>
      </c>
      <c r="M8" s="9">
        <v>0.2</v>
      </c>
      <c r="N8" s="9">
        <v>0.6</v>
      </c>
    </row>
    <row r="9" spans="1:14">
      <c r="A9" s="8">
        <v>197</v>
      </c>
      <c r="B9" s="9">
        <v>197</v>
      </c>
      <c r="C9" s="9">
        <v>0.663269877433777</v>
      </c>
      <c r="D9" s="9">
        <v>0.14519727230072</v>
      </c>
      <c r="E9" s="9">
        <v>8</v>
      </c>
      <c r="F9" s="9">
        <v>10</v>
      </c>
      <c r="G9" s="9">
        <v>2</v>
      </c>
      <c r="H9" s="9">
        <v>0</v>
      </c>
      <c r="I9" s="9">
        <v>0.8</v>
      </c>
      <c r="J9" s="9">
        <v>0.444444444444444</v>
      </c>
      <c r="K9" s="9">
        <v>0.571428571428572</v>
      </c>
      <c r="L9" s="9">
        <v>1</v>
      </c>
      <c r="M9" s="9">
        <v>-0.2</v>
      </c>
      <c r="N9" s="9">
        <v>0.4</v>
      </c>
    </row>
    <row r="10" spans="1:14">
      <c r="A10" s="8">
        <v>181</v>
      </c>
      <c r="B10" s="9">
        <v>181</v>
      </c>
      <c r="C10" s="9">
        <v>0.663648009300232</v>
      </c>
      <c r="D10" s="9">
        <v>0.0730950832366943</v>
      </c>
      <c r="E10" s="9">
        <v>9</v>
      </c>
      <c r="F10" s="9">
        <v>4</v>
      </c>
      <c r="G10" s="9">
        <v>1</v>
      </c>
      <c r="H10" s="9">
        <v>6</v>
      </c>
      <c r="I10" s="9">
        <v>0.9</v>
      </c>
      <c r="J10" s="9">
        <v>0.692307692307692</v>
      </c>
      <c r="K10" s="9">
        <v>0.782608695652174</v>
      </c>
      <c r="L10" s="9">
        <v>0.4</v>
      </c>
      <c r="M10" s="9">
        <v>0.5</v>
      </c>
      <c r="N10" s="9">
        <v>0.75</v>
      </c>
    </row>
    <row r="11" spans="1:14">
      <c r="A11" s="8">
        <v>28</v>
      </c>
      <c r="B11" s="9">
        <v>28</v>
      </c>
      <c r="C11" s="9">
        <v>0.664024829864502</v>
      </c>
      <c r="D11" s="9">
        <v>0.176245927810669</v>
      </c>
      <c r="E11" s="9">
        <v>9</v>
      </c>
      <c r="F11" s="9">
        <v>4</v>
      </c>
      <c r="G11" s="9">
        <v>1</v>
      </c>
      <c r="H11" s="9">
        <v>6</v>
      </c>
      <c r="I11" s="9">
        <v>0.9</v>
      </c>
      <c r="J11" s="9">
        <v>0.692307692307692</v>
      </c>
      <c r="K11" s="9">
        <v>0.782608695652174</v>
      </c>
      <c r="L11" s="9">
        <v>0.4</v>
      </c>
      <c r="M11" s="9">
        <v>0.5</v>
      </c>
      <c r="N11" s="9">
        <v>0.75</v>
      </c>
    </row>
    <row r="12" spans="1:14">
      <c r="A12" s="8">
        <v>473</v>
      </c>
      <c r="B12" s="9">
        <v>473</v>
      </c>
      <c r="C12" s="9">
        <v>0.66645336151123</v>
      </c>
      <c r="D12" s="9">
        <v>0.108807682991028</v>
      </c>
      <c r="E12" s="9">
        <v>10</v>
      </c>
      <c r="F12" s="9">
        <v>6</v>
      </c>
      <c r="G12" s="9">
        <v>0</v>
      </c>
      <c r="H12" s="9">
        <v>4</v>
      </c>
      <c r="I12" s="9">
        <v>1</v>
      </c>
      <c r="J12" s="9">
        <v>0.625</v>
      </c>
      <c r="K12" s="9">
        <v>0.769230769230769</v>
      </c>
      <c r="L12" s="9">
        <v>0.6</v>
      </c>
      <c r="M12" s="9">
        <v>0.4</v>
      </c>
      <c r="N12" s="9">
        <v>0.7</v>
      </c>
    </row>
    <row r="13" spans="1:14">
      <c r="A13" s="8">
        <v>261</v>
      </c>
      <c r="B13" s="9">
        <v>261</v>
      </c>
      <c r="C13" s="9">
        <v>0.667340993881226</v>
      </c>
      <c r="D13" s="9">
        <v>0.130968451499939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218</v>
      </c>
      <c r="B14" s="9">
        <v>218</v>
      </c>
      <c r="C14" s="9">
        <v>0.667884349822998</v>
      </c>
      <c r="D14" s="9">
        <v>0.152703166007996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16">
        <v>256</v>
      </c>
      <c r="B15" s="17">
        <v>256</v>
      </c>
      <c r="C15" s="17">
        <v>0.667914509773254</v>
      </c>
      <c r="D15" s="17">
        <v>0.249172568321228</v>
      </c>
      <c r="E15" s="17">
        <v>7</v>
      </c>
      <c r="F15" s="17">
        <v>6</v>
      </c>
      <c r="G15" s="17">
        <v>3</v>
      </c>
      <c r="H15" s="17">
        <v>4</v>
      </c>
      <c r="I15" s="17">
        <v>0.7</v>
      </c>
      <c r="J15" s="17">
        <v>0.538461538461539</v>
      </c>
      <c r="K15" s="17">
        <v>0.608695652173913</v>
      </c>
      <c r="L15" s="17">
        <v>0.6</v>
      </c>
      <c r="M15" s="17">
        <v>0.1</v>
      </c>
      <c r="N15" s="17">
        <v>0.55</v>
      </c>
    </row>
    <row r="16" spans="1:14">
      <c r="A16" s="8">
        <v>454</v>
      </c>
      <c r="B16" s="9">
        <v>454</v>
      </c>
      <c r="C16" s="9">
        <v>0.671793937683105</v>
      </c>
      <c r="D16" s="9">
        <v>0.125243306159973</v>
      </c>
      <c r="E16" s="9">
        <v>10</v>
      </c>
      <c r="F16" s="9">
        <v>8</v>
      </c>
      <c r="G16" s="9">
        <v>0</v>
      </c>
      <c r="H16" s="9">
        <v>2</v>
      </c>
      <c r="I16" s="9">
        <v>1</v>
      </c>
      <c r="J16" s="9">
        <v>0.555555555555556</v>
      </c>
      <c r="K16" s="9">
        <v>0.714285714285714</v>
      </c>
      <c r="L16" s="9">
        <v>0.8</v>
      </c>
      <c r="M16" s="9">
        <v>0.2</v>
      </c>
      <c r="N16" s="9">
        <v>0.6</v>
      </c>
    </row>
    <row r="17" spans="1:14">
      <c r="A17" s="8">
        <v>85</v>
      </c>
      <c r="B17" s="9">
        <v>85</v>
      </c>
      <c r="C17" s="9">
        <v>0.6731196641922</v>
      </c>
      <c r="D17" s="9">
        <v>0.199320435523987</v>
      </c>
      <c r="E17" s="9">
        <v>9</v>
      </c>
      <c r="F17" s="9">
        <v>5</v>
      </c>
      <c r="G17" s="9">
        <v>1</v>
      </c>
      <c r="H17" s="9">
        <v>5</v>
      </c>
      <c r="I17" s="9">
        <v>0.9</v>
      </c>
      <c r="J17" s="9">
        <v>0.642857142857143</v>
      </c>
      <c r="K17" s="9">
        <v>0.75</v>
      </c>
      <c r="L17" s="9">
        <v>0.5</v>
      </c>
      <c r="M17" s="9">
        <v>0.4</v>
      </c>
      <c r="N17" s="9">
        <v>0.7</v>
      </c>
    </row>
    <row r="18" spans="1:14">
      <c r="A18" s="8">
        <v>232</v>
      </c>
      <c r="B18" s="9">
        <v>232</v>
      </c>
      <c r="C18" s="9">
        <v>0.677423715591431</v>
      </c>
      <c r="D18" s="9">
        <v>0.145640969276428</v>
      </c>
      <c r="E18" s="9">
        <v>10</v>
      </c>
      <c r="F18" s="9">
        <v>6</v>
      </c>
      <c r="G18" s="9">
        <v>0</v>
      </c>
      <c r="H18" s="9">
        <v>4</v>
      </c>
      <c r="I18" s="9">
        <v>1</v>
      </c>
      <c r="J18" s="9">
        <v>0.625</v>
      </c>
      <c r="K18" s="9">
        <v>0.769230769230769</v>
      </c>
      <c r="L18" s="9">
        <v>0.6</v>
      </c>
      <c r="M18" s="9">
        <v>0.4</v>
      </c>
      <c r="N18" s="9">
        <v>0.7</v>
      </c>
    </row>
    <row r="19" spans="1:14">
      <c r="A19" s="8">
        <v>173</v>
      </c>
      <c r="B19" s="9">
        <v>173</v>
      </c>
      <c r="C19" s="9">
        <v>0.680266976356506</v>
      </c>
      <c r="D19" s="9">
        <v>0.11992335319519</v>
      </c>
      <c r="E19" s="9">
        <v>10</v>
      </c>
      <c r="F19" s="9">
        <v>7</v>
      </c>
      <c r="G19" s="9">
        <v>0</v>
      </c>
      <c r="H19" s="9">
        <v>3</v>
      </c>
      <c r="I19" s="9">
        <v>1</v>
      </c>
      <c r="J19" s="9">
        <v>0.588235294117647</v>
      </c>
      <c r="K19" s="9">
        <v>0.740740740740741</v>
      </c>
      <c r="L19" s="9">
        <v>0.7</v>
      </c>
      <c r="M19" s="9">
        <v>0.3</v>
      </c>
      <c r="N19" s="9">
        <v>0.65</v>
      </c>
    </row>
    <row r="20" spans="1:14">
      <c r="A20" s="8">
        <v>317</v>
      </c>
      <c r="B20" s="9">
        <v>317</v>
      </c>
      <c r="C20" s="9">
        <v>0.685755729675293</v>
      </c>
      <c r="D20" s="9">
        <v>0.145111680030823</v>
      </c>
      <c r="E20" s="9">
        <v>7</v>
      </c>
      <c r="F20" s="9">
        <v>9</v>
      </c>
      <c r="G20" s="9">
        <v>3</v>
      </c>
      <c r="H20" s="9">
        <v>1</v>
      </c>
      <c r="I20" s="9">
        <v>0.7</v>
      </c>
      <c r="J20" s="9">
        <v>0.4375</v>
      </c>
      <c r="K20" s="9">
        <v>0.538461538461538</v>
      </c>
      <c r="L20" s="9">
        <v>0.9</v>
      </c>
      <c r="M20" s="9">
        <v>-0.2</v>
      </c>
      <c r="N20" s="9">
        <v>0.4</v>
      </c>
    </row>
    <row r="21" spans="1:14">
      <c r="A21" s="8">
        <v>140</v>
      </c>
      <c r="B21" s="9">
        <v>140</v>
      </c>
      <c r="C21" s="9">
        <v>0.688493013381958</v>
      </c>
      <c r="D21" s="9">
        <v>0.146819114685059</v>
      </c>
      <c r="E21" s="9">
        <v>9</v>
      </c>
      <c r="F21" s="9">
        <v>7</v>
      </c>
      <c r="G21" s="9">
        <v>1</v>
      </c>
      <c r="H21" s="9">
        <v>3</v>
      </c>
      <c r="I21" s="9">
        <v>0.9</v>
      </c>
      <c r="J21" s="9">
        <v>0.5625</v>
      </c>
      <c r="K21" s="9">
        <v>0.692307692307692</v>
      </c>
      <c r="L21" s="9">
        <v>0.7</v>
      </c>
      <c r="M21" s="9">
        <v>0.2</v>
      </c>
      <c r="N21" s="9">
        <v>0.6</v>
      </c>
    </row>
    <row r="22" spans="1:14">
      <c r="A22" s="8">
        <v>377</v>
      </c>
      <c r="B22" s="9">
        <v>377</v>
      </c>
      <c r="C22" s="9">
        <v>0.693771600723267</v>
      </c>
      <c r="D22" s="9">
        <v>0.126768827438354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118</v>
      </c>
      <c r="B23" s="9">
        <v>118</v>
      </c>
      <c r="C23" s="9">
        <v>0.695274114608765</v>
      </c>
      <c r="D23" s="9">
        <v>0.156257748603821</v>
      </c>
      <c r="E23" s="9">
        <v>10</v>
      </c>
      <c r="F23" s="9">
        <v>6</v>
      </c>
      <c r="G23" s="9">
        <v>0</v>
      </c>
      <c r="H23" s="9">
        <v>4</v>
      </c>
      <c r="I23" s="9">
        <v>1</v>
      </c>
      <c r="J23" s="9">
        <v>0.625</v>
      </c>
      <c r="K23" s="9">
        <v>0.769230769230769</v>
      </c>
      <c r="L23" s="9">
        <v>0.6</v>
      </c>
      <c r="M23" s="9">
        <v>0.4</v>
      </c>
      <c r="N23" s="9">
        <v>0.7</v>
      </c>
    </row>
    <row r="24" spans="1:14">
      <c r="A24" s="8">
        <v>451</v>
      </c>
      <c r="B24" s="9">
        <v>451</v>
      </c>
      <c r="C24" s="9">
        <v>0.697910308837891</v>
      </c>
      <c r="D24" s="9">
        <v>0.165763139724731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108</v>
      </c>
      <c r="B25" s="9">
        <v>108</v>
      </c>
      <c r="C25" s="9">
        <v>0.699525833129883</v>
      </c>
      <c r="D25" s="9">
        <v>0.117718815803528</v>
      </c>
      <c r="E25" s="9">
        <v>9</v>
      </c>
      <c r="F25" s="9">
        <v>9</v>
      </c>
      <c r="G25" s="9">
        <v>1</v>
      </c>
      <c r="H25" s="9">
        <v>1</v>
      </c>
      <c r="I25" s="9">
        <v>0.9</v>
      </c>
      <c r="J25" s="9">
        <v>0.5</v>
      </c>
      <c r="K25" s="9">
        <v>0.642857142857143</v>
      </c>
      <c r="L25" s="9">
        <v>0.9</v>
      </c>
      <c r="M25" s="9">
        <v>0</v>
      </c>
      <c r="N25" s="9">
        <v>0.5</v>
      </c>
    </row>
    <row r="26" spans="1:14">
      <c r="A26" s="8">
        <v>370</v>
      </c>
      <c r="B26" s="9">
        <v>370</v>
      </c>
      <c r="C26" s="9">
        <v>0.701611161231995</v>
      </c>
      <c r="D26" s="9">
        <v>0.154161810874939</v>
      </c>
      <c r="E26" s="9">
        <v>9</v>
      </c>
      <c r="F26" s="9">
        <v>7</v>
      </c>
      <c r="G26" s="9">
        <v>1</v>
      </c>
      <c r="H26" s="9">
        <v>3</v>
      </c>
      <c r="I26" s="9">
        <v>0.9</v>
      </c>
      <c r="J26" s="9">
        <v>0.5625</v>
      </c>
      <c r="K26" s="9">
        <v>0.692307692307692</v>
      </c>
      <c r="L26" s="9">
        <v>0.7</v>
      </c>
      <c r="M26" s="9">
        <v>0.2</v>
      </c>
      <c r="N26" s="9">
        <v>0.6</v>
      </c>
    </row>
    <row r="27" spans="1:14">
      <c r="A27" s="8">
        <v>292</v>
      </c>
      <c r="B27" s="9">
        <v>292</v>
      </c>
      <c r="C27" s="9">
        <v>0.702115416526794</v>
      </c>
      <c r="D27" s="9">
        <v>0.165565848350525</v>
      </c>
      <c r="E27" s="9">
        <v>8</v>
      </c>
      <c r="F27" s="9">
        <v>5</v>
      </c>
      <c r="G27" s="9">
        <v>2</v>
      </c>
      <c r="H27" s="9">
        <v>5</v>
      </c>
      <c r="I27" s="9">
        <v>0.8</v>
      </c>
      <c r="J27" s="9">
        <v>0.615384615384615</v>
      </c>
      <c r="K27" s="9">
        <v>0.695652173913043</v>
      </c>
      <c r="L27" s="9">
        <v>0.5</v>
      </c>
      <c r="M27" s="9">
        <v>0.3</v>
      </c>
      <c r="N27" s="9">
        <v>0.65</v>
      </c>
    </row>
    <row r="28" spans="1:14">
      <c r="A28" s="8">
        <v>76</v>
      </c>
      <c r="B28" s="9">
        <v>76</v>
      </c>
      <c r="C28" s="9">
        <v>0.70630407333374</v>
      </c>
      <c r="D28" s="9">
        <v>0.148064017295837</v>
      </c>
      <c r="E28" s="9">
        <v>8</v>
      </c>
      <c r="F28" s="9">
        <v>9</v>
      </c>
      <c r="G28" s="9">
        <v>2</v>
      </c>
      <c r="H28" s="9">
        <v>1</v>
      </c>
      <c r="I28" s="9">
        <v>0.8</v>
      </c>
      <c r="J28" s="9">
        <v>0.470588235294118</v>
      </c>
      <c r="K28" s="9">
        <v>0.592592592592593</v>
      </c>
      <c r="L28" s="9">
        <v>0.9</v>
      </c>
      <c r="M28" s="9">
        <v>-0.1</v>
      </c>
      <c r="N28" s="9">
        <v>0.45</v>
      </c>
    </row>
    <row r="29" spans="1:14">
      <c r="A29" s="16">
        <v>405</v>
      </c>
      <c r="B29" s="17">
        <v>405</v>
      </c>
      <c r="C29" s="17">
        <v>0.706742882728577</v>
      </c>
      <c r="D29" s="17">
        <v>0.148184299468994</v>
      </c>
      <c r="E29" s="17">
        <v>9</v>
      </c>
      <c r="F29" s="17">
        <v>6</v>
      </c>
      <c r="G29" s="17">
        <v>1</v>
      </c>
      <c r="H29" s="17">
        <v>4</v>
      </c>
      <c r="I29" s="17">
        <v>0.9</v>
      </c>
      <c r="J29" s="17">
        <v>0.6</v>
      </c>
      <c r="K29" s="17">
        <v>0.72</v>
      </c>
      <c r="L29" s="17">
        <v>0.6</v>
      </c>
      <c r="M29" s="17">
        <v>0.3</v>
      </c>
      <c r="N29" s="17">
        <v>0.65</v>
      </c>
    </row>
    <row r="30" spans="1:14">
      <c r="A30" s="8">
        <v>48</v>
      </c>
      <c r="B30" s="9">
        <v>48</v>
      </c>
      <c r="C30" s="9">
        <v>0.735119223594666</v>
      </c>
      <c r="D30" s="9">
        <v>0.0424820184707642</v>
      </c>
      <c r="E30" s="9">
        <v>9</v>
      </c>
      <c r="F30" s="9">
        <v>9</v>
      </c>
      <c r="G30" s="9">
        <v>1</v>
      </c>
      <c r="H30" s="9">
        <v>1</v>
      </c>
      <c r="I30" s="9">
        <v>0.9</v>
      </c>
      <c r="J30" s="9">
        <v>0.5</v>
      </c>
      <c r="K30" s="9">
        <v>0.642857142857143</v>
      </c>
      <c r="L30" s="9">
        <v>0.9</v>
      </c>
      <c r="M30" s="9">
        <v>0</v>
      </c>
      <c r="N30" s="9">
        <v>0.5</v>
      </c>
    </row>
    <row r="31" spans="1:14">
      <c r="A31" s="8">
        <v>293</v>
      </c>
      <c r="B31" s="9">
        <v>293</v>
      </c>
      <c r="C31" s="9">
        <v>0.730805635452271</v>
      </c>
      <c r="D31" s="9">
        <v>0.0538330078125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214</v>
      </c>
      <c r="B32" s="9">
        <v>214</v>
      </c>
      <c r="C32" s="9">
        <v>0.73091459274292</v>
      </c>
      <c r="D32" s="9">
        <v>0.0810564756393433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pans="1:14">
      <c r="A33" s="8">
        <v>13</v>
      </c>
      <c r="B33" s="9">
        <v>13</v>
      </c>
      <c r="C33" s="9">
        <v>0.737797617912292</v>
      </c>
      <c r="D33" s="9">
        <v>0.0830581188201904</v>
      </c>
      <c r="E33" s="9">
        <v>9</v>
      </c>
      <c r="F33" s="9">
        <v>7</v>
      </c>
      <c r="G33" s="9">
        <v>1</v>
      </c>
      <c r="H33" s="9">
        <v>3</v>
      </c>
      <c r="I33" s="9">
        <v>0.9</v>
      </c>
      <c r="J33" s="9">
        <v>0.5625</v>
      </c>
      <c r="K33" s="9">
        <v>0.692307692307692</v>
      </c>
      <c r="L33" s="9">
        <v>0.7</v>
      </c>
      <c r="M33" s="9">
        <v>0.2</v>
      </c>
      <c r="N33" s="9">
        <v>0.6</v>
      </c>
    </row>
    <row r="34" spans="1:14">
      <c r="A34" s="8">
        <v>156</v>
      </c>
      <c r="B34" s="9">
        <v>156</v>
      </c>
      <c r="C34" s="9">
        <v>0.717787384986877</v>
      </c>
      <c r="D34" s="9">
        <v>0.186887502670288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345</v>
      </c>
      <c r="B35" s="9">
        <v>345</v>
      </c>
      <c r="C35" s="9">
        <v>0.72076141834259</v>
      </c>
      <c r="D35" s="9">
        <v>0.153447031974793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195</v>
      </c>
      <c r="B36" s="9">
        <v>195</v>
      </c>
      <c r="C36" s="9">
        <v>0.72566294670105</v>
      </c>
      <c r="D36" s="9">
        <v>0.111283540725708</v>
      </c>
      <c r="E36" s="9">
        <v>8</v>
      </c>
      <c r="F36" s="9">
        <v>9</v>
      </c>
      <c r="G36" s="9">
        <v>2</v>
      </c>
      <c r="H36" s="9">
        <v>1</v>
      </c>
      <c r="I36" s="9">
        <v>0.8</v>
      </c>
      <c r="J36" s="9">
        <v>0.470588235294118</v>
      </c>
      <c r="K36" s="9">
        <v>0.592592592592593</v>
      </c>
      <c r="L36" s="9">
        <v>0.9</v>
      </c>
      <c r="M36" s="9">
        <v>-0.1</v>
      </c>
      <c r="N36" s="9">
        <v>0.45</v>
      </c>
    </row>
    <row r="37" spans="1:14">
      <c r="A37" s="8">
        <v>440</v>
      </c>
      <c r="B37" s="9">
        <v>440</v>
      </c>
      <c r="C37" s="9">
        <v>0.726106524467468</v>
      </c>
      <c r="D37" s="9">
        <v>0.214366316795349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340</v>
      </c>
      <c r="B38" s="9">
        <v>340</v>
      </c>
      <c r="C38" s="9">
        <v>0.726742148399353</v>
      </c>
      <c r="D38" s="9">
        <v>0.163003444671631</v>
      </c>
      <c r="E38" s="9">
        <v>9</v>
      </c>
      <c r="F38" s="9">
        <v>5</v>
      </c>
      <c r="G38" s="9">
        <v>1</v>
      </c>
      <c r="H38" s="9">
        <v>5</v>
      </c>
      <c r="I38" s="9">
        <v>0.9</v>
      </c>
      <c r="J38" s="9">
        <v>0.642857142857143</v>
      </c>
      <c r="K38" s="9">
        <v>0.75</v>
      </c>
      <c r="L38" s="9">
        <v>0.5</v>
      </c>
      <c r="M38" s="9">
        <v>0.4</v>
      </c>
      <c r="N38" s="9">
        <v>0.7</v>
      </c>
    </row>
    <row r="39" spans="1:14">
      <c r="A39" s="8">
        <v>135</v>
      </c>
      <c r="B39" s="9">
        <v>135</v>
      </c>
      <c r="C39" s="9">
        <v>0.727081894874573</v>
      </c>
      <c r="D39" s="9">
        <v>0.148623704910278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326</v>
      </c>
      <c r="B40" s="9">
        <v>326</v>
      </c>
      <c r="C40" s="9">
        <v>0.728153347969055</v>
      </c>
      <c r="D40" s="9">
        <v>0.205908179283142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83</v>
      </c>
      <c r="B41" s="9">
        <v>83</v>
      </c>
      <c r="C41" s="9">
        <v>0.729466319084167</v>
      </c>
      <c r="D41" s="9">
        <v>0.119478106498718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178</v>
      </c>
      <c r="B42" s="9">
        <v>178</v>
      </c>
      <c r="C42" s="9">
        <v>0.736749768257141</v>
      </c>
      <c r="D42" s="9">
        <v>0.15205705165863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16">
        <v>487</v>
      </c>
      <c r="B43" s="17">
        <v>487</v>
      </c>
      <c r="C43" s="17">
        <v>0.73888897895813</v>
      </c>
      <c r="D43" s="17">
        <v>0.0405522584915161</v>
      </c>
      <c r="E43" s="17">
        <v>8</v>
      </c>
      <c r="F43" s="17">
        <v>8</v>
      </c>
      <c r="G43" s="17">
        <v>2</v>
      </c>
      <c r="H43" s="17">
        <v>2</v>
      </c>
      <c r="I43" s="17">
        <v>0.8</v>
      </c>
      <c r="J43" s="17">
        <v>0.5</v>
      </c>
      <c r="K43" s="17">
        <v>0.615384615384615</v>
      </c>
      <c r="L43" s="17">
        <v>0.8</v>
      </c>
      <c r="M43" s="17">
        <v>0</v>
      </c>
      <c r="N43" s="17">
        <v>0.5</v>
      </c>
    </row>
    <row r="44" spans="1:14">
      <c r="A44" s="8">
        <v>123</v>
      </c>
      <c r="B44" s="9">
        <v>123</v>
      </c>
      <c r="C44" s="9">
        <v>0.781936645507812</v>
      </c>
      <c r="D44" s="9">
        <v>0.049551248550415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475</v>
      </c>
      <c r="B45" s="9">
        <v>475</v>
      </c>
      <c r="C45" s="9">
        <v>0.772042036056519</v>
      </c>
      <c r="D45" s="9">
        <v>0.0372321605682373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pans="1:14">
      <c r="A46" s="8">
        <v>65</v>
      </c>
      <c r="B46" s="9">
        <v>65</v>
      </c>
      <c r="C46" s="9">
        <v>0.770633220672607</v>
      </c>
      <c r="D46" s="9">
        <v>0.0158760547637939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329</v>
      </c>
      <c r="B47" s="9">
        <v>329</v>
      </c>
      <c r="C47" s="9">
        <v>0.753454089164734</v>
      </c>
      <c r="D47" s="9">
        <v>0.0653548240661621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330</v>
      </c>
      <c r="B48" s="9">
        <v>330</v>
      </c>
      <c r="C48" s="9">
        <v>0.75474226474762</v>
      </c>
      <c r="D48" s="9">
        <v>0.11339282989502</v>
      </c>
      <c r="E48" s="9">
        <v>8</v>
      </c>
      <c r="F48" s="9">
        <v>8</v>
      </c>
      <c r="G48" s="9">
        <v>2</v>
      </c>
      <c r="H48" s="9">
        <v>2</v>
      </c>
      <c r="I48" s="9">
        <v>0.8</v>
      </c>
      <c r="J48" s="9">
        <v>0.5</v>
      </c>
      <c r="K48" s="9">
        <v>0.615384615384615</v>
      </c>
      <c r="L48" s="9">
        <v>0.8</v>
      </c>
      <c r="M48" s="9">
        <v>0</v>
      </c>
      <c r="N48" s="9">
        <v>0.5</v>
      </c>
    </row>
    <row r="49" spans="1:14">
      <c r="A49" s="8">
        <v>387</v>
      </c>
      <c r="B49" s="9">
        <v>387</v>
      </c>
      <c r="C49" s="9">
        <v>0.757044076919556</v>
      </c>
      <c r="D49" s="9">
        <v>0.0741622447967529</v>
      </c>
      <c r="E49" s="9">
        <v>9</v>
      </c>
      <c r="F49" s="9">
        <v>9</v>
      </c>
      <c r="G49" s="9">
        <v>1</v>
      </c>
      <c r="H49" s="9">
        <v>1</v>
      </c>
      <c r="I49" s="9">
        <v>0.9</v>
      </c>
      <c r="J49" s="9">
        <v>0.5</v>
      </c>
      <c r="K49" s="9">
        <v>0.642857142857143</v>
      </c>
      <c r="L49" s="9">
        <v>0.9</v>
      </c>
      <c r="M49" s="9">
        <v>0</v>
      </c>
      <c r="N49" s="9">
        <v>0.5</v>
      </c>
    </row>
    <row r="50" spans="1:14">
      <c r="A50" s="8">
        <v>489</v>
      </c>
      <c r="B50" s="9">
        <v>489</v>
      </c>
      <c r="C50" s="9">
        <v>0.758960366249084</v>
      </c>
      <c r="D50" s="9">
        <v>0.0620526075363159</v>
      </c>
      <c r="E50" s="9">
        <v>9</v>
      </c>
      <c r="F50" s="9">
        <v>4</v>
      </c>
      <c r="G50" s="9">
        <v>1</v>
      </c>
      <c r="H50" s="9">
        <v>6</v>
      </c>
      <c r="I50" s="9">
        <v>0.9</v>
      </c>
      <c r="J50" s="9">
        <v>0.692307692307692</v>
      </c>
      <c r="K50" s="9">
        <v>0.782608695652174</v>
      </c>
      <c r="L50" s="9">
        <v>0.4</v>
      </c>
      <c r="M50" s="9">
        <v>0.5</v>
      </c>
      <c r="N50" s="9">
        <v>0.75</v>
      </c>
    </row>
    <row r="51" spans="1:14">
      <c r="A51" s="8">
        <v>422</v>
      </c>
      <c r="B51" s="9">
        <v>422</v>
      </c>
      <c r="C51" s="9">
        <v>0.761177539825439</v>
      </c>
      <c r="D51" s="9">
        <v>0.145860910415649</v>
      </c>
      <c r="E51" s="9">
        <v>7</v>
      </c>
      <c r="F51" s="9">
        <v>9</v>
      </c>
      <c r="G51" s="9">
        <v>3</v>
      </c>
      <c r="H51" s="9">
        <v>1</v>
      </c>
      <c r="I51" s="9">
        <v>0.7</v>
      </c>
      <c r="J51" s="9">
        <v>0.4375</v>
      </c>
      <c r="K51" s="9">
        <v>0.538461538461538</v>
      </c>
      <c r="L51" s="9">
        <v>0.9</v>
      </c>
      <c r="M51" s="9">
        <v>-0.2</v>
      </c>
      <c r="N51" s="9">
        <v>0.4</v>
      </c>
    </row>
    <row r="52" spans="1:14">
      <c r="A52" s="8">
        <v>75</v>
      </c>
      <c r="B52" s="9">
        <v>75</v>
      </c>
      <c r="C52" s="9">
        <v>0.770099759101868</v>
      </c>
      <c r="D52" s="9">
        <v>0.0259023904800415</v>
      </c>
      <c r="E52" s="9">
        <v>10</v>
      </c>
      <c r="F52" s="9">
        <v>8</v>
      </c>
      <c r="G52" s="9">
        <v>0</v>
      </c>
      <c r="H52" s="9">
        <v>2</v>
      </c>
      <c r="I52" s="9">
        <v>1</v>
      </c>
      <c r="J52" s="9">
        <v>0.555555555555556</v>
      </c>
      <c r="K52" s="9">
        <v>0.714285714285714</v>
      </c>
      <c r="L52" s="9">
        <v>0.8</v>
      </c>
      <c r="M52" s="9">
        <v>0.2</v>
      </c>
      <c r="N52" s="9">
        <v>0.6</v>
      </c>
    </row>
    <row r="53" spans="1:14">
      <c r="A53" s="8">
        <v>436</v>
      </c>
      <c r="B53" s="9">
        <v>436</v>
      </c>
      <c r="C53" s="9">
        <v>0.755163788795471</v>
      </c>
      <c r="D53" s="9">
        <v>0.0380722284317017</v>
      </c>
      <c r="E53" s="9">
        <v>10</v>
      </c>
      <c r="F53" s="9">
        <v>6</v>
      </c>
      <c r="G53" s="9">
        <v>0</v>
      </c>
      <c r="H53" s="9">
        <v>4</v>
      </c>
      <c r="I53" s="9">
        <v>1</v>
      </c>
      <c r="J53" s="9">
        <v>0.625</v>
      </c>
      <c r="K53" s="9">
        <v>0.769230769230769</v>
      </c>
      <c r="L53" s="9">
        <v>0.6</v>
      </c>
      <c r="M53" s="9">
        <v>0.4</v>
      </c>
      <c r="N53" s="9">
        <v>0.7</v>
      </c>
    </row>
    <row r="54" spans="1:14">
      <c r="A54" s="8">
        <v>35</v>
      </c>
      <c r="B54" s="9">
        <v>35</v>
      </c>
      <c r="C54" s="9">
        <v>0.772181630134583</v>
      </c>
      <c r="D54" s="9">
        <v>0.0937321186065674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223</v>
      </c>
      <c r="B55" s="9">
        <v>223</v>
      </c>
      <c r="C55" s="9">
        <v>0.77288019657135</v>
      </c>
      <c r="D55" s="9">
        <v>0.0924553871154785</v>
      </c>
      <c r="E55" s="9">
        <v>8</v>
      </c>
      <c r="F55" s="9">
        <v>8</v>
      </c>
      <c r="G55" s="9">
        <v>2</v>
      </c>
      <c r="H55" s="9">
        <v>2</v>
      </c>
      <c r="I55" s="9">
        <v>0.8</v>
      </c>
      <c r="J55" s="9">
        <v>0.5</v>
      </c>
      <c r="K55" s="9">
        <v>0.615384615384615</v>
      </c>
      <c r="L55" s="9">
        <v>0.8</v>
      </c>
      <c r="M55" s="9">
        <v>0</v>
      </c>
      <c r="N55" s="9">
        <v>0.5</v>
      </c>
    </row>
    <row r="56" spans="1:14">
      <c r="A56" s="8">
        <v>190</v>
      </c>
      <c r="B56" s="9">
        <v>190</v>
      </c>
      <c r="C56" s="9">
        <v>0.749874949455261</v>
      </c>
      <c r="D56" s="9">
        <v>0.0491503477096558</v>
      </c>
      <c r="E56" s="9">
        <v>9</v>
      </c>
      <c r="F56" s="9">
        <v>7</v>
      </c>
      <c r="G56" s="9">
        <v>1</v>
      </c>
      <c r="H56" s="9">
        <v>3</v>
      </c>
      <c r="I56" s="9">
        <v>0.9</v>
      </c>
      <c r="J56" s="9">
        <v>0.5625</v>
      </c>
      <c r="K56" s="9">
        <v>0.692307692307692</v>
      </c>
      <c r="L56" s="9">
        <v>0.7</v>
      </c>
      <c r="M56" s="9">
        <v>0.2</v>
      </c>
      <c r="N56" s="9">
        <v>0.6</v>
      </c>
    </row>
    <row r="57" spans="1:14">
      <c r="A57" s="16">
        <v>166</v>
      </c>
      <c r="B57" s="17">
        <v>166</v>
      </c>
      <c r="C57" s="17">
        <v>0.779670238494873</v>
      </c>
      <c r="D57" s="17">
        <v>0.0862889289855957</v>
      </c>
      <c r="E57" s="17">
        <v>9</v>
      </c>
      <c r="F57" s="17">
        <v>6</v>
      </c>
      <c r="G57" s="17">
        <v>1</v>
      </c>
      <c r="H57" s="17">
        <v>4</v>
      </c>
      <c r="I57" s="17">
        <v>0.9</v>
      </c>
      <c r="J57" s="17">
        <v>0.6</v>
      </c>
      <c r="K57" s="17">
        <v>0.72</v>
      </c>
      <c r="L57" s="17">
        <v>0.6</v>
      </c>
      <c r="M57" s="17">
        <v>0.3</v>
      </c>
      <c r="N57" s="17">
        <v>0.65</v>
      </c>
    </row>
    <row r="58" spans="1:14">
      <c r="A58" s="8">
        <v>281</v>
      </c>
      <c r="B58" s="9">
        <v>281</v>
      </c>
      <c r="C58" s="9">
        <v>0.818611860275269</v>
      </c>
      <c r="D58" s="9">
        <v>0.00951147079467773</v>
      </c>
      <c r="E58" s="9">
        <v>10</v>
      </c>
      <c r="F58" s="9">
        <v>10</v>
      </c>
      <c r="G58" s="9">
        <v>0</v>
      </c>
      <c r="H58" s="9">
        <v>0</v>
      </c>
      <c r="I58" s="9">
        <v>1</v>
      </c>
      <c r="J58" s="9">
        <v>0.5</v>
      </c>
      <c r="K58" s="9">
        <v>0.666666666666667</v>
      </c>
      <c r="L58" s="9">
        <v>1</v>
      </c>
      <c r="M58" s="9">
        <v>0</v>
      </c>
      <c r="N58" s="9">
        <v>0.5</v>
      </c>
    </row>
    <row r="59" spans="1:14">
      <c r="A59" s="8">
        <v>167</v>
      </c>
      <c r="B59" s="9">
        <v>167</v>
      </c>
      <c r="C59" s="9">
        <v>0.815348744392395</v>
      </c>
      <c r="D59" s="9">
        <v>0.00903403759002686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358</v>
      </c>
      <c r="B60" s="9">
        <v>358</v>
      </c>
      <c r="C60" s="9">
        <v>0.789153099060059</v>
      </c>
      <c r="D60" s="9">
        <v>0.069909930229187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24</v>
      </c>
      <c r="B61" s="9">
        <v>24</v>
      </c>
      <c r="C61" s="9">
        <v>0.790312647819519</v>
      </c>
      <c r="D61" s="9">
        <v>0.0681979656219482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446</v>
      </c>
      <c r="B62" s="9">
        <v>446</v>
      </c>
      <c r="C62" s="9">
        <v>0.799922227859497</v>
      </c>
      <c r="D62" s="9">
        <v>0.0219073295593262</v>
      </c>
      <c r="E62" s="9">
        <v>8</v>
      </c>
      <c r="F62" s="9">
        <v>6</v>
      </c>
      <c r="G62" s="9">
        <v>2</v>
      </c>
      <c r="H62" s="9">
        <v>4</v>
      </c>
      <c r="I62" s="9">
        <v>0.8</v>
      </c>
      <c r="J62" s="9">
        <v>0.571428571428572</v>
      </c>
      <c r="K62" s="9">
        <v>0.666666666666667</v>
      </c>
      <c r="L62" s="9">
        <v>0.6</v>
      </c>
      <c r="M62" s="9">
        <v>0.2</v>
      </c>
      <c r="N62" s="9">
        <v>0.6</v>
      </c>
    </row>
    <row r="63" spans="1:14">
      <c r="A63" s="8">
        <v>130</v>
      </c>
      <c r="B63" s="9">
        <v>130</v>
      </c>
      <c r="C63" s="9">
        <v>0.804839730262756</v>
      </c>
      <c r="D63" s="9">
        <v>0.0534467697143555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189</v>
      </c>
      <c r="B64" s="9">
        <v>189</v>
      </c>
      <c r="C64" s="9">
        <v>0.811143755912781</v>
      </c>
      <c r="D64" s="9">
        <v>0.090301513671875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22</v>
      </c>
      <c r="B65" s="9">
        <v>22</v>
      </c>
      <c r="C65" s="9">
        <v>0.792670369148254</v>
      </c>
      <c r="D65" s="9">
        <v>0.00942361354827881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8</v>
      </c>
      <c r="B66" s="9">
        <v>8</v>
      </c>
      <c r="C66" s="9">
        <v>0.792236685752869</v>
      </c>
      <c r="D66" s="9">
        <v>0.000946521759033203</v>
      </c>
      <c r="E66" s="9">
        <v>7</v>
      </c>
      <c r="F66" s="9">
        <v>8</v>
      </c>
      <c r="G66" s="9">
        <v>3</v>
      </c>
      <c r="H66" s="9">
        <v>2</v>
      </c>
      <c r="I66" s="9">
        <v>0.7</v>
      </c>
      <c r="J66" s="9">
        <v>0.466666666666667</v>
      </c>
      <c r="K66" s="9">
        <v>0.56</v>
      </c>
      <c r="L66" s="9">
        <v>0.8</v>
      </c>
      <c r="M66" s="9">
        <v>-0.1</v>
      </c>
      <c r="N66" s="9">
        <v>0.45</v>
      </c>
    </row>
    <row r="67" spans="1:14">
      <c r="A67" s="8">
        <v>211</v>
      </c>
      <c r="B67" s="9">
        <v>211</v>
      </c>
      <c r="C67" s="9">
        <v>0.815291881561279</v>
      </c>
      <c r="D67" s="9">
        <v>0.173565149307251</v>
      </c>
      <c r="E67" s="9">
        <v>8</v>
      </c>
      <c r="F67" s="9">
        <v>8</v>
      </c>
      <c r="G67" s="9">
        <v>2</v>
      </c>
      <c r="H67" s="9">
        <v>2</v>
      </c>
      <c r="I67" s="9">
        <v>0.8</v>
      </c>
      <c r="J67" s="9">
        <v>0.5</v>
      </c>
      <c r="K67" s="9">
        <v>0.615384615384615</v>
      </c>
      <c r="L67" s="9">
        <v>0.8</v>
      </c>
      <c r="M67" s="9">
        <v>0</v>
      </c>
      <c r="N67" s="9">
        <v>0.5</v>
      </c>
    </row>
    <row r="68" spans="1:14">
      <c r="A68" s="8">
        <v>424</v>
      </c>
      <c r="B68" s="9">
        <v>424</v>
      </c>
      <c r="C68" s="9">
        <v>0.815646529197693</v>
      </c>
      <c r="D68" s="9">
        <v>0.0948091745376587</v>
      </c>
      <c r="E68" s="9">
        <v>9</v>
      </c>
      <c r="F68" s="9">
        <v>4</v>
      </c>
      <c r="G68" s="9">
        <v>1</v>
      </c>
      <c r="H68" s="9">
        <v>6</v>
      </c>
      <c r="I68" s="9">
        <v>0.9</v>
      </c>
      <c r="J68" s="9">
        <v>0.692307692307692</v>
      </c>
      <c r="K68" s="9">
        <v>0.782608695652174</v>
      </c>
      <c r="L68" s="9">
        <v>0.4</v>
      </c>
      <c r="M68" s="9">
        <v>0.5</v>
      </c>
      <c r="N68" s="9">
        <v>0.75</v>
      </c>
    </row>
    <row r="69" spans="1:14">
      <c r="A69" s="8">
        <v>298</v>
      </c>
      <c r="B69" s="9">
        <v>298</v>
      </c>
      <c r="C69" s="9">
        <v>0.816716432571411</v>
      </c>
      <c r="D69" s="9">
        <v>0.16333019733429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464</v>
      </c>
      <c r="B70" s="9">
        <v>464</v>
      </c>
      <c r="C70" s="9">
        <v>0.819258093833923</v>
      </c>
      <c r="D70" s="9">
        <v>0.0910781621932983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pans="1:14">
      <c r="A71" s="8">
        <v>86</v>
      </c>
      <c r="B71" s="9">
        <v>86</v>
      </c>
      <c r="C71" s="9">
        <v>0.8199782371521</v>
      </c>
      <c r="D71" s="9">
        <v>0.0331791639328003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="7" customFormat="1" spans="3:14">
      <c r="C72" s="7">
        <f>AVERAGE(C2:C71)</f>
        <v>0.731047213077545</v>
      </c>
      <c r="D72" s="7">
        <f>AVERAGE(D2:D71)</f>
        <v>0.107223881993975</v>
      </c>
      <c r="I72" s="7">
        <f t="shared" ref="I72:N72" si="0">AVERAGE(I2:I71)</f>
        <v>0.885714285714285</v>
      </c>
      <c r="J72" s="7">
        <f t="shared" si="0"/>
        <v>0.556831270969927</v>
      </c>
      <c r="K72" s="7">
        <f t="shared" si="0"/>
        <v>0.682251705736178</v>
      </c>
      <c r="L72" s="7">
        <f t="shared" si="0"/>
        <v>0.714285714285714</v>
      </c>
      <c r="M72" s="7">
        <f t="shared" si="0"/>
        <v>0.171428571428571</v>
      </c>
      <c r="N72" s="7">
        <f t="shared" si="0"/>
        <v>0.585714285714286</v>
      </c>
    </row>
    <row r="74" spans="3:7">
      <c r="C74" s="18" t="s">
        <v>13</v>
      </c>
      <c r="D74" s="7" t="s">
        <v>14</v>
      </c>
      <c r="F74" s="7" t="s">
        <v>39</v>
      </c>
      <c r="G74" s="7"/>
    </row>
    <row r="75" spans="3:10">
      <c r="C75" s="7" t="s">
        <v>15</v>
      </c>
      <c r="D75" s="7">
        <f>COUNTIF(C2:C71,"&lt;0.343")-COUNTIF(C2:C71,"&lt;0.311")</f>
        <v>0</v>
      </c>
      <c r="F75" s="19">
        <v>0.02</v>
      </c>
      <c r="G75" s="23">
        <v>31.2</v>
      </c>
      <c r="H75" s="23">
        <v>-40</v>
      </c>
      <c r="I75" s="24">
        <v>0.0256</v>
      </c>
      <c r="J75">
        <v>76</v>
      </c>
    </row>
    <row r="76" spans="3:10">
      <c r="C76" s="7" t="s">
        <v>16</v>
      </c>
      <c r="D76" s="7">
        <f>COUNTIF(C2:C71,"&lt;0.375")-COUNTIF(C2:C71,"&lt;0.343")</f>
        <v>0</v>
      </c>
      <c r="F76" s="19">
        <v>0.04</v>
      </c>
      <c r="G76" s="23">
        <v>62.4</v>
      </c>
      <c r="H76" s="23">
        <v>-60</v>
      </c>
      <c r="I76" s="24">
        <v>0.0385</v>
      </c>
      <c r="J76">
        <v>75</v>
      </c>
    </row>
    <row r="77" spans="3:10">
      <c r="C77" s="7" t="s">
        <v>17</v>
      </c>
      <c r="D77" s="7">
        <f>COUNTIF(C2:C71,"&lt;0.407")-COUNTIF(C2:C71,"&lt;0.375")</f>
        <v>0</v>
      </c>
      <c r="F77" s="19">
        <v>0.1</v>
      </c>
      <c r="G77" s="23">
        <v>156</v>
      </c>
      <c r="H77" s="23">
        <v>-160</v>
      </c>
      <c r="I77" s="24">
        <v>0.1026</v>
      </c>
      <c r="J77">
        <v>70</v>
      </c>
    </row>
    <row r="78" spans="3:10">
      <c r="C78" s="7" t="s">
        <v>18</v>
      </c>
      <c r="D78" s="7">
        <f>COUNTIF(C2:C71,"&lt;0.439")-COUNTIF(C2:C71,"&lt;0.407")</f>
        <v>0</v>
      </c>
      <c r="F78" s="30">
        <v>0.12</v>
      </c>
      <c r="G78" s="31">
        <v>187.2</v>
      </c>
      <c r="H78" s="31">
        <v>-180</v>
      </c>
      <c r="I78" s="33">
        <v>0.1154</v>
      </c>
      <c r="J78" s="3">
        <v>69</v>
      </c>
    </row>
    <row r="79" s="3" customFormat="1" spans="3:10">
      <c r="C79" s="20" t="s">
        <v>19</v>
      </c>
      <c r="D79" s="20">
        <f>COUNTIF(C2:C71,"&lt;0.471")-COUNTIF(C2:C71,"&lt;0.439")</f>
        <v>0</v>
      </c>
      <c r="G79" s="20"/>
      <c r="H79" s="3">
        <v>-200</v>
      </c>
      <c r="I79" s="25">
        <v>0.1282</v>
      </c>
      <c r="J79" s="3">
        <v>68</v>
      </c>
    </row>
    <row r="80" s="3" customFormat="1" spans="3:4">
      <c r="C80" s="20" t="s">
        <v>20</v>
      </c>
      <c r="D80" s="20">
        <f>COUNTIF(C2:C71,"&lt;0.503")-COUNTIF(C2:C71,"&lt;0.471")</f>
        <v>0</v>
      </c>
    </row>
    <row r="81" s="3" customFormat="1" spans="3:4">
      <c r="C81" s="20" t="s">
        <v>21</v>
      </c>
      <c r="D81" s="20">
        <f>COUNTIF(C2:C71,"&lt;0.535")-COUNTIF(C2:C71,"&lt;0.503")</f>
        <v>0</v>
      </c>
    </row>
    <row r="82" s="3" customFormat="1" spans="3:4">
      <c r="C82" s="20" t="s">
        <v>22</v>
      </c>
      <c r="D82" s="20">
        <f>COUNTIF(C2:C71,"&lt;0.567")-COUNTIF(C2:C71,"&lt;0.535")</f>
        <v>0</v>
      </c>
    </row>
    <row r="83" s="3" customFormat="1" spans="3:4">
      <c r="C83" s="20" t="s">
        <v>23</v>
      </c>
      <c r="D83" s="20">
        <f>COUNTIF(C2:C71,"&lt;0.599")-COUNTIF(C2:C71,"&lt;0.567")</f>
        <v>0</v>
      </c>
    </row>
    <row r="84" spans="3:4">
      <c r="C84" s="7" t="s">
        <v>24</v>
      </c>
      <c r="D84" s="7">
        <f>COUNTIF(C2:C71,"&lt;0.631")-COUNTIF(C2:C71,"&lt;0.599")</f>
        <v>0</v>
      </c>
    </row>
    <row r="85" s="29" customFormat="1" spans="3:5">
      <c r="C85" s="32" t="s">
        <v>80</v>
      </c>
      <c r="D85" s="32">
        <f>COUNTIF(C2:C71,"&lt;0.669")-COUNTIF(C2:C71,"&lt;0.631")</f>
        <v>14</v>
      </c>
      <c r="E85" s="29">
        <v>15</v>
      </c>
    </row>
    <row r="86" spans="3:5">
      <c r="C86" s="7" t="s">
        <v>81</v>
      </c>
      <c r="D86" s="7">
        <f>COUNTIF(C2:C71,"&lt;0.707")-COUNTIF(C2:C71,"&lt;0.669")</f>
        <v>14</v>
      </c>
      <c r="E86">
        <v>15</v>
      </c>
    </row>
    <row r="87" spans="3:5">
      <c r="C87" s="7" t="s">
        <v>82</v>
      </c>
      <c r="D87" s="7">
        <f>COUNTIF(C2:C71,"&lt;0.745")-COUNTIF(C2:C71,"&lt;0.707")</f>
        <v>14</v>
      </c>
      <c r="E87">
        <v>15</v>
      </c>
    </row>
    <row r="88" spans="3:5">
      <c r="C88" s="7" t="s">
        <v>83</v>
      </c>
      <c r="D88" s="7">
        <f>COUNTIF(C2:C71,"&lt;0.783")-COUNTIF(C2:C71,"&lt;0.745")</f>
        <v>14</v>
      </c>
      <c r="E88">
        <v>15</v>
      </c>
    </row>
    <row r="89" s="29" customFormat="1" spans="3:5">
      <c r="C89" s="32" t="s">
        <v>84</v>
      </c>
      <c r="D89" s="32">
        <f>COUNTIF(C2:C71,"&lt;0.821")-COUNTIF(C2:C71,"&lt;0.783")</f>
        <v>14</v>
      </c>
      <c r="E89" s="29">
        <v>15</v>
      </c>
    </row>
    <row r="90" s="3" customFormat="1" spans="3:4">
      <c r="C90" s="20" t="s">
        <v>30</v>
      </c>
      <c r="D90" s="20">
        <f>COUNTIF(C2:C71,"&lt;0.823")-COUNTIF(C2:C71,"&lt;0.791")</f>
        <v>12</v>
      </c>
    </row>
    <row r="91" spans="3:4">
      <c r="C91" s="7" t="s">
        <v>31</v>
      </c>
      <c r="D91" s="7">
        <f>COUNTIF(C2:C71,"&lt;0.855")-COUNTIF(C2:C71,"&lt;0.823")</f>
        <v>0</v>
      </c>
    </row>
    <row r="92" spans="3:4">
      <c r="C92" s="7" t="s">
        <v>32</v>
      </c>
      <c r="D92" s="7">
        <f>COUNTIF(C2:C71,"&lt;0.887")-COUNTIF(C2:C71,"&lt;0.855")</f>
        <v>0</v>
      </c>
    </row>
    <row r="93" spans="3:4">
      <c r="C93" s="7" t="s">
        <v>33</v>
      </c>
      <c r="D93" s="7">
        <f>COUNTIF(C2:C71,"&lt;0.919")-COUNTIF(C2:C71,"&lt;0.887")</f>
        <v>0</v>
      </c>
    </row>
    <row r="94" spans="3:4">
      <c r="C94" s="7" t="s">
        <v>34</v>
      </c>
      <c r="D94" s="7">
        <f>COUNTIF(C2:C71,"&lt;0.951")-COUNTIF(C2:C71,"&lt;0.919")</f>
        <v>0</v>
      </c>
    </row>
    <row r="95" spans="3:4">
      <c r="C95" s="7" t="s">
        <v>35</v>
      </c>
      <c r="D95" s="7">
        <f>COUNTIF(C2:C71,"&lt;0.983")-COUNTIF(C2:C71,"&lt;0.951")</f>
        <v>0</v>
      </c>
    </row>
    <row r="96" spans="3:7">
      <c r="C96" s="7" t="s">
        <v>36</v>
      </c>
      <c r="D96" s="7">
        <f>COUNTIF(C2:C71,"&lt;1.015")-COUNTIF(C2:C71,"&lt;0.983")</f>
        <v>0</v>
      </c>
      <c r="F96">
        <v>0.53</v>
      </c>
      <c r="G96">
        <v>0.038</v>
      </c>
    </row>
    <row r="97" spans="3:7">
      <c r="C97" s="7" t="s">
        <v>37</v>
      </c>
      <c r="D97" s="7">
        <f>COUNTIF(C2:C71,"&lt;1.047")-COUNTIF(C2:C71,"&lt;1.015")</f>
        <v>0</v>
      </c>
      <c r="F97">
        <v>0.648</v>
      </c>
      <c r="G97">
        <v>0.073</v>
      </c>
    </row>
    <row r="98" spans="3:7">
      <c r="C98" s="7" t="s">
        <v>38</v>
      </c>
      <c r="D98" s="7">
        <f>COUNTIF(C2:C71,"&lt;1.079")-COUNTIF(C2:C71,"&lt;1.047")</f>
        <v>0</v>
      </c>
      <c r="F98">
        <v>0.734</v>
      </c>
      <c r="G98">
        <v>0.107</v>
      </c>
    </row>
    <row r="100" spans="6:6">
      <c r="F100">
        <v>0.038</v>
      </c>
    </row>
  </sheetData>
  <pageMargins left="0.75" right="0.75" top="1" bottom="1" header="0.5" footer="0.5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49" workbookViewId="0">
      <selection activeCell="A13" sqref="$A13:$XFD13"/>
    </sheetView>
  </sheetViews>
  <sheetFormatPr defaultColWidth="8.89166666666667" defaultRowHeight="13.5"/>
  <cols>
    <col min="3" max="4" width="19.77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362</v>
      </c>
      <c r="B2" s="9">
        <v>362</v>
      </c>
      <c r="C2" s="9">
        <v>0.653409957885742</v>
      </c>
      <c r="D2" s="9">
        <v>0.00941205024719238</v>
      </c>
      <c r="E2" s="9">
        <v>7</v>
      </c>
      <c r="F2" s="9">
        <v>5</v>
      </c>
      <c r="G2" s="9">
        <v>3</v>
      </c>
      <c r="H2" s="9">
        <v>5</v>
      </c>
      <c r="I2" s="9">
        <v>0.7</v>
      </c>
      <c r="J2" s="9">
        <v>0.583333333333333</v>
      </c>
      <c r="K2" s="9">
        <v>0.636363636363636</v>
      </c>
      <c r="L2" s="9">
        <v>0.5</v>
      </c>
      <c r="M2" s="9">
        <v>0.2</v>
      </c>
      <c r="N2" s="9">
        <v>0.6</v>
      </c>
    </row>
    <row r="3" spans="1:14">
      <c r="A3" s="8">
        <v>312</v>
      </c>
      <c r="B3" s="9">
        <v>312</v>
      </c>
      <c r="C3" s="9">
        <v>0.653412818908691</v>
      </c>
      <c r="D3" s="9">
        <v>0.10240650177002</v>
      </c>
      <c r="E3" s="9">
        <v>10</v>
      </c>
      <c r="F3" s="9">
        <v>6</v>
      </c>
      <c r="G3" s="9">
        <v>0</v>
      </c>
      <c r="H3" s="9">
        <v>4</v>
      </c>
      <c r="I3" s="9">
        <v>1</v>
      </c>
      <c r="J3" s="9">
        <v>0.625</v>
      </c>
      <c r="K3" s="9">
        <v>0.769230769230769</v>
      </c>
      <c r="L3" s="9">
        <v>0.6</v>
      </c>
      <c r="M3" s="9">
        <v>0.4</v>
      </c>
      <c r="N3" s="9">
        <v>0.7</v>
      </c>
    </row>
    <row r="4" spans="1:14">
      <c r="A4" s="8">
        <v>237</v>
      </c>
      <c r="B4" s="9">
        <v>237</v>
      </c>
      <c r="C4" s="9">
        <v>0.653814315795898</v>
      </c>
      <c r="D4" s="9">
        <v>0.0328105688095093</v>
      </c>
      <c r="E4" s="9">
        <v>9</v>
      </c>
      <c r="F4" s="9">
        <v>6</v>
      </c>
      <c r="G4" s="9">
        <v>1</v>
      </c>
      <c r="H4" s="9">
        <v>4</v>
      </c>
      <c r="I4" s="9">
        <v>0.9</v>
      </c>
      <c r="J4" s="9">
        <v>0.6</v>
      </c>
      <c r="K4" s="9">
        <v>0.72</v>
      </c>
      <c r="L4" s="9">
        <v>0.6</v>
      </c>
      <c r="M4" s="9">
        <v>0.3</v>
      </c>
      <c r="N4" s="9">
        <v>0.65</v>
      </c>
    </row>
    <row r="5" spans="1:14">
      <c r="A5" s="8">
        <v>242</v>
      </c>
      <c r="B5" s="9">
        <v>242</v>
      </c>
      <c r="C5" s="9">
        <v>0.654550433158875</v>
      </c>
      <c r="D5" s="9">
        <v>0.00651741027832031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pans="1:14">
      <c r="A6" s="8">
        <v>16</v>
      </c>
      <c r="B6" s="9">
        <v>16</v>
      </c>
      <c r="C6" s="9">
        <v>0.65543270111084</v>
      </c>
      <c r="D6" s="9">
        <v>0.0444580316543579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213</v>
      </c>
      <c r="B7" s="9">
        <v>213</v>
      </c>
      <c r="C7" s="9">
        <v>0.656157970428467</v>
      </c>
      <c r="D7" s="9">
        <v>0.0308358669281006</v>
      </c>
      <c r="E7" s="9">
        <v>10</v>
      </c>
      <c r="F7" s="9">
        <v>9</v>
      </c>
      <c r="G7" s="9">
        <v>0</v>
      </c>
      <c r="H7" s="9">
        <v>1</v>
      </c>
      <c r="I7" s="9">
        <v>1</v>
      </c>
      <c r="J7" s="9">
        <v>0.526315789473684</v>
      </c>
      <c r="K7" s="9">
        <v>0.689655172413793</v>
      </c>
      <c r="L7" s="9">
        <v>0.9</v>
      </c>
      <c r="M7" s="9">
        <v>0.1</v>
      </c>
      <c r="N7" s="9">
        <v>0.55</v>
      </c>
    </row>
    <row r="8" spans="1:14">
      <c r="A8" s="8">
        <v>423</v>
      </c>
      <c r="B8" s="9">
        <v>423</v>
      </c>
      <c r="C8" s="9">
        <v>0.656862735748291</v>
      </c>
      <c r="D8" s="9">
        <v>0.0973341464996338</v>
      </c>
      <c r="E8" s="9">
        <v>8</v>
      </c>
      <c r="F8" s="9">
        <v>6</v>
      </c>
      <c r="G8" s="9">
        <v>2</v>
      </c>
      <c r="H8" s="9">
        <v>4</v>
      </c>
      <c r="I8" s="9">
        <v>0.8</v>
      </c>
      <c r="J8" s="9">
        <v>0.571428571428572</v>
      </c>
      <c r="K8" s="9">
        <v>0.666666666666667</v>
      </c>
      <c r="L8" s="9">
        <v>0.6</v>
      </c>
      <c r="M8" s="9">
        <v>0.2</v>
      </c>
      <c r="N8" s="9">
        <v>0.6</v>
      </c>
    </row>
    <row r="9" spans="1:14">
      <c r="A9" s="8">
        <v>391</v>
      </c>
      <c r="B9" s="9">
        <v>391</v>
      </c>
      <c r="C9" s="9">
        <v>0.658573150634766</v>
      </c>
      <c r="D9" s="9">
        <v>0.0924794673919678</v>
      </c>
      <c r="E9" s="9">
        <v>8</v>
      </c>
      <c r="F9" s="9">
        <v>7</v>
      </c>
      <c r="G9" s="9">
        <v>2</v>
      </c>
      <c r="H9" s="9">
        <v>3</v>
      </c>
      <c r="I9" s="9">
        <v>0.8</v>
      </c>
      <c r="J9" s="9">
        <v>0.533333333333333</v>
      </c>
      <c r="K9" s="9">
        <v>0.64</v>
      </c>
      <c r="L9" s="9">
        <v>0.7</v>
      </c>
      <c r="M9" s="9">
        <v>0.1</v>
      </c>
      <c r="N9" s="9">
        <v>0.55</v>
      </c>
    </row>
    <row r="10" spans="1:14">
      <c r="A10" s="8">
        <v>374</v>
      </c>
      <c r="B10" s="9">
        <v>374</v>
      </c>
      <c r="C10" s="9">
        <v>0.658587217330933</v>
      </c>
      <c r="D10" s="9">
        <v>0.0755151510238647</v>
      </c>
      <c r="E10" s="9">
        <v>9</v>
      </c>
      <c r="F10" s="9">
        <v>7</v>
      </c>
      <c r="G10" s="9">
        <v>1</v>
      </c>
      <c r="H10" s="9">
        <v>3</v>
      </c>
      <c r="I10" s="9">
        <v>0.9</v>
      </c>
      <c r="J10" s="9">
        <v>0.5625</v>
      </c>
      <c r="K10" s="9">
        <v>0.692307692307692</v>
      </c>
      <c r="L10" s="9">
        <v>0.7</v>
      </c>
      <c r="M10" s="9">
        <v>0.2</v>
      </c>
      <c r="N10" s="9">
        <v>0.6</v>
      </c>
    </row>
    <row r="11" spans="1:14">
      <c r="A11" s="8">
        <v>406</v>
      </c>
      <c r="B11" s="9">
        <v>406</v>
      </c>
      <c r="C11" s="9">
        <v>0.659239649772644</v>
      </c>
      <c r="D11" s="9">
        <v>0.000570774078369141</v>
      </c>
      <c r="E11" s="9">
        <v>10</v>
      </c>
      <c r="F11" s="9">
        <v>3</v>
      </c>
      <c r="G11" s="9">
        <v>0</v>
      </c>
      <c r="H11" s="9">
        <v>7</v>
      </c>
      <c r="I11" s="9">
        <v>1</v>
      </c>
      <c r="J11" s="9">
        <v>0.769230769230769</v>
      </c>
      <c r="K11" s="9">
        <v>0.869565217391304</v>
      </c>
      <c r="L11" s="9">
        <v>0.3</v>
      </c>
      <c r="M11" s="9">
        <v>0.7</v>
      </c>
      <c r="N11" s="9">
        <v>0.85</v>
      </c>
    </row>
    <row r="12" spans="1:14">
      <c r="A12" s="8">
        <v>176</v>
      </c>
      <c r="B12" s="9">
        <v>176</v>
      </c>
      <c r="C12" s="9">
        <v>0.660414099693298</v>
      </c>
      <c r="D12" s="9">
        <v>0.0916085243225098</v>
      </c>
      <c r="E12" s="9">
        <v>10</v>
      </c>
      <c r="F12" s="9">
        <v>8</v>
      </c>
      <c r="G12" s="9">
        <v>0</v>
      </c>
      <c r="H12" s="9">
        <v>2</v>
      </c>
      <c r="I12" s="9">
        <v>1</v>
      </c>
      <c r="J12" s="9">
        <v>0.555555555555556</v>
      </c>
      <c r="K12" s="9">
        <v>0.714285714285714</v>
      </c>
      <c r="L12" s="9">
        <v>0.8</v>
      </c>
      <c r="M12" s="9">
        <v>0.2</v>
      </c>
      <c r="N12" s="9">
        <v>0.6</v>
      </c>
    </row>
    <row r="13" spans="1:14">
      <c r="A13" s="8">
        <v>151</v>
      </c>
      <c r="B13" s="9">
        <v>151</v>
      </c>
      <c r="C13" s="9">
        <v>0.669161915779114</v>
      </c>
      <c r="D13" s="9">
        <v>0.103226184844971</v>
      </c>
      <c r="E13" s="9">
        <v>10</v>
      </c>
      <c r="F13" s="9">
        <v>8</v>
      </c>
      <c r="G13" s="9">
        <v>0</v>
      </c>
      <c r="H13" s="9">
        <v>2</v>
      </c>
      <c r="I13" s="9">
        <v>1</v>
      </c>
      <c r="J13" s="9">
        <v>0.555555555555556</v>
      </c>
      <c r="K13" s="9">
        <v>0.714285714285714</v>
      </c>
      <c r="L13" s="9">
        <v>0.8</v>
      </c>
      <c r="M13" s="9">
        <v>0.2</v>
      </c>
      <c r="N13" s="9">
        <v>0.6</v>
      </c>
    </row>
    <row r="14" spans="1:14">
      <c r="A14" s="8">
        <v>128</v>
      </c>
      <c r="B14" s="9">
        <v>128</v>
      </c>
      <c r="C14" s="9">
        <v>0.67039167881012</v>
      </c>
      <c r="D14" s="9">
        <v>0.0843555927276611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477</v>
      </c>
      <c r="B15" s="9">
        <v>477</v>
      </c>
      <c r="C15" s="9">
        <v>0.672124028205872</v>
      </c>
      <c r="D15" s="9">
        <v>0.0804933309555054</v>
      </c>
      <c r="E15" s="9">
        <v>9</v>
      </c>
      <c r="F15" s="9">
        <v>6</v>
      </c>
      <c r="G15" s="9">
        <v>1</v>
      </c>
      <c r="H15" s="9">
        <v>4</v>
      </c>
      <c r="I15" s="9">
        <v>0.9</v>
      </c>
      <c r="J15" s="9">
        <v>0.6</v>
      </c>
      <c r="K15" s="9">
        <v>0.72</v>
      </c>
      <c r="L15" s="9">
        <v>0.6</v>
      </c>
      <c r="M15" s="9">
        <v>0.3</v>
      </c>
      <c r="N15" s="9">
        <v>0.65</v>
      </c>
    </row>
    <row r="16" spans="1:14">
      <c r="A16" s="8">
        <v>306</v>
      </c>
      <c r="B16" s="9">
        <v>306</v>
      </c>
      <c r="C16" s="9">
        <v>0.673173666000366</v>
      </c>
      <c r="D16" s="9">
        <v>0.0919464826583862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496</v>
      </c>
      <c r="B17" s="9">
        <v>496</v>
      </c>
      <c r="C17" s="9">
        <v>0.674278259277344</v>
      </c>
      <c r="D17" s="9">
        <v>0.0713062286376953</v>
      </c>
      <c r="E17" s="9">
        <v>9</v>
      </c>
      <c r="F17" s="9">
        <v>10</v>
      </c>
      <c r="G17" s="9">
        <v>1</v>
      </c>
      <c r="H17" s="9">
        <v>0</v>
      </c>
      <c r="I17" s="9">
        <v>0.9</v>
      </c>
      <c r="J17" s="9">
        <v>0.473684210526316</v>
      </c>
      <c r="K17" s="9">
        <v>0.620689655172414</v>
      </c>
      <c r="L17" s="9">
        <v>1</v>
      </c>
      <c r="M17" s="9">
        <v>-0.1</v>
      </c>
      <c r="N17" s="9">
        <v>0.45</v>
      </c>
    </row>
    <row r="18" s="29" customFormat="1" spans="1:14">
      <c r="A18" s="34">
        <v>206</v>
      </c>
      <c r="B18" s="35">
        <v>206</v>
      </c>
      <c r="C18" s="35">
        <v>0.675164461135864</v>
      </c>
      <c r="D18" s="35">
        <v>0.104183077812195</v>
      </c>
      <c r="E18" s="35">
        <v>9</v>
      </c>
      <c r="F18" s="35">
        <v>7</v>
      </c>
      <c r="G18" s="35">
        <v>1</v>
      </c>
      <c r="H18" s="35">
        <v>3</v>
      </c>
      <c r="I18" s="35">
        <v>0.9</v>
      </c>
      <c r="J18" s="35">
        <v>0.5625</v>
      </c>
      <c r="K18" s="35">
        <v>0.692307692307692</v>
      </c>
      <c r="L18" s="35">
        <v>0.7</v>
      </c>
      <c r="M18" s="35">
        <v>0.2</v>
      </c>
      <c r="N18" s="35">
        <v>0.6</v>
      </c>
    </row>
    <row r="19" spans="1:14">
      <c r="A19" s="8">
        <v>173</v>
      </c>
      <c r="B19" s="9">
        <v>173</v>
      </c>
      <c r="C19" s="9">
        <v>0.680266976356506</v>
      </c>
      <c r="D19" s="9">
        <v>0.11992335319519</v>
      </c>
      <c r="E19" s="9">
        <v>10</v>
      </c>
      <c r="F19" s="9">
        <v>7</v>
      </c>
      <c r="G19" s="9">
        <v>0</v>
      </c>
      <c r="H19" s="9">
        <v>3</v>
      </c>
      <c r="I19" s="9">
        <v>1</v>
      </c>
      <c r="J19" s="9">
        <v>0.588235294117647</v>
      </c>
      <c r="K19" s="9">
        <v>0.740740740740741</v>
      </c>
      <c r="L19" s="9">
        <v>0.7</v>
      </c>
      <c r="M19" s="9">
        <v>0.3</v>
      </c>
      <c r="N19" s="9">
        <v>0.65</v>
      </c>
    </row>
    <row r="20" spans="1:14">
      <c r="A20" s="8">
        <v>317</v>
      </c>
      <c r="B20" s="9">
        <v>317</v>
      </c>
      <c r="C20" s="9">
        <v>0.685755729675293</v>
      </c>
      <c r="D20" s="9">
        <v>0.145111680030823</v>
      </c>
      <c r="E20" s="9">
        <v>7</v>
      </c>
      <c r="F20" s="9">
        <v>9</v>
      </c>
      <c r="G20" s="9">
        <v>3</v>
      </c>
      <c r="H20" s="9">
        <v>1</v>
      </c>
      <c r="I20" s="9">
        <v>0.7</v>
      </c>
      <c r="J20" s="9">
        <v>0.4375</v>
      </c>
      <c r="K20" s="9">
        <v>0.538461538461538</v>
      </c>
      <c r="L20" s="9">
        <v>0.9</v>
      </c>
      <c r="M20" s="9">
        <v>-0.2</v>
      </c>
      <c r="N20" s="9">
        <v>0.4</v>
      </c>
    </row>
    <row r="21" spans="1:14">
      <c r="A21" s="8">
        <v>140</v>
      </c>
      <c r="B21" s="9">
        <v>140</v>
      </c>
      <c r="C21" s="9">
        <v>0.688493013381958</v>
      </c>
      <c r="D21" s="9">
        <v>0.146819114685059</v>
      </c>
      <c r="E21" s="9">
        <v>9</v>
      </c>
      <c r="F21" s="9">
        <v>7</v>
      </c>
      <c r="G21" s="9">
        <v>1</v>
      </c>
      <c r="H21" s="9">
        <v>3</v>
      </c>
      <c r="I21" s="9">
        <v>0.9</v>
      </c>
      <c r="J21" s="9">
        <v>0.5625</v>
      </c>
      <c r="K21" s="9">
        <v>0.692307692307692</v>
      </c>
      <c r="L21" s="9">
        <v>0.7</v>
      </c>
      <c r="M21" s="9">
        <v>0.2</v>
      </c>
      <c r="N21" s="9">
        <v>0.6</v>
      </c>
    </row>
    <row r="22" spans="1:14">
      <c r="A22" s="8">
        <v>377</v>
      </c>
      <c r="B22" s="9">
        <v>377</v>
      </c>
      <c r="C22" s="9">
        <v>0.693771600723267</v>
      </c>
      <c r="D22" s="9">
        <v>0.126768827438354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118</v>
      </c>
      <c r="B23" s="9">
        <v>118</v>
      </c>
      <c r="C23" s="9">
        <v>0.695274114608765</v>
      </c>
      <c r="D23" s="9">
        <v>0.156257748603821</v>
      </c>
      <c r="E23" s="9">
        <v>10</v>
      </c>
      <c r="F23" s="9">
        <v>6</v>
      </c>
      <c r="G23" s="9">
        <v>0</v>
      </c>
      <c r="H23" s="9">
        <v>4</v>
      </c>
      <c r="I23" s="9">
        <v>1</v>
      </c>
      <c r="J23" s="9">
        <v>0.625</v>
      </c>
      <c r="K23" s="9">
        <v>0.769230769230769</v>
      </c>
      <c r="L23" s="9">
        <v>0.6</v>
      </c>
      <c r="M23" s="9">
        <v>0.4</v>
      </c>
      <c r="N23" s="9">
        <v>0.7</v>
      </c>
    </row>
    <row r="24" spans="1:14">
      <c r="A24" s="8">
        <v>451</v>
      </c>
      <c r="B24" s="9">
        <v>451</v>
      </c>
      <c r="C24" s="9">
        <v>0.697910308837891</v>
      </c>
      <c r="D24" s="9">
        <v>0.165763139724731</v>
      </c>
      <c r="E24" s="9">
        <v>10</v>
      </c>
      <c r="F24" s="9">
        <v>8</v>
      </c>
      <c r="G24" s="9">
        <v>0</v>
      </c>
      <c r="H24" s="9">
        <v>2</v>
      </c>
      <c r="I24" s="9">
        <v>1</v>
      </c>
      <c r="J24" s="9">
        <v>0.555555555555556</v>
      </c>
      <c r="K24" s="9">
        <v>0.714285714285714</v>
      </c>
      <c r="L24" s="9">
        <v>0.8</v>
      </c>
      <c r="M24" s="9">
        <v>0.2</v>
      </c>
      <c r="N24" s="9">
        <v>0.6</v>
      </c>
    </row>
    <row r="25" spans="1:14">
      <c r="A25" s="8">
        <v>370</v>
      </c>
      <c r="B25" s="9">
        <v>370</v>
      </c>
      <c r="C25" s="9">
        <v>0.701611161231995</v>
      </c>
      <c r="D25" s="9">
        <v>0.154161810874939</v>
      </c>
      <c r="E25" s="9">
        <v>9</v>
      </c>
      <c r="F25" s="9">
        <v>7</v>
      </c>
      <c r="G25" s="9">
        <v>1</v>
      </c>
      <c r="H25" s="9">
        <v>3</v>
      </c>
      <c r="I25" s="9">
        <v>0.9</v>
      </c>
      <c r="J25" s="9">
        <v>0.5625</v>
      </c>
      <c r="K25" s="9">
        <v>0.692307692307692</v>
      </c>
      <c r="L25" s="9">
        <v>0.7</v>
      </c>
      <c r="M25" s="9">
        <v>0.2</v>
      </c>
      <c r="N25" s="9">
        <v>0.6</v>
      </c>
    </row>
    <row r="26" spans="1:14">
      <c r="A26" s="8">
        <v>292</v>
      </c>
      <c r="B26" s="9">
        <v>292</v>
      </c>
      <c r="C26" s="9">
        <v>0.702115416526794</v>
      </c>
      <c r="D26" s="9">
        <v>0.165565848350525</v>
      </c>
      <c r="E26" s="9">
        <v>8</v>
      </c>
      <c r="F26" s="9">
        <v>5</v>
      </c>
      <c r="G26" s="9">
        <v>2</v>
      </c>
      <c r="H26" s="9">
        <v>5</v>
      </c>
      <c r="I26" s="9">
        <v>0.8</v>
      </c>
      <c r="J26" s="9">
        <v>0.615384615384615</v>
      </c>
      <c r="K26" s="9">
        <v>0.695652173913043</v>
      </c>
      <c r="L26" s="9">
        <v>0.5</v>
      </c>
      <c r="M26" s="9">
        <v>0.3</v>
      </c>
      <c r="N26" s="9">
        <v>0.65</v>
      </c>
    </row>
    <row r="27" spans="1:14">
      <c r="A27" s="8">
        <v>76</v>
      </c>
      <c r="B27" s="9">
        <v>76</v>
      </c>
      <c r="C27" s="9">
        <v>0.70630407333374</v>
      </c>
      <c r="D27" s="9">
        <v>0.148064017295837</v>
      </c>
      <c r="E27" s="9">
        <v>8</v>
      </c>
      <c r="F27" s="9">
        <v>9</v>
      </c>
      <c r="G27" s="9">
        <v>2</v>
      </c>
      <c r="H27" s="9">
        <v>1</v>
      </c>
      <c r="I27" s="9">
        <v>0.8</v>
      </c>
      <c r="J27" s="9">
        <v>0.470588235294118</v>
      </c>
      <c r="K27" s="9">
        <v>0.592592592592593</v>
      </c>
      <c r="L27" s="9">
        <v>0.9</v>
      </c>
      <c r="M27" s="9">
        <v>-0.1</v>
      </c>
      <c r="N27" s="9">
        <v>0.45</v>
      </c>
    </row>
    <row r="28" spans="1:14">
      <c r="A28" s="8">
        <v>405</v>
      </c>
      <c r="B28" s="9">
        <v>405</v>
      </c>
      <c r="C28" s="9">
        <v>0.706742882728577</v>
      </c>
      <c r="D28" s="9">
        <v>0.148184299468994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398</v>
      </c>
      <c r="B29" s="9">
        <v>398</v>
      </c>
      <c r="C29" s="9">
        <v>0.710042953491211</v>
      </c>
      <c r="D29" s="9">
        <v>0.132445573806763</v>
      </c>
      <c r="E29" s="9">
        <v>8</v>
      </c>
      <c r="F29" s="9">
        <v>3</v>
      </c>
      <c r="G29" s="9">
        <v>2</v>
      </c>
      <c r="H29" s="9">
        <v>7</v>
      </c>
      <c r="I29" s="9">
        <v>0.8</v>
      </c>
      <c r="J29" s="9">
        <v>0.727272727272727</v>
      </c>
      <c r="K29" s="9">
        <v>0.761904761904762</v>
      </c>
      <c r="L29" s="9">
        <v>0.3</v>
      </c>
      <c r="M29" s="9">
        <v>0.5</v>
      </c>
      <c r="N29" s="9">
        <v>0.75</v>
      </c>
    </row>
    <row r="30" spans="1:14">
      <c r="A30" s="8">
        <v>416</v>
      </c>
      <c r="B30" s="9">
        <v>416</v>
      </c>
      <c r="C30" s="9">
        <v>0.713237643241882</v>
      </c>
      <c r="D30" s="9">
        <v>0.146124362945557</v>
      </c>
      <c r="E30" s="9">
        <v>10</v>
      </c>
      <c r="F30" s="9">
        <v>3</v>
      </c>
      <c r="G30" s="9">
        <v>0</v>
      </c>
      <c r="H30" s="9">
        <v>7</v>
      </c>
      <c r="I30" s="9">
        <v>1</v>
      </c>
      <c r="J30" s="9">
        <v>0.769230769230769</v>
      </c>
      <c r="K30" s="9">
        <v>0.869565217391304</v>
      </c>
      <c r="L30" s="9">
        <v>0.3</v>
      </c>
      <c r="M30" s="9">
        <v>0.7</v>
      </c>
      <c r="N30" s="9">
        <v>0.85</v>
      </c>
    </row>
    <row r="31" spans="1:14">
      <c r="A31" s="8">
        <v>156</v>
      </c>
      <c r="B31" s="9">
        <v>156</v>
      </c>
      <c r="C31" s="9">
        <v>0.717787384986877</v>
      </c>
      <c r="D31" s="9">
        <v>0.186887502670288</v>
      </c>
      <c r="E31" s="9">
        <v>8</v>
      </c>
      <c r="F31" s="9">
        <v>6</v>
      </c>
      <c r="G31" s="9">
        <v>2</v>
      </c>
      <c r="H31" s="9">
        <v>4</v>
      </c>
      <c r="I31" s="9">
        <v>0.8</v>
      </c>
      <c r="J31" s="9">
        <v>0.571428571428572</v>
      </c>
      <c r="K31" s="9">
        <v>0.666666666666667</v>
      </c>
      <c r="L31" s="9">
        <v>0.6</v>
      </c>
      <c r="M31" s="9">
        <v>0.2</v>
      </c>
      <c r="N31" s="9">
        <v>0.6</v>
      </c>
    </row>
    <row r="32" spans="1:14">
      <c r="A32" s="8">
        <v>345</v>
      </c>
      <c r="B32" s="9">
        <v>345</v>
      </c>
      <c r="C32" s="9">
        <v>0.72076141834259</v>
      </c>
      <c r="D32" s="9">
        <v>0.153447031974793</v>
      </c>
      <c r="E32" s="9">
        <v>8</v>
      </c>
      <c r="F32" s="9">
        <v>7</v>
      </c>
      <c r="G32" s="9">
        <v>2</v>
      </c>
      <c r="H32" s="9">
        <v>3</v>
      </c>
      <c r="I32" s="9">
        <v>0.8</v>
      </c>
      <c r="J32" s="9">
        <v>0.533333333333333</v>
      </c>
      <c r="K32" s="9">
        <v>0.64</v>
      </c>
      <c r="L32" s="9">
        <v>0.7</v>
      </c>
      <c r="M32" s="9">
        <v>0.1</v>
      </c>
      <c r="N32" s="9">
        <v>0.55</v>
      </c>
    </row>
    <row r="33" spans="1:14">
      <c r="A33" s="8">
        <v>195</v>
      </c>
      <c r="B33" s="9">
        <v>195</v>
      </c>
      <c r="C33" s="9">
        <v>0.72566294670105</v>
      </c>
      <c r="D33" s="9">
        <v>0.111283540725708</v>
      </c>
      <c r="E33" s="9">
        <v>8</v>
      </c>
      <c r="F33" s="9">
        <v>9</v>
      </c>
      <c r="G33" s="9">
        <v>2</v>
      </c>
      <c r="H33" s="9">
        <v>1</v>
      </c>
      <c r="I33" s="9">
        <v>0.8</v>
      </c>
      <c r="J33" s="9">
        <v>0.470588235294118</v>
      </c>
      <c r="K33" s="9">
        <v>0.592592592592593</v>
      </c>
      <c r="L33" s="9">
        <v>0.9</v>
      </c>
      <c r="M33" s="9">
        <v>-0.1</v>
      </c>
      <c r="N33" s="9">
        <v>0.45</v>
      </c>
    </row>
    <row r="34" spans="1:14">
      <c r="A34" s="8">
        <v>440</v>
      </c>
      <c r="B34" s="9">
        <v>440</v>
      </c>
      <c r="C34" s="9">
        <v>0.726106524467468</v>
      </c>
      <c r="D34" s="9">
        <v>0.214366316795349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s="29" customFormat="1" spans="1:14">
      <c r="A35" s="34">
        <v>340</v>
      </c>
      <c r="B35" s="35">
        <v>340</v>
      </c>
      <c r="C35" s="35">
        <v>0.726742148399353</v>
      </c>
      <c r="D35" s="35">
        <v>0.163003444671631</v>
      </c>
      <c r="E35" s="35">
        <v>9</v>
      </c>
      <c r="F35" s="35">
        <v>5</v>
      </c>
      <c r="G35" s="35">
        <v>1</v>
      </c>
      <c r="H35" s="35">
        <v>5</v>
      </c>
      <c r="I35" s="35">
        <v>0.9</v>
      </c>
      <c r="J35" s="35">
        <v>0.642857142857143</v>
      </c>
      <c r="K35" s="35">
        <v>0.75</v>
      </c>
      <c r="L35" s="35">
        <v>0.5</v>
      </c>
      <c r="M35" s="35">
        <v>0.4</v>
      </c>
      <c r="N35" s="35">
        <v>0.7</v>
      </c>
    </row>
    <row r="36" spans="1:14">
      <c r="A36" s="8">
        <v>135</v>
      </c>
      <c r="B36" s="9">
        <v>135</v>
      </c>
      <c r="C36" s="9">
        <v>0.727081894874573</v>
      </c>
      <c r="D36" s="9">
        <v>0.148623704910278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326</v>
      </c>
      <c r="B37" s="9">
        <v>326</v>
      </c>
      <c r="C37" s="9">
        <v>0.728153347969055</v>
      </c>
      <c r="D37" s="9">
        <v>0.205908179283142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214</v>
      </c>
      <c r="B38" s="9">
        <v>214</v>
      </c>
      <c r="C38" s="9">
        <v>0.73091459274292</v>
      </c>
      <c r="D38" s="9">
        <v>0.0810564756393433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182</v>
      </c>
      <c r="B39" s="9">
        <v>182</v>
      </c>
      <c r="C39" s="9">
        <v>0.732479095458984</v>
      </c>
      <c r="D39" s="9">
        <v>0.0985790491104126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344</v>
      </c>
      <c r="B40" s="9">
        <v>344</v>
      </c>
      <c r="C40" s="9">
        <v>0.735213398933411</v>
      </c>
      <c r="D40" s="9">
        <v>0.0976202487945557</v>
      </c>
      <c r="E40" s="9">
        <v>8</v>
      </c>
      <c r="F40" s="9">
        <v>9</v>
      </c>
      <c r="G40" s="9">
        <v>2</v>
      </c>
      <c r="H40" s="9">
        <v>1</v>
      </c>
      <c r="I40" s="9">
        <v>0.8</v>
      </c>
      <c r="J40" s="9">
        <v>0.470588235294118</v>
      </c>
      <c r="K40" s="9">
        <v>0.592592592592593</v>
      </c>
      <c r="L40" s="9">
        <v>0.9</v>
      </c>
      <c r="M40" s="9">
        <v>-0.1</v>
      </c>
      <c r="N40" s="9">
        <v>0.45</v>
      </c>
    </row>
    <row r="41" spans="1:14">
      <c r="A41" s="8">
        <v>478</v>
      </c>
      <c r="B41" s="9">
        <v>478</v>
      </c>
      <c r="C41" s="9">
        <v>0.736080169677734</v>
      </c>
      <c r="D41" s="9">
        <v>0.0970965623855591</v>
      </c>
      <c r="E41" s="9">
        <v>8</v>
      </c>
      <c r="F41" s="9">
        <v>6</v>
      </c>
      <c r="G41" s="9">
        <v>2</v>
      </c>
      <c r="H41" s="9">
        <v>4</v>
      </c>
      <c r="I41" s="9">
        <v>0.8</v>
      </c>
      <c r="J41" s="9">
        <v>0.571428571428572</v>
      </c>
      <c r="K41" s="9">
        <v>0.666666666666667</v>
      </c>
      <c r="L41" s="9">
        <v>0.6</v>
      </c>
      <c r="M41" s="9">
        <v>0.2</v>
      </c>
      <c r="N41" s="9">
        <v>0.6</v>
      </c>
    </row>
    <row r="42" spans="1:14">
      <c r="A42" s="8">
        <v>178</v>
      </c>
      <c r="B42" s="9">
        <v>178</v>
      </c>
      <c r="C42" s="9">
        <v>0.736749768257141</v>
      </c>
      <c r="D42" s="9">
        <v>0.15205705165863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14</v>
      </c>
      <c r="B43" s="9">
        <v>14</v>
      </c>
      <c r="C43" s="9">
        <v>0.73849093914032</v>
      </c>
      <c r="D43" s="9">
        <v>0.159450173377991</v>
      </c>
      <c r="E43" s="9">
        <v>10</v>
      </c>
      <c r="F43" s="9">
        <v>9</v>
      </c>
      <c r="G43" s="9">
        <v>0</v>
      </c>
      <c r="H43" s="9">
        <v>1</v>
      </c>
      <c r="I43" s="9">
        <v>1</v>
      </c>
      <c r="J43" s="9">
        <v>0.526315789473684</v>
      </c>
      <c r="K43" s="9">
        <v>0.689655172413793</v>
      </c>
      <c r="L43" s="9">
        <v>0.9</v>
      </c>
      <c r="M43" s="9">
        <v>0.1</v>
      </c>
      <c r="N43" s="9">
        <v>0.55</v>
      </c>
    </row>
    <row r="44" spans="1:14">
      <c r="A44" s="8">
        <v>288</v>
      </c>
      <c r="B44" s="9">
        <v>288</v>
      </c>
      <c r="C44" s="9">
        <v>0.749306917190552</v>
      </c>
      <c r="D44" s="9">
        <v>0.170211672782898</v>
      </c>
      <c r="E44" s="9">
        <v>8</v>
      </c>
      <c r="F44" s="9">
        <v>9</v>
      </c>
      <c r="G44" s="9">
        <v>2</v>
      </c>
      <c r="H44" s="9">
        <v>1</v>
      </c>
      <c r="I44" s="9">
        <v>0.8</v>
      </c>
      <c r="J44" s="9">
        <v>0.470588235294118</v>
      </c>
      <c r="K44" s="9">
        <v>0.592592592592593</v>
      </c>
      <c r="L44" s="9">
        <v>0.9</v>
      </c>
      <c r="M44" s="9">
        <v>-0.1</v>
      </c>
      <c r="N44" s="9">
        <v>0.45</v>
      </c>
    </row>
    <row r="45" spans="1:14">
      <c r="A45" s="8">
        <v>47</v>
      </c>
      <c r="B45" s="9">
        <v>47</v>
      </c>
      <c r="C45" s="9">
        <v>0.751170635223389</v>
      </c>
      <c r="D45" s="9">
        <v>0.082000732421875</v>
      </c>
      <c r="E45" s="9">
        <v>8</v>
      </c>
      <c r="F45" s="9">
        <v>7</v>
      </c>
      <c r="G45" s="9">
        <v>2</v>
      </c>
      <c r="H45" s="9">
        <v>3</v>
      </c>
      <c r="I45" s="9">
        <v>0.8</v>
      </c>
      <c r="J45" s="9">
        <v>0.533333333333333</v>
      </c>
      <c r="K45" s="9">
        <v>0.64</v>
      </c>
      <c r="L45" s="9">
        <v>0.7</v>
      </c>
      <c r="M45" s="9">
        <v>0.1</v>
      </c>
      <c r="N45" s="9">
        <v>0.55</v>
      </c>
    </row>
    <row r="46" spans="1:14">
      <c r="A46" s="8">
        <v>417</v>
      </c>
      <c r="B46" s="9">
        <v>417</v>
      </c>
      <c r="C46" s="9">
        <v>0.75132942199707</v>
      </c>
      <c r="D46" s="9">
        <v>0.150615930557251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422</v>
      </c>
      <c r="B47" s="9">
        <v>422</v>
      </c>
      <c r="C47" s="9">
        <v>0.761177539825439</v>
      </c>
      <c r="D47" s="9">
        <v>0.145860910415649</v>
      </c>
      <c r="E47" s="9">
        <v>7</v>
      </c>
      <c r="F47" s="9">
        <v>9</v>
      </c>
      <c r="G47" s="9">
        <v>3</v>
      </c>
      <c r="H47" s="9">
        <v>1</v>
      </c>
      <c r="I47" s="9">
        <v>0.7</v>
      </c>
      <c r="J47" s="9">
        <v>0.4375</v>
      </c>
      <c r="K47" s="9">
        <v>0.538461538461538</v>
      </c>
      <c r="L47" s="9">
        <v>0.9</v>
      </c>
      <c r="M47" s="9">
        <v>-0.2</v>
      </c>
      <c r="N47" s="9">
        <v>0.4</v>
      </c>
    </row>
    <row r="48" spans="1:14">
      <c r="A48" s="8">
        <v>150</v>
      </c>
      <c r="B48" s="9">
        <v>150</v>
      </c>
      <c r="C48" s="9">
        <v>0.76350724697113</v>
      </c>
      <c r="D48" s="9">
        <v>0.0893278121948242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322</v>
      </c>
      <c r="B49" s="9">
        <v>322</v>
      </c>
      <c r="C49" s="9">
        <v>0.766848087310791</v>
      </c>
      <c r="D49" s="9">
        <v>0.210089325904846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79</v>
      </c>
      <c r="B50" s="9">
        <v>79</v>
      </c>
      <c r="C50" s="9">
        <v>0.769178748130798</v>
      </c>
      <c r="D50" s="9">
        <v>0.114864349365234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35</v>
      </c>
      <c r="B51" s="9">
        <v>35</v>
      </c>
      <c r="C51" s="9">
        <v>0.772181630134583</v>
      </c>
      <c r="D51" s="9">
        <v>0.0937321186065674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="29" customFormat="1" spans="1:14">
      <c r="A52" s="34">
        <v>223</v>
      </c>
      <c r="B52" s="35">
        <v>223</v>
      </c>
      <c r="C52" s="35">
        <v>0.77288019657135</v>
      </c>
      <c r="D52" s="35">
        <v>0.0924553871154785</v>
      </c>
      <c r="E52" s="35">
        <v>8</v>
      </c>
      <c r="F52" s="35">
        <v>8</v>
      </c>
      <c r="G52" s="35">
        <v>2</v>
      </c>
      <c r="H52" s="35">
        <v>2</v>
      </c>
      <c r="I52" s="35">
        <v>0.8</v>
      </c>
      <c r="J52" s="35">
        <v>0.5</v>
      </c>
      <c r="K52" s="35">
        <v>0.615384615384615</v>
      </c>
      <c r="L52" s="35">
        <v>0.8</v>
      </c>
      <c r="M52" s="35">
        <v>0</v>
      </c>
      <c r="N52" s="35">
        <v>0.5</v>
      </c>
    </row>
    <row r="53" spans="1:14">
      <c r="A53" s="8">
        <v>281</v>
      </c>
      <c r="B53" s="9">
        <v>281</v>
      </c>
      <c r="C53" s="9">
        <v>0.818611860275269</v>
      </c>
      <c r="D53" s="9">
        <v>0.00951147079467773</v>
      </c>
      <c r="E53" s="9">
        <v>10</v>
      </c>
      <c r="F53" s="9">
        <v>10</v>
      </c>
      <c r="G53" s="9">
        <v>0</v>
      </c>
      <c r="H53" s="9">
        <v>0</v>
      </c>
      <c r="I53" s="9">
        <v>1</v>
      </c>
      <c r="J53" s="9">
        <v>0.5</v>
      </c>
      <c r="K53" s="9">
        <v>0.666666666666667</v>
      </c>
      <c r="L53" s="9">
        <v>1</v>
      </c>
      <c r="M53" s="9">
        <v>0</v>
      </c>
      <c r="N53" s="9">
        <v>0.5</v>
      </c>
    </row>
    <row r="54" spans="1:14">
      <c r="A54" s="8">
        <v>166</v>
      </c>
      <c r="B54" s="9">
        <v>166</v>
      </c>
      <c r="C54" s="9">
        <v>0.779670238494873</v>
      </c>
      <c r="D54" s="9">
        <v>0.0862889289855957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123</v>
      </c>
      <c r="B55" s="9">
        <v>123</v>
      </c>
      <c r="C55" s="9">
        <v>0.781936645507812</v>
      </c>
      <c r="D55" s="9">
        <v>0.049551248550415</v>
      </c>
      <c r="E55" s="9">
        <v>9</v>
      </c>
      <c r="F55" s="9">
        <v>8</v>
      </c>
      <c r="G55" s="9">
        <v>1</v>
      </c>
      <c r="H55" s="9">
        <v>2</v>
      </c>
      <c r="I55" s="9">
        <v>0.9</v>
      </c>
      <c r="J55" s="9">
        <v>0.529411764705882</v>
      </c>
      <c r="K55" s="9">
        <v>0.666666666666667</v>
      </c>
      <c r="L55" s="9">
        <v>0.8</v>
      </c>
      <c r="M55" s="9">
        <v>0.1</v>
      </c>
      <c r="N55" s="9">
        <v>0.55</v>
      </c>
    </row>
    <row r="56" spans="1:14">
      <c r="A56" s="8">
        <v>167</v>
      </c>
      <c r="B56" s="9">
        <v>167</v>
      </c>
      <c r="C56" s="9">
        <v>0.815348744392395</v>
      </c>
      <c r="D56" s="9">
        <v>0.00903403759002686</v>
      </c>
      <c r="E56" s="9">
        <v>9</v>
      </c>
      <c r="F56" s="9">
        <v>7</v>
      </c>
      <c r="G56" s="9">
        <v>1</v>
      </c>
      <c r="H56" s="9">
        <v>3</v>
      </c>
      <c r="I56" s="9">
        <v>0.9</v>
      </c>
      <c r="J56" s="9">
        <v>0.5625</v>
      </c>
      <c r="K56" s="9">
        <v>0.692307692307692</v>
      </c>
      <c r="L56" s="9">
        <v>0.7</v>
      </c>
      <c r="M56" s="9">
        <v>0.2</v>
      </c>
      <c r="N56" s="9">
        <v>0.6</v>
      </c>
    </row>
    <row r="57" spans="1:14">
      <c r="A57" s="8">
        <v>8</v>
      </c>
      <c r="B57" s="9">
        <v>8</v>
      </c>
      <c r="C57" s="9">
        <v>0.792236685752869</v>
      </c>
      <c r="D57" s="9">
        <v>0.000946521759033203</v>
      </c>
      <c r="E57" s="9">
        <v>7</v>
      </c>
      <c r="F57" s="9">
        <v>8</v>
      </c>
      <c r="G57" s="9">
        <v>3</v>
      </c>
      <c r="H57" s="9">
        <v>2</v>
      </c>
      <c r="I57" s="9">
        <v>0.7</v>
      </c>
      <c r="J57" s="9">
        <v>0.466666666666667</v>
      </c>
      <c r="K57" s="9">
        <v>0.56</v>
      </c>
      <c r="L57" s="9">
        <v>0.8</v>
      </c>
      <c r="M57" s="9">
        <v>-0.1</v>
      </c>
      <c r="N57" s="9">
        <v>0.45</v>
      </c>
    </row>
    <row r="58" spans="1:14">
      <c r="A58" s="8">
        <v>358</v>
      </c>
      <c r="B58" s="9">
        <v>358</v>
      </c>
      <c r="C58" s="9">
        <v>0.789153099060059</v>
      </c>
      <c r="D58" s="9">
        <v>0.069909930229187</v>
      </c>
      <c r="E58" s="9">
        <v>9</v>
      </c>
      <c r="F58" s="9">
        <v>6</v>
      </c>
      <c r="G58" s="9">
        <v>1</v>
      </c>
      <c r="H58" s="9">
        <v>4</v>
      </c>
      <c r="I58" s="9">
        <v>0.9</v>
      </c>
      <c r="J58" s="9">
        <v>0.6</v>
      </c>
      <c r="K58" s="9">
        <v>0.72</v>
      </c>
      <c r="L58" s="9">
        <v>0.6</v>
      </c>
      <c r="M58" s="9">
        <v>0.3</v>
      </c>
      <c r="N58" s="9">
        <v>0.65</v>
      </c>
    </row>
    <row r="59" spans="1:14">
      <c r="A59" s="8">
        <v>22</v>
      </c>
      <c r="B59" s="9">
        <v>22</v>
      </c>
      <c r="C59" s="9">
        <v>0.792670369148254</v>
      </c>
      <c r="D59" s="9">
        <v>0.00942361354827881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130</v>
      </c>
      <c r="B60" s="9">
        <v>130</v>
      </c>
      <c r="C60" s="9">
        <v>0.804839730262756</v>
      </c>
      <c r="D60" s="9">
        <v>0.0534467697143555</v>
      </c>
      <c r="E60" s="9">
        <v>9</v>
      </c>
      <c r="F60" s="9">
        <v>9</v>
      </c>
      <c r="G60" s="9">
        <v>1</v>
      </c>
      <c r="H60" s="9">
        <v>1</v>
      </c>
      <c r="I60" s="9">
        <v>0.9</v>
      </c>
      <c r="J60" s="9">
        <v>0.5</v>
      </c>
      <c r="K60" s="9">
        <v>0.642857142857143</v>
      </c>
      <c r="L60" s="9">
        <v>0.9</v>
      </c>
      <c r="M60" s="9">
        <v>0</v>
      </c>
      <c r="N60" s="9">
        <v>0.5</v>
      </c>
    </row>
    <row r="61" spans="1:14">
      <c r="A61" s="8">
        <v>309</v>
      </c>
      <c r="B61" s="9">
        <v>309</v>
      </c>
      <c r="C61" s="9">
        <v>0.81212055683136</v>
      </c>
      <c r="D61" s="9">
        <v>0.156541228294373</v>
      </c>
      <c r="E61" s="9">
        <v>6</v>
      </c>
      <c r="F61" s="9">
        <v>7</v>
      </c>
      <c r="G61" s="9">
        <v>4</v>
      </c>
      <c r="H61" s="9">
        <v>3</v>
      </c>
      <c r="I61" s="9">
        <v>0.6</v>
      </c>
      <c r="J61" s="9">
        <v>0.461538461538462</v>
      </c>
      <c r="K61" s="9">
        <v>0.521739130434783</v>
      </c>
      <c r="L61" s="9">
        <v>0.7</v>
      </c>
      <c r="M61" s="9">
        <v>-0.1</v>
      </c>
      <c r="N61" s="9">
        <v>0.45</v>
      </c>
    </row>
    <row r="62" spans="1:14">
      <c r="A62" s="8">
        <v>352</v>
      </c>
      <c r="B62" s="9">
        <v>352</v>
      </c>
      <c r="C62" s="9">
        <v>0.813812732696533</v>
      </c>
      <c r="D62" s="9">
        <v>0.140802979469299</v>
      </c>
      <c r="E62" s="9">
        <v>8</v>
      </c>
      <c r="F62" s="9">
        <v>4</v>
      </c>
      <c r="G62" s="9">
        <v>2</v>
      </c>
      <c r="H62" s="9">
        <v>6</v>
      </c>
      <c r="I62" s="9">
        <v>0.8</v>
      </c>
      <c r="J62" s="9">
        <v>0.666666666666667</v>
      </c>
      <c r="K62" s="9">
        <v>0.727272727272727</v>
      </c>
      <c r="L62" s="9">
        <v>0.4</v>
      </c>
      <c r="M62" s="9">
        <v>0.4</v>
      </c>
      <c r="N62" s="9">
        <v>0.7</v>
      </c>
    </row>
    <row r="63" spans="1:14">
      <c r="A63" s="8">
        <v>211</v>
      </c>
      <c r="B63" s="9">
        <v>211</v>
      </c>
      <c r="C63" s="9">
        <v>0.815291881561279</v>
      </c>
      <c r="D63" s="9">
        <v>0.173565149307251</v>
      </c>
      <c r="E63" s="9">
        <v>8</v>
      </c>
      <c r="F63" s="9">
        <v>8</v>
      </c>
      <c r="G63" s="9">
        <v>2</v>
      </c>
      <c r="H63" s="9">
        <v>2</v>
      </c>
      <c r="I63" s="9">
        <v>0.8</v>
      </c>
      <c r="J63" s="9">
        <v>0.5</v>
      </c>
      <c r="K63" s="9">
        <v>0.615384615384615</v>
      </c>
      <c r="L63" s="9">
        <v>0.8</v>
      </c>
      <c r="M63" s="9">
        <v>0</v>
      </c>
      <c r="N63" s="9">
        <v>0.5</v>
      </c>
    </row>
    <row r="64" spans="1:14">
      <c r="A64" s="8">
        <v>424</v>
      </c>
      <c r="B64" s="9">
        <v>424</v>
      </c>
      <c r="C64" s="9">
        <v>0.815646529197693</v>
      </c>
      <c r="D64" s="9">
        <v>0.0948091745376587</v>
      </c>
      <c r="E64" s="9">
        <v>9</v>
      </c>
      <c r="F64" s="9">
        <v>4</v>
      </c>
      <c r="G64" s="9">
        <v>1</v>
      </c>
      <c r="H64" s="9">
        <v>6</v>
      </c>
      <c r="I64" s="9">
        <v>0.9</v>
      </c>
      <c r="J64" s="9">
        <v>0.692307692307692</v>
      </c>
      <c r="K64" s="9">
        <v>0.782608695652174</v>
      </c>
      <c r="L64" s="9">
        <v>0.4</v>
      </c>
      <c r="M64" s="9">
        <v>0.5</v>
      </c>
      <c r="N64" s="9">
        <v>0.75</v>
      </c>
    </row>
    <row r="65" spans="1:14">
      <c r="A65" s="8">
        <v>298</v>
      </c>
      <c r="B65" s="9">
        <v>298</v>
      </c>
      <c r="C65" s="9">
        <v>0.816716432571411</v>
      </c>
      <c r="D65" s="9">
        <v>0.16333019733429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pans="1:14">
      <c r="A66" s="8">
        <v>464</v>
      </c>
      <c r="B66" s="9">
        <v>464</v>
      </c>
      <c r="C66" s="9">
        <v>0.819258093833923</v>
      </c>
      <c r="D66" s="9">
        <v>0.0910781621932983</v>
      </c>
      <c r="E66" s="9">
        <v>9</v>
      </c>
      <c r="F66" s="9">
        <v>9</v>
      </c>
      <c r="G66" s="9">
        <v>1</v>
      </c>
      <c r="H66" s="9">
        <v>1</v>
      </c>
      <c r="I66" s="9">
        <v>0.9</v>
      </c>
      <c r="J66" s="9">
        <v>0.5</v>
      </c>
      <c r="K66" s="9">
        <v>0.642857142857143</v>
      </c>
      <c r="L66" s="9">
        <v>0.9</v>
      </c>
      <c r="M66" s="9">
        <v>0</v>
      </c>
      <c r="N66" s="9">
        <v>0.5</v>
      </c>
    </row>
    <row r="67" spans="1:14">
      <c r="A67" s="8">
        <v>203</v>
      </c>
      <c r="B67" s="9">
        <v>203</v>
      </c>
      <c r="C67" s="9">
        <v>0.82262909412384</v>
      </c>
      <c r="D67" s="9">
        <v>0.0605645179748535</v>
      </c>
      <c r="E67" s="9">
        <v>10</v>
      </c>
      <c r="F67" s="9">
        <v>6</v>
      </c>
      <c r="G67" s="9">
        <v>0</v>
      </c>
      <c r="H67" s="9">
        <v>4</v>
      </c>
      <c r="I67" s="9">
        <v>1</v>
      </c>
      <c r="J67" s="9">
        <v>0.625</v>
      </c>
      <c r="K67" s="9">
        <v>0.769230769230769</v>
      </c>
      <c r="L67" s="9">
        <v>0.6</v>
      </c>
      <c r="M67" s="9">
        <v>0.4</v>
      </c>
      <c r="N67" s="9">
        <v>0.7</v>
      </c>
    </row>
    <row r="68" spans="1:14">
      <c r="A68" s="8">
        <v>187</v>
      </c>
      <c r="B68" s="9">
        <v>187</v>
      </c>
      <c r="C68" s="9">
        <v>0.822651863098145</v>
      </c>
      <c r="D68" s="9">
        <v>0.15688693523407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134</v>
      </c>
      <c r="B69" s="9">
        <v>134</v>
      </c>
      <c r="C69" s="9">
        <v>0.822918891906738</v>
      </c>
      <c r="D69" s="9">
        <v>0.0971198081970215</v>
      </c>
      <c r="E69" s="9">
        <v>10</v>
      </c>
      <c r="F69" s="9">
        <v>7</v>
      </c>
      <c r="G69" s="9">
        <v>0</v>
      </c>
      <c r="H69" s="9">
        <v>3</v>
      </c>
      <c r="I69" s="9">
        <v>1</v>
      </c>
      <c r="J69" s="9">
        <v>0.588235294117647</v>
      </c>
      <c r="K69" s="9">
        <v>0.740740740740741</v>
      </c>
      <c r="L69" s="9">
        <v>0.7</v>
      </c>
      <c r="M69" s="9">
        <v>0.3</v>
      </c>
      <c r="N69" s="9">
        <v>0.65</v>
      </c>
    </row>
    <row r="70" s="7" customFormat="1" spans="3:14">
      <c r="C70" s="7">
        <f>AVERAGE(C2:C69)</f>
        <v>0.731052829938776</v>
      </c>
      <c r="D70" s="7">
        <f>AVERAGE(D2:D69)</f>
        <v>0.107588196502012</v>
      </c>
      <c r="I70" s="7">
        <f t="shared" ref="I70:N70" si="0">AVERAGE(I2:I69)</f>
        <v>0.888235294117647</v>
      </c>
      <c r="J70" s="7">
        <f t="shared" si="0"/>
        <v>0.56048588418603</v>
      </c>
      <c r="K70" s="7">
        <f t="shared" si="0"/>
        <v>0.684965708912926</v>
      </c>
      <c r="L70" s="7">
        <f t="shared" si="0"/>
        <v>0.708823529411765</v>
      </c>
      <c r="M70" s="7">
        <f t="shared" si="0"/>
        <v>0.179411764705882</v>
      </c>
      <c r="N70" s="7">
        <f t="shared" si="0"/>
        <v>0.589705882352941</v>
      </c>
    </row>
    <row r="72" spans="3:8">
      <c r="C72" s="18" t="s">
        <v>13</v>
      </c>
      <c r="D72" s="7" t="s">
        <v>14</v>
      </c>
      <c r="G72" s="7" t="s">
        <v>39</v>
      </c>
      <c r="H72" s="7"/>
    </row>
    <row r="73" spans="3:11">
      <c r="C73" s="7" t="s">
        <v>15</v>
      </c>
      <c r="D73" s="7">
        <f>COUNTIF(C2:C69,"&lt;0.343")-COUNTIF(C2:C69,"&lt;0.311")</f>
        <v>0</v>
      </c>
      <c r="G73" s="19">
        <v>0.02</v>
      </c>
      <c r="H73" s="23">
        <v>31.2</v>
      </c>
      <c r="I73" s="23">
        <v>-40</v>
      </c>
      <c r="J73" s="24">
        <v>0.0256</v>
      </c>
      <c r="K73">
        <v>76</v>
      </c>
    </row>
    <row r="74" spans="3:11">
      <c r="C74" s="7" t="s">
        <v>16</v>
      </c>
      <c r="D74" s="7">
        <f>COUNTIF(C2:C69,"&lt;0.375")-COUNTIF(C2:C69,"&lt;0.343")</f>
        <v>0</v>
      </c>
      <c r="G74" s="19">
        <v>0.04</v>
      </c>
      <c r="H74" s="23">
        <v>62.4</v>
      </c>
      <c r="I74" s="23">
        <v>-60</v>
      </c>
      <c r="J74" s="24">
        <v>0.0385</v>
      </c>
      <c r="K74">
        <v>75</v>
      </c>
    </row>
    <row r="75" spans="3:11">
      <c r="C75" s="7" t="s">
        <v>17</v>
      </c>
      <c r="D75" s="7">
        <f>COUNTIF(C2:C69,"&lt;0.407")-COUNTIF(C2:C69,"&lt;0.375")</f>
        <v>0</v>
      </c>
      <c r="G75" s="19">
        <v>0.1</v>
      </c>
      <c r="H75" s="23">
        <v>156</v>
      </c>
      <c r="I75" s="23">
        <v>-160</v>
      </c>
      <c r="J75" s="24">
        <v>0.1026</v>
      </c>
      <c r="K75">
        <v>70</v>
      </c>
    </row>
    <row r="76" s="3" customFormat="1" spans="3:11">
      <c r="C76" s="20" t="s">
        <v>18</v>
      </c>
      <c r="D76" s="20">
        <f>COUNTIF(C2:C69,"&lt;0.439")-COUNTIF(C2:C69,"&lt;0.407")</f>
        <v>0</v>
      </c>
      <c r="G76" s="30">
        <v>0.12</v>
      </c>
      <c r="H76" s="31">
        <v>187.2</v>
      </c>
      <c r="I76" s="31">
        <v>-180</v>
      </c>
      <c r="J76" s="33">
        <v>0.1154</v>
      </c>
      <c r="K76" s="3">
        <v>69</v>
      </c>
    </row>
    <row r="77" s="3" customFormat="1" spans="3:11">
      <c r="C77" s="20" t="s">
        <v>19</v>
      </c>
      <c r="D77" s="20">
        <f>COUNTIF(C2:C69,"&lt;0.471")-COUNTIF(C2:C69,"&lt;0.439")</f>
        <v>0</v>
      </c>
      <c r="H77" s="20"/>
      <c r="I77" s="3">
        <v>-200</v>
      </c>
      <c r="J77" s="25">
        <v>0.1282</v>
      </c>
      <c r="K77" s="3">
        <v>68</v>
      </c>
    </row>
    <row r="78" s="3" customFormat="1" spans="3:4">
      <c r="C78" s="20" t="s">
        <v>20</v>
      </c>
      <c r="D78" s="20">
        <f>COUNTIF(C2:C69,"&lt;0.503")-COUNTIF(C2:C69,"&lt;0.471")</f>
        <v>0</v>
      </c>
    </row>
    <row r="79" s="3" customFormat="1" spans="3:4">
      <c r="C79" s="20" t="s">
        <v>21</v>
      </c>
      <c r="D79" s="20">
        <f>COUNTIF(C2:C69,"&lt;0.535")-COUNTIF(C2:C69,"&lt;0.503")</f>
        <v>0</v>
      </c>
    </row>
    <row r="80" s="3" customFormat="1" spans="3:4">
      <c r="C80" s="20" t="s">
        <v>22</v>
      </c>
      <c r="D80" s="20">
        <f>COUNTIF(C2:C69,"&lt;0.567")-COUNTIF(C2:C69,"&lt;0.535")</f>
        <v>0</v>
      </c>
    </row>
    <row r="81" s="3" customFormat="1" spans="3:4">
      <c r="C81" s="20" t="s">
        <v>23</v>
      </c>
      <c r="D81" s="20">
        <f>COUNTIF(C2:C69,"&lt;0.599")-COUNTIF(C2:C69,"&lt;0.567")</f>
        <v>0</v>
      </c>
    </row>
    <row r="82" spans="3:4">
      <c r="C82" s="7" t="s">
        <v>24</v>
      </c>
      <c r="D82" s="7">
        <f>COUNTIF(C2:C69,"&lt;0.631")-COUNTIF(C2:C69,"&lt;0.599")</f>
        <v>0</v>
      </c>
    </row>
    <row r="83" s="29" customFormat="1" spans="3:5">
      <c r="C83" s="32" t="s">
        <v>55</v>
      </c>
      <c r="D83" s="32">
        <f>COUNTIF(C2:C69,"&lt;0.679")-COUNTIF(C2:C69,"&lt;0.631")</f>
        <v>17</v>
      </c>
      <c r="E83" s="29">
        <v>19</v>
      </c>
    </row>
    <row r="84" spans="3:5">
      <c r="C84" s="7" t="s">
        <v>56</v>
      </c>
      <c r="D84" s="7">
        <f>COUNTIF(C2:C69,"&lt;0.727")-COUNTIF(C2:C69,"&lt;0.679")</f>
        <v>17</v>
      </c>
      <c r="E84">
        <v>19</v>
      </c>
    </row>
    <row r="85" spans="3:5">
      <c r="C85" s="7" t="s">
        <v>78</v>
      </c>
      <c r="D85" s="7">
        <f>COUNTIF(C2:C69,"&lt;0.775")-COUNTIF(C2:C69,"&lt;0.727")</f>
        <v>17</v>
      </c>
      <c r="E85">
        <v>19</v>
      </c>
    </row>
    <row r="86" s="29" customFormat="1" spans="3:5">
      <c r="C86" s="32" t="s">
        <v>79</v>
      </c>
      <c r="D86" s="32">
        <f>COUNTIF(C2:C69,"&lt;0.823")-COUNTIF(C2:C69,"&lt;0.775")</f>
        <v>17</v>
      </c>
      <c r="E86" s="29">
        <v>19</v>
      </c>
    </row>
    <row r="87" s="3" customFormat="1" spans="3:4">
      <c r="C87" s="20" t="s">
        <v>79</v>
      </c>
      <c r="D87" s="20">
        <v>0</v>
      </c>
    </row>
    <row r="88" s="3" customFormat="1" spans="3:4">
      <c r="C88" s="20" t="s">
        <v>30</v>
      </c>
      <c r="D88" s="20">
        <v>0</v>
      </c>
    </row>
    <row r="89" spans="3:4">
      <c r="C89" s="7" t="s">
        <v>31</v>
      </c>
      <c r="D89" s="7">
        <f>COUNTIF(C2:C69,"&lt;0.855")-COUNTIF(C2:C69,"&lt;0.823")</f>
        <v>0</v>
      </c>
    </row>
    <row r="90" spans="3:8">
      <c r="C90" s="7" t="s">
        <v>32</v>
      </c>
      <c r="D90" s="7">
        <f>COUNTIF(C2:C69,"&lt;0.887")-COUNTIF(C2:C69,"&lt;0.855")</f>
        <v>0</v>
      </c>
      <c r="G90">
        <v>0.53</v>
      </c>
      <c r="H90">
        <v>0.038</v>
      </c>
    </row>
    <row r="91" spans="3:8">
      <c r="C91" s="7" t="s">
        <v>33</v>
      </c>
      <c r="D91" s="7">
        <f>COUNTIF(C2:C69,"&lt;0.919")-COUNTIF(C2:C69,"&lt;0.887")</f>
        <v>0</v>
      </c>
      <c r="G91">
        <v>0.648</v>
      </c>
      <c r="H91">
        <v>0.073</v>
      </c>
    </row>
    <row r="92" spans="3:8">
      <c r="C92" s="7" t="s">
        <v>34</v>
      </c>
      <c r="D92" s="7">
        <f>COUNTIF(C2:C69,"&lt;0.951")-COUNTIF(C2:C69,"&lt;0.919")</f>
        <v>0</v>
      </c>
      <c r="G92">
        <v>0.734</v>
      </c>
      <c r="H92">
        <v>0.107</v>
      </c>
    </row>
    <row r="93" spans="3:4">
      <c r="C93" s="7" t="s">
        <v>35</v>
      </c>
      <c r="D93" s="7">
        <f>COUNTIF(C2:C69,"&lt;0.983")-COUNTIF(C2:C69,"&lt;0.951")</f>
        <v>0</v>
      </c>
    </row>
    <row r="94" spans="3:4">
      <c r="C94" s="7" t="s">
        <v>36</v>
      </c>
      <c r="D94" s="7">
        <f>COUNTIF(C2:C69,"&lt;1.015")-COUNTIF(C2:C69,"&lt;0.983")</f>
        <v>0</v>
      </c>
    </row>
    <row r="95" spans="3:7">
      <c r="C95" s="7" t="s">
        <v>37</v>
      </c>
      <c r="D95" s="7">
        <f>COUNTIF(C2:C69,"&lt;1.047")-COUNTIF(C2:C69,"&lt;1.015")</f>
        <v>0</v>
      </c>
      <c r="G95">
        <v>0.048</v>
      </c>
    </row>
    <row r="96" spans="3:4">
      <c r="C96" s="7" t="s">
        <v>38</v>
      </c>
      <c r="D96" s="7">
        <f>COUNTIF(C2:C69,"&lt;1.079")-COUNTIF(C2:C69,"&lt;1.047")</f>
        <v>0</v>
      </c>
    </row>
  </sheetData>
  <pageMargins left="0.75" right="0.75" top="1" bottom="1" header="0.5" footer="0.5"/>
  <headerFooter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85" workbookViewId="0">
      <selection activeCell="A1" sqref="$A1:$XFD105"/>
    </sheetView>
  </sheetViews>
  <sheetFormatPr defaultColWidth="8.89166666666667" defaultRowHeight="13.5"/>
  <cols>
    <col min="3" max="4" width="23.8916666666667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362</v>
      </c>
      <c r="B2" s="9">
        <v>362</v>
      </c>
      <c r="C2" s="9">
        <v>0.653409957885742</v>
      </c>
      <c r="D2" s="9">
        <v>0.00941205024719238</v>
      </c>
      <c r="E2" s="9">
        <v>7</v>
      </c>
      <c r="F2" s="9">
        <v>5</v>
      </c>
      <c r="G2" s="9">
        <v>3</v>
      </c>
      <c r="H2" s="9">
        <v>5</v>
      </c>
      <c r="I2" s="9">
        <v>0.7</v>
      </c>
      <c r="J2" s="9">
        <v>0.583333333333333</v>
      </c>
      <c r="K2" s="9">
        <v>0.636363636363636</v>
      </c>
      <c r="L2" s="9">
        <v>0.5</v>
      </c>
      <c r="M2" s="9">
        <v>0.2</v>
      </c>
      <c r="N2" s="9">
        <v>0.6</v>
      </c>
    </row>
    <row r="3" spans="1:14">
      <c r="A3" s="8">
        <v>312</v>
      </c>
      <c r="B3" s="9">
        <v>312</v>
      </c>
      <c r="C3" s="9">
        <v>0.653412818908691</v>
      </c>
      <c r="D3" s="9">
        <v>0.10240650177002</v>
      </c>
      <c r="E3" s="9">
        <v>10</v>
      </c>
      <c r="F3" s="9">
        <v>6</v>
      </c>
      <c r="G3" s="9">
        <v>0</v>
      </c>
      <c r="H3" s="9">
        <v>4</v>
      </c>
      <c r="I3" s="9">
        <v>1</v>
      </c>
      <c r="J3" s="9">
        <v>0.625</v>
      </c>
      <c r="K3" s="9">
        <v>0.769230769230769</v>
      </c>
      <c r="L3" s="9">
        <v>0.6</v>
      </c>
      <c r="M3" s="9">
        <v>0.4</v>
      </c>
      <c r="N3" s="9">
        <v>0.7</v>
      </c>
    </row>
    <row r="4" spans="1:14">
      <c r="A4" s="8">
        <v>237</v>
      </c>
      <c r="B4" s="9">
        <v>237</v>
      </c>
      <c r="C4" s="9">
        <v>0.653814315795898</v>
      </c>
      <c r="D4" s="9">
        <v>0.0328105688095093</v>
      </c>
      <c r="E4" s="9">
        <v>9</v>
      </c>
      <c r="F4" s="9">
        <v>6</v>
      </c>
      <c r="G4" s="9">
        <v>1</v>
      </c>
      <c r="H4" s="9">
        <v>4</v>
      </c>
      <c r="I4" s="9">
        <v>0.9</v>
      </c>
      <c r="J4" s="9">
        <v>0.6</v>
      </c>
      <c r="K4" s="9">
        <v>0.72</v>
      </c>
      <c r="L4" s="9">
        <v>0.6</v>
      </c>
      <c r="M4" s="9">
        <v>0.3</v>
      </c>
      <c r="N4" s="9">
        <v>0.65</v>
      </c>
    </row>
    <row r="5" spans="1:14">
      <c r="A5" s="8">
        <v>242</v>
      </c>
      <c r="B5" s="9">
        <v>242</v>
      </c>
      <c r="C5" s="9">
        <v>0.654550433158875</v>
      </c>
      <c r="D5" s="9">
        <v>0.00651741027832031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pans="1:14">
      <c r="A6" s="8">
        <v>16</v>
      </c>
      <c r="B6" s="9">
        <v>16</v>
      </c>
      <c r="C6" s="9">
        <v>0.65543270111084</v>
      </c>
      <c r="D6" s="9">
        <v>0.0444580316543579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269</v>
      </c>
      <c r="B7" s="9">
        <v>269</v>
      </c>
      <c r="C7" s="9">
        <v>0.655850052833557</v>
      </c>
      <c r="D7" s="9">
        <v>0.110864520072937</v>
      </c>
      <c r="E7" s="9">
        <v>8</v>
      </c>
      <c r="F7" s="9">
        <v>8</v>
      </c>
      <c r="G7" s="9">
        <v>2</v>
      </c>
      <c r="H7" s="9">
        <v>2</v>
      </c>
      <c r="I7" s="9">
        <v>0.8</v>
      </c>
      <c r="J7" s="9">
        <v>0.5</v>
      </c>
      <c r="K7" s="9">
        <v>0.615384615384615</v>
      </c>
      <c r="L7" s="9">
        <v>0.8</v>
      </c>
      <c r="M7" s="9">
        <v>0</v>
      </c>
      <c r="N7" s="9">
        <v>0.5</v>
      </c>
    </row>
    <row r="8" spans="1:14">
      <c r="A8" s="8">
        <v>213</v>
      </c>
      <c r="B8" s="9">
        <v>213</v>
      </c>
      <c r="C8" s="9">
        <v>0.656157970428467</v>
      </c>
      <c r="D8" s="9">
        <v>0.0308358669281006</v>
      </c>
      <c r="E8" s="9">
        <v>10</v>
      </c>
      <c r="F8" s="9">
        <v>9</v>
      </c>
      <c r="G8" s="9">
        <v>0</v>
      </c>
      <c r="H8" s="9">
        <v>1</v>
      </c>
      <c r="I8" s="9">
        <v>1</v>
      </c>
      <c r="J8" s="9">
        <v>0.526315789473684</v>
      </c>
      <c r="K8" s="9">
        <v>0.689655172413793</v>
      </c>
      <c r="L8" s="9">
        <v>0.9</v>
      </c>
      <c r="M8" s="9">
        <v>0.1</v>
      </c>
      <c r="N8" s="9">
        <v>0.55</v>
      </c>
    </row>
    <row r="9" spans="1:14">
      <c r="A9" s="8">
        <v>423</v>
      </c>
      <c r="B9" s="9">
        <v>423</v>
      </c>
      <c r="C9" s="9">
        <v>0.656862735748291</v>
      </c>
      <c r="D9" s="9">
        <v>0.0973341464996338</v>
      </c>
      <c r="E9" s="9">
        <v>8</v>
      </c>
      <c r="F9" s="9">
        <v>6</v>
      </c>
      <c r="G9" s="9">
        <v>2</v>
      </c>
      <c r="H9" s="9">
        <v>4</v>
      </c>
      <c r="I9" s="9">
        <v>0.8</v>
      </c>
      <c r="J9" s="9">
        <v>0.571428571428572</v>
      </c>
      <c r="K9" s="9">
        <v>0.666666666666667</v>
      </c>
      <c r="L9" s="9">
        <v>0.6</v>
      </c>
      <c r="M9" s="9">
        <v>0.2</v>
      </c>
      <c r="N9" s="9">
        <v>0.6</v>
      </c>
    </row>
    <row r="10" spans="1:14">
      <c r="A10" s="8">
        <v>391</v>
      </c>
      <c r="B10" s="9">
        <v>391</v>
      </c>
      <c r="C10" s="9">
        <v>0.658573150634766</v>
      </c>
      <c r="D10" s="9">
        <v>0.0924794673919678</v>
      </c>
      <c r="E10" s="9">
        <v>8</v>
      </c>
      <c r="F10" s="9">
        <v>7</v>
      </c>
      <c r="G10" s="9">
        <v>2</v>
      </c>
      <c r="H10" s="9">
        <v>3</v>
      </c>
      <c r="I10" s="9">
        <v>0.8</v>
      </c>
      <c r="J10" s="9">
        <v>0.533333333333333</v>
      </c>
      <c r="K10" s="9">
        <v>0.64</v>
      </c>
      <c r="L10" s="9">
        <v>0.7</v>
      </c>
      <c r="M10" s="9">
        <v>0.1</v>
      </c>
      <c r="N10" s="9">
        <v>0.55</v>
      </c>
    </row>
    <row r="11" spans="1:14">
      <c r="A11" s="8">
        <v>374</v>
      </c>
      <c r="B11" s="9">
        <v>374</v>
      </c>
      <c r="C11" s="9">
        <v>0.658587217330933</v>
      </c>
      <c r="D11" s="9">
        <v>0.0755151510238647</v>
      </c>
      <c r="E11" s="9">
        <v>9</v>
      </c>
      <c r="F11" s="9">
        <v>7</v>
      </c>
      <c r="G11" s="9">
        <v>1</v>
      </c>
      <c r="H11" s="9">
        <v>3</v>
      </c>
      <c r="I11" s="9">
        <v>0.9</v>
      </c>
      <c r="J11" s="9">
        <v>0.5625</v>
      </c>
      <c r="K11" s="9">
        <v>0.692307692307692</v>
      </c>
      <c r="L11" s="9">
        <v>0.7</v>
      </c>
      <c r="M11" s="9">
        <v>0.2</v>
      </c>
      <c r="N11" s="9">
        <v>0.6</v>
      </c>
    </row>
    <row r="12" spans="1:14">
      <c r="A12" s="8">
        <v>406</v>
      </c>
      <c r="B12" s="9">
        <v>406</v>
      </c>
      <c r="C12" s="9">
        <v>0.659239649772644</v>
      </c>
      <c r="D12" s="9">
        <v>0.000570774078369141</v>
      </c>
      <c r="E12" s="9">
        <v>10</v>
      </c>
      <c r="F12" s="9">
        <v>3</v>
      </c>
      <c r="G12" s="9">
        <v>0</v>
      </c>
      <c r="H12" s="9">
        <v>7</v>
      </c>
      <c r="I12" s="9">
        <v>1</v>
      </c>
      <c r="J12" s="9">
        <v>0.769230769230769</v>
      </c>
      <c r="K12" s="9">
        <v>0.869565217391304</v>
      </c>
      <c r="L12" s="9">
        <v>0.3</v>
      </c>
      <c r="M12" s="9">
        <v>0.7</v>
      </c>
      <c r="N12" s="9">
        <v>0.85</v>
      </c>
    </row>
    <row r="13" spans="1:14">
      <c r="A13" s="8">
        <v>176</v>
      </c>
      <c r="B13" s="9">
        <v>176</v>
      </c>
      <c r="C13" s="9">
        <v>0.660414099693298</v>
      </c>
      <c r="D13" s="9">
        <v>0.0916085243225098</v>
      </c>
      <c r="E13" s="9">
        <v>10</v>
      </c>
      <c r="F13" s="9">
        <v>8</v>
      </c>
      <c r="G13" s="9">
        <v>0</v>
      </c>
      <c r="H13" s="9">
        <v>2</v>
      </c>
      <c r="I13" s="9">
        <v>1</v>
      </c>
      <c r="J13" s="9">
        <v>0.555555555555556</v>
      </c>
      <c r="K13" s="9">
        <v>0.714285714285714</v>
      </c>
      <c r="L13" s="9">
        <v>0.8</v>
      </c>
      <c r="M13" s="9">
        <v>0.2</v>
      </c>
      <c r="N13" s="9">
        <v>0.6</v>
      </c>
    </row>
    <row r="14" spans="1:14">
      <c r="A14" s="8">
        <v>473</v>
      </c>
      <c r="B14" s="9">
        <v>473</v>
      </c>
      <c r="C14" s="9">
        <v>0.66645336151123</v>
      </c>
      <c r="D14" s="9">
        <v>0.108807682991028</v>
      </c>
      <c r="E14" s="9">
        <v>10</v>
      </c>
      <c r="F14" s="9">
        <v>6</v>
      </c>
      <c r="G14" s="9">
        <v>0</v>
      </c>
      <c r="H14" s="9">
        <v>4</v>
      </c>
      <c r="I14" s="9">
        <v>1</v>
      </c>
      <c r="J14" s="9">
        <v>0.625</v>
      </c>
      <c r="K14" s="9">
        <v>0.769230769230769</v>
      </c>
      <c r="L14" s="9">
        <v>0.6</v>
      </c>
      <c r="M14" s="9">
        <v>0.4</v>
      </c>
      <c r="N14" s="9">
        <v>0.7</v>
      </c>
    </row>
    <row r="15" spans="1:14">
      <c r="A15" s="8">
        <v>151</v>
      </c>
      <c r="B15" s="9">
        <v>151</v>
      </c>
      <c r="C15" s="9">
        <v>0.669161915779114</v>
      </c>
      <c r="D15" s="9">
        <v>0.103226184844971</v>
      </c>
      <c r="E15" s="9">
        <v>10</v>
      </c>
      <c r="F15" s="9">
        <v>8</v>
      </c>
      <c r="G15" s="9">
        <v>0</v>
      </c>
      <c r="H15" s="9">
        <v>2</v>
      </c>
      <c r="I15" s="9">
        <v>1</v>
      </c>
      <c r="J15" s="9">
        <v>0.555555555555556</v>
      </c>
      <c r="K15" s="9">
        <v>0.714285714285714</v>
      </c>
      <c r="L15" s="9">
        <v>0.8</v>
      </c>
      <c r="M15" s="9">
        <v>0.2</v>
      </c>
      <c r="N15" s="9">
        <v>0.6</v>
      </c>
    </row>
    <row r="16" spans="1:14">
      <c r="A16" s="8">
        <v>128</v>
      </c>
      <c r="B16" s="9">
        <v>128</v>
      </c>
      <c r="C16" s="9">
        <v>0.67039167881012</v>
      </c>
      <c r="D16" s="9">
        <v>0.0843555927276611</v>
      </c>
      <c r="E16" s="9">
        <v>9</v>
      </c>
      <c r="F16" s="9">
        <v>7</v>
      </c>
      <c r="G16" s="9">
        <v>1</v>
      </c>
      <c r="H16" s="9">
        <v>3</v>
      </c>
      <c r="I16" s="9">
        <v>0.9</v>
      </c>
      <c r="J16" s="9">
        <v>0.5625</v>
      </c>
      <c r="K16" s="9">
        <v>0.692307692307692</v>
      </c>
      <c r="L16" s="9">
        <v>0.7</v>
      </c>
      <c r="M16" s="9">
        <v>0.2</v>
      </c>
      <c r="N16" s="9">
        <v>0.6</v>
      </c>
    </row>
    <row r="17" spans="1:14">
      <c r="A17" s="8">
        <v>477</v>
      </c>
      <c r="B17" s="9">
        <v>477</v>
      </c>
      <c r="C17" s="9">
        <v>0.672124028205872</v>
      </c>
      <c r="D17" s="9">
        <v>0.0804933309555054</v>
      </c>
      <c r="E17" s="9">
        <v>9</v>
      </c>
      <c r="F17" s="9">
        <v>6</v>
      </c>
      <c r="G17" s="9">
        <v>1</v>
      </c>
      <c r="H17" s="9">
        <v>4</v>
      </c>
      <c r="I17" s="9">
        <v>0.9</v>
      </c>
      <c r="J17" s="9">
        <v>0.6</v>
      </c>
      <c r="K17" s="9">
        <v>0.72</v>
      </c>
      <c r="L17" s="9">
        <v>0.6</v>
      </c>
      <c r="M17" s="9">
        <v>0.3</v>
      </c>
      <c r="N17" s="9">
        <v>0.65</v>
      </c>
    </row>
    <row r="18" spans="1:14">
      <c r="A18" s="8">
        <v>306</v>
      </c>
      <c r="B18" s="9">
        <v>306</v>
      </c>
      <c r="C18" s="9">
        <v>0.673173666000366</v>
      </c>
      <c r="D18" s="9">
        <v>0.0919464826583862</v>
      </c>
      <c r="E18" s="9">
        <v>8</v>
      </c>
      <c r="F18" s="9">
        <v>9</v>
      </c>
      <c r="G18" s="9">
        <v>2</v>
      </c>
      <c r="H18" s="9">
        <v>1</v>
      </c>
      <c r="I18" s="9">
        <v>0.8</v>
      </c>
      <c r="J18" s="9">
        <v>0.470588235294118</v>
      </c>
      <c r="K18" s="9">
        <v>0.592592592592593</v>
      </c>
      <c r="L18" s="9">
        <v>0.9</v>
      </c>
      <c r="M18" s="9">
        <v>-0.1</v>
      </c>
      <c r="N18" s="9">
        <v>0.45</v>
      </c>
    </row>
    <row r="19" spans="1:14">
      <c r="A19" s="8">
        <v>496</v>
      </c>
      <c r="B19" s="9">
        <v>496</v>
      </c>
      <c r="C19" s="9">
        <v>0.674278259277344</v>
      </c>
      <c r="D19" s="9">
        <v>0.0713062286376953</v>
      </c>
      <c r="E19" s="9">
        <v>9</v>
      </c>
      <c r="F19" s="9">
        <v>10</v>
      </c>
      <c r="G19" s="9">
        <v>1</v>
      </c>
      <c r="H19" s="9">
        <v>0</v>
      </c>
      <c r="I19" s="9">
        <v>0.9</v>
      </c>
      <c r="J19" s="9">
        <v>0.473684210526316</v>
      </c>
      <c r="K19" s="9">
        <v>0.620689655172414</v>
      </c>
      <c r="L19" s="9">
        <v>1</v>
      </c>
      <c r="M19" s="9">
        <v>-0.1</v>
      </c>
      <c r="N19" s="9">
        <v>0.45</v>
      </c>
    </row>
    <row r="20" s="29" customFormat="1" spans="1:14">
      <c r="A20" s="34">
        <v>206</v>
      </c>
      <c r="B20" s="35">
        <v>206</v>
      </c>
      <c r="C20" s="35">
        <v>0.675164461135864</v>
      </c>
      <c r="D20" s="35">
        <v>0.104183077812195</v>
      </c>
      <c r="E20" s="35">
        <v>9</v>
      </c>
      <c r="F20" s="35">
        <v>7</v>
      </c>
      <c r="G20" s="35">
        <v>1</v>
      </c>
      <c r="H20" s="35">
        <v>3</v>
      </c>
      <c r="I20" s="35">
        <v>0.9</v>
      </c>
      <c r="J20" s="35">
        <v>0.5625</v>
      </c>
      <c r="K20" s="35">
        <v>0.692307692307692</v>
      </c>
      <c r="L20" s="35">
        <v>0.7</v>
      </c>
      <c r="M20" s="35">
        <v>0.2</v>
      </c>
      <c r="N20" s="35">
        <v>0.6</v>
      </c>
    </row>
    <row r="21" spans="1:14">
      <c r="A21" s="8">
        <v>485</v>
      </c>
      <c r="B21" s="9">
        <v>485</v>
      </c>
      <c r="C21" s="9">
        <v>0.723328471183777</v>
      </c>
      <c r="D21" s="9">
        <v>0.0456907749176025</v>
      </c>
      <c r="E21" s="9">
        <v>7</v>
      </c>
      <c r="F21" s="9">
        <v>8</v>
      </c>
      <c r="G21" s="9">
        <v>3</v>
      </c>
      <c r="H21" s="9">
        <v>2</v>
      </c>
      <c r="I21" s="9">
        <v>0.7</v>
      </c>
      <c r="J21" s="9">
        <v>0.466666666666667</v>
      </c>
      <c r="K21" s="9">
        <v>0.56</v>
      </c>
      <c r="L21" s="9">
        <v>0.8</v>
      </c>
      <c r="M21" s="9">
        <v>-0.1</v>
      </c>
      <c r="N21" s="9">
        <v>0.45</v>
      </c>
    </row>
    <row r="22" spans="1:14">
      <c r="A22" s="8">
        <v>463</v>
      </c>
      <c r="B22" s="9">
        <v>463</v>
      </c>
      <c r="C22" s="9">
        <v>0.722189426422119</v>
      </c>
      <c r="D22" s="9">
        <v>0.00653374195098877</v>
      </c>
      <c r="E22" s="9">
        <v>9</v>
      </c>
      <c r="F22" s="9">
        <v>9</v>
      </c>
      <c r="G22" s="9">
        <v>1</v>
      </c>
      <c r="H22" s="9">
        <v>1</v>
      </c>
      <c r="I22" s="9">
        <v>0.9</v>
      </c>
      <c r="J22" s="9">
        <v>0.5</v>
      </c>
      <c r="K22" s="9">
        <v>0.642857142857143</v>
      </c>
      <c r="L22" s="9">
        <v>0.9</v>
      </c>
      <c r="M22" s="9">
        <v>0</v>
      </c>
      <c r="N22" s="9">
        <v>0.5</v>
      </c>
    </row>
    <row r="23" spans="1:14">
      <c r="A23" s="8">
        <v>230</v>
      </c>
      <c r="B23" s="9">
        <v>230</v>
      </c>
      <c r="C23" s="9">
        <v>0.720847606658936</v>
      </c>
      <c r="D23" s="9">
        <v>0.0570018291473389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95</v>
      </c>
      <c r="B24" s="9">
        <v>95</v>
      </c>
      <c r="C24" s="9">
        <v>0.718604207038879</v>
      </c>
      <c r="D24" s="9">
        <v>0.000424385070800781</v>
      </c>
      <c r="E24" s="9">
        <v>8</v>
      </c>
      <c r="F24" s="9">
        <v>7</v>
      </c>
      <c r="G24" s="9">
        <v>2</v>
      </c>
      <c r="H24" s="9">
        <v>3</v>
      </c>
      <c r="I24" s="9">
        <v>0.8</v>
      </c>
      <c r="J24" s="9">
        <v>0.533333333333333</v>
      </c>
      <c r="K24" s="9">
        <v>0.64</v>
      </c>
      <c r="L24" s="9">
        <v>0.7</v>
      </c>
      <c r="M24" s="9">
        <v>0.1</v>
      </c>
      <c r="N24" s="9">
        <v>0.55</v>
      </c>
    </row>
    <row r="25" spans="1:14">
      <c r="A25" s="8">
        <v>275</v>
      </c>
      <c r="B25" s="9">
        <v>275</v>
      </c>
      <c r="C25" s="9">
        <v>0.714213848114014</v>
      </c>
      <c r="D25" s="9">
        <v>0.0160645246505737</v>
      </c>
      <c r="E25" s="9">
        <v>7</v>
      </c>
      <c r="F25" s="9">
        <v>7</v>
      </c>
      <c r="G25" s="9">
        <v>3</v>
      </c>
      <c r="H25" s="9">
        <v>3</v>
      </c>
      <c r="I25" s="9">
        <v>0.7</v>
      </c>
      <c r="J25" s="9">
        <v>0.5</v>
      </c>
      <c r="K25" s="9">
        <v>0.583333333333333</v>
      </c>
      <c r="L25" s="9">
        <v>0.7</v>
      </c>
      <c r="M25" s="9">
        <v>0</v>
      </c>
      <c r="N25" s="9">
        <v>0.5</v>
      </c>
    </row>
    <row r="26" spans="1:14">
      <c r="A26" s="8">
        <v>476</v>
      </c>
      <c r="B26" s="9">
        <v>476</v>
      </c>
      <c r="C26" s="9">
        <v>0.708812236785889</v>
      </c>
      <c r="D26" s="9">
        <v>0.00474917888641357</v>
      </c>
      <c r="E26" s="9">
        <v>9</v>
      </c>
      <c r="F26" s="9">
        <v>7</v>
      </c>
      <c r="G26" s="9">
        <v>1</v>
      </c>
      <c r="H26" s="9">
        <v>3</v>
      </c>
      <c r="I26" s="9">
        <v>0.9</v>
      </c>
      <c r="J26" s="9">
        <v>0.5625</v>
      </c>
      <c r="K26" s="9">
        <v>0.692307692307692</v>
      </c>
      <c r="L26" s="9">
        <v>0.7</v>
      </c>
      <c r="M26" s="9">
        <v>0.2</v>
      </c>
      <c r="N26" s="9">
        <v>0.6</v>
      </c>
    </row>
    <row r="27" spans="1:14">
      <c r="A27" s="8">
        <v>148</v>
      </c>
      <c r="B27" s="9">
        <v>148</v>
      </c>
      <c r="C27" s="9">
        <v>0.709036827087402</v>
      </c>
      <c r="D27" s="9">
        <v>0.0437332391738892</v>
      </c>
      <c r="E27" s="9">
        <v>9</v>
      </c>
      <c r="F27" s="9">
        <v>7</v>
      </c>
      <c r="G27" s="9">
        <v>1</v>
      </c>
      <c r="H27" s="9">
        <v>3</v>
      </c>
      <c r="I27" s="9">
        <v>0.9</v>
      </c>
      <c r="J27" s="9">
        <v>0.5625</v>
      </c>
      <c r="K27" s="9">
        <v>0.692307692307692</v>
      </c>
      <c r="L27" s="9">
        <v>0.7</v>
      </c>
      <c r="M27" s="9">
        <v>0.2</v>
      </c>
      <c r="N27" s="9">
        <v>0.6</v>
      </c>
    </row>
    <row r="28" spans="1:14">
      <c r="A28" s="8">
        <v>370</v>
      </c>
      <c r="B28" s="9">
        <v>370</v>
      </c>
      <c r="C28" s="9">
        <v>0.701611161231995</v>
      </c>
      <c r="D28" s="9">
        <v>0.154161810874939</v>
      </c>
      <c r="E28" s="9">
        <v>9</v>
      </c>
      <c r="F28" s="9">
        <v>7</v>
      </c>
      <c r="G28" s="9">
        <v>1</v>
      </c>
      <c r="H28" s="9">
        <v>3</v>
      </c>
      <c r="I28" s="9">
        <v>0.9</v>
      </c>
      <c r="J28" s="9">
        <v>0.5625</v>
      </c>
      <c r="K28" s="9">
        <v>0.692307692307692</v>
      </c>
      <c r="L28" s="9">
        <v>0.7</v>
      </c>
      <c r="M28" s="9">
        <v>0.2</v>
      </c>
      <c r="N28" s="9">
        <v>0.6</v>
      </c>
    </row>
    <row r="29" spans="1:14">
      <c r="A29" s="8">
        <v>292</v>
      </c>
      <c r="B29" s="9">
        <v>292</v>
      </c>
      <c r="C29" s="9">
        <v>0.702115416526794</v>
      </c>
      <c r="D29" s="9">
        <v>0.165565848350525</v>
      </c>
      <c r="E29" s="9">
        <v>8</v>
      </c>
      <c r="F29" s="9">
        <v>5</v>
      </c>
      <c r="G29" s="9">
        <v>2</v>
      </c>
      <c r="H29" s="9">
        <v>5</v>
      </c>
      <c r="I29" s="9">
        <v>0.8</v>
      </c>
      <c r="J29" s="9">
        <v>0.615384615384615</v>
      </c>
      <c r="K29" s="9">
        <v>0.695652173913043</v>
      </c>
      <c r="L29" s="9">
        <v>0.5</v>
      </c>
      <c r="M29" s="9">
        <v>0.3</v>
      </c>
      <c r="N29" s="9">
        <v>0.65</v>
      </c>
    </row>
    <row r="30" spans="1:14">
      <c r="A30" s="8">
        <v>76</v>
      </c>
      <c r="B30" s="9">
        <v>76</v>
      </c>
      <c r="C30" s="9">
        <v>0.70630407333374</v>
      </c>
      <c r="D30" s="9">
        <v>0.148064017295837</v>
      </c>
      <c r="E30" s="9">
        <v>8</v>
      </c>
      <c r="F30" s="9">
        <v>9</v>
      </c>
      <c r="G30" s="9">
        <v>2</v>
      </c>
      <c r="H30" s="9">
        <v>1</v>
      </c>
      <c r="I30" s="9">
        <v>0.8</v>
      </c>
      <c r="J30" s="9">
        <v>0.470588235294118</v>
      </c>
      <c r="K30" s="9">
        <v>0.592592592592593</v>
      </c>
      <c r="L30" s="9">
        <v>0.9</v>
      </c>
      <c r="M30" s="9">
        <v>-0.1</v>
      </c>
      <c r="N30" s="9">
        <v>0.45</v>
      </c>
    </row>
    <row r="31" spans="1:14">
      <c r="A31" s="8">
        <v>405</v>
      </c>
      <c r="B31" s="9">
        <v>405</v>
      </c>
      <c r="C31" s="9">
        <v>0.706742882728577</v>
      </c>
      <c r="D31" s="9">
        <v>0.148184299468994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398</v>
      </c>
      <c r="B32" s="9">
        <v>398</v>
      </c>
      <c r="C32" s="9">
        <v>0.710042953491211</v>
      </c>
      <c r="D32" s="9">
        <v>0.132445573806763</v>
      </c>
      <c r="E32" s="9">
        <v>8</v>
      </c>
      <c r="F32" s="9">
        <v>3</v>
      </c>
      <c r="G32" s="9">
        <v>2</v>
      </c>
      <c r="H32" s="9">
        <v>7</v>
      </c>
      <c r="I32" s="9">
        <v>0.8</v>
      </c>
      <c r="J32" s="9">
        <v>0.727272727272727</v>
      </c>
      <c r="K32" s="9">
        <v>0.761904761904762</v>
      </c>
      <c r="L32" s="9">
        <v>0.3</v>
      </c>
      <c r="M32" s="9">
        <v>0.5</v>
      </c>
      <c r="N32" s="9">
        <v>0.75</v>
      </c>
    </row>
    <row r="33" spans="1:14">
      <c r="A33" s="8">
        <v>29</v>
      </c>
      <c r="B33" s="9">
        <v>29</v>
      </c>
      <c r="C33" s="9">
        <v>0.712644577026367</v>
      </c>
      <c r="D33" s="9">
        <v>0.111910700798035</v>
      </c>
      <c r="E33" s="9">
        <v>9</v>
      </c>
      <c r="F33" s="9">
        <v>8</v>
      </c>
      <c r="G33" s="9">
        <v>1</v>
      </c>
      <c r="H33" s="9">
        <v>2</v>
      </c>
      <c r="I33" s="9">
        <v>0.9</v>
      </c>
      <c r="J33" s="9">
        <v>0.529411764705882</v>
      </c>
      <c r="K33" s="9">
        <v>0.666666666666667</v>
      </c>
      <c r="L33" s="9">
        <v>0.8</v>
      </c>
      <c r="M33" s="9">
        <v>0.1</v>
      </c>
      <c r="N33" s="9">
        <v>0.55</v>
      </c>
    </row>
    <row r="34" spans="1:14">
      <c r="A34" s="8">
        <v>416</v>
      </c>
      <c r="B34" s="9">
        <v>416</v>
      </c>
      <c r="C34" s="9">
        <v>0.713237643241882</v>
      </c>
      <c r="D34" s="9">
        <v>0.146124362945557</v>
      </c>
      <c r="E34" s="9">
        <v>10</v>
      </c>
      <c r="F34" s="9">
        <v>3</v>
      </c>
      <c r="G34" s="9">
        <v>0</v>
      </c>
      <c r="H34" s="9">
        <v>7</v>
      </c>
      <c r="I34" s="9">
        <v>1</v>
      </c>
      <c r="J34" s="9">
        <v>0.769230769230769</v>
      </c>
      <c r="K34" s="9">
        <v>0.869565217391304</v>
      </c>
      <c r="L34" s="9">
        <v>0.3</v>
      </c>
      <c r="M34" s="9">
        <v>0.7</v>
      </c>
      <c r="N34" s="9">
        <v>0.85</v>
      </c>
    </row>
    <row r="35" spans="1:14">
      <c r="A35" s="8">
        <v>184</v>
      </c>
      <c r="B35" s="9">
        <v>184</v>
      </c>
      <c r="C35" s="9">
        <v>0.704670667648315</v>
      </c>
      <c r="D35" s="9">
        <v>0.0256813764572144</v>
      </c>
      <c r="E35" s="9">
        <v>8</v>
      </c>
      <c r="F35" s="9">
        <v>8</v>
      </c>
      <c r="G35" s="9">
        <v>2</v>
      </c>
      <c r="H35" s="9">
        <v>2</v>
      </c>
      <c r="I35" s="9">
        <v>0.8</v>
      </c>
      <c r="J35" s="9">
        <v>0.5</v>
      </c>
      <c r="K35" s="9">
        <v>0.615384615384615</v>
      </c>
      <c r="L35" s="9">
        <v>0.8</v>
      </c>
      <c r="M35" s="9">
        <v>0</v>
      </c>
      <c r="N35" s="9">
        <v>0.5</v>
      </c>
    </row>
    <row r="36" spans="1:14">
      <c r="A36" s="8">
        <v>345</v>
      </c>
      <c r="B36" s="9">
        <v>345</v>
      </c>
      <c r="C36" s="9">
        <v>0.72076141834259</v>
      </c>
      <c r="D36" s="9">
        <v>0.153447031974793</v>
      </c>
      <c r="E36" s="9">
        <v>8</v>
      </c>
      <c r="F36" s="9">
        <v>7</v>
      </c>
      <c r="G36" s="9">
        <v>2</v>
      </c>
      <c r="H36" s="9">
        <v>3</v>
      </c>
      <c r="I36" s="9">
        <v>0.8</v>
      </c>
      <c r="J36" s="9">
        <v>0.533333333333333</v>
      </c>
      <c r="K36" s="9">
        <v>0.64</v>
      </c>
      <c r="L36" s="9">
        <v>0.7</v>
      </c>
      <c r="M36" s="9">
        <v>0.1</v>
      </c>
      <c r="N36" s="9">
        <v>0.55</v>
      </c>
    </row>
    <row r="37" spans="1:14">
      <c r="A37" s="8">
        <v>195</v>
      </c>
      <c r="B37" s="9">
        <v>195</v>
      </c>
      <c r="C37" s="9">
        <v>0.72566294670105</v>
      </c>
      <c r="D37" s="9">
        <v>0.111283540725708</v>
      </c>
      <c r="E37" s="9">
        <v>8</v>
      </c>
      <c r="F37" s="9">
        <v>9</v>
      </c>
      <c r="G37" s="9">
        <v>2</v>
      </c>
      <c r="H37" s="9">
        <v>1</v>
      </c>
      <c r="I37" s="9">
        <v>0.8</v>
      </c>
      <c r="J37" s="9">
        <v>0.470588235294118</v>
      </c>
      <c r="K37" s="9">
        <v>0.592592592592593</v>
      </c>
      <c r="L37" s="9">
        <v>0.9</v>
      </c>
      <c r="M37" s="9">
        <v>-0.1</v>
      </c>
      <c r="N37" s="9">
        <v>0.45</v>
      </c>
    </row>
    <row r="38" spans="1:14">
      <c r="A38" s="8">
        <v>440</v>
      </c>
      <c r="B38" s="9">
        <v>440</v>
      </c>
      <c r="C38" s="9">
        <v>0.726106524467468</v>
      </c>
      <c r="D38" s="9">
        <v>0.214366316795349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="29" customFormat="1" spans="1:14">
      <c r="A39" s="34">
        <v>340</v>
      </c>
      <c r="B39" s="35">
        <v>340</v>
      </c>
      <c r="C39" s="35">
        <v>0.726742148399353</v>
      </c>
      <c r="D39" s="35">
        <v>0.163003444671631</v>
      </c>
      <c r="E39" s="35">
        <v>9</v>
      </c>
      <c r="F39" s="35">
        <v>5</v>
      </c>
      <c r="G39" s="35">
        <v>1</v>
      </c>
      <c r="H39" s="35">
        <v>5</v>
      </c>
      <c r="I39" s="35">
        <v>0.9</v>
      </c>
      <c r="J39" s="35">
        <v>0.642857142857143</v>
      </c>
      <c r="K39" s="35">
        <v>0.75</v>
      </c>
      <c r="L39" s="35">
        <v>0.5</v>
      </c>
      <c r="M39" s="35">
        <v>0.4</v>
      </c>
      <c r="N39" s="35">
        <v>0.7</v>
      </c>
    </row>
    <row r="40" spans="1:14">
      <c r="A40" s="8">
        <v>475</v>
      </c>
      <c r="B40" s="9">
        <v>475</v>
      </c>
      <c r="C40" s="9">
        <v>0.772042036056519</v>
      </c>
      <c r="D40" s="9">
        <v>0.0372321605682373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65</v>
      </c>
      <c r="B41" s="9">
        <v>65</v>
      </c>
      <c r="C41" s="9">
        <v>0.770633220672607</v>
      </c>
      <c r="D41" s="9">
        <v>0.0158760547637939</v>
      </c>
      <c r="E41" s="9">
        <v>10</v>
      </c>
      <c r="F41" s="9">
        <v>6</v>
      </c>
      <c r="G41" s="9">
        <v>0</v>
      </c>
      <c r="H41" s="9">
        <v>4</v>
      </c>
      <c r="I41" s="9">
        <v>1</v>
      </c>
      <c r="J41" s="9">
        <v>0.625</v>
      </c>
      <c r="K41" s="9">
        <v>0.769230769230769</v>
      </c>
      <c r="L41" s="9">
        <v>0.6</v>
      </c>
      <c r="M41" s="9">
        <v>0.4</v>
      </c>
      <c r="N41" s="9">
        <v>0.7</v>
      </c>
    </row>
    <row r="42" spans="1:14">
      <c r="A42" s="8">
        <v>75</v>
      </c>
      <c r="B42" s="9">
        <v>75</v>
      </c>
      <c r="C42" s="9">
        <v>0.770099759101868</v>
      </c>
      <c r="D42" s="9">
        <v>0.0259023904800415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214</v>
      </c>
      <c r="B43" s="9">
        <v>214</v>
      </c>
      <c r="C43" s="9">
        <v>0.73091459274292</v>
      </c>
      <c r="D43" s="9">
        <v>0.0810564756393433</v>
      </c>
      <c r="E43" s="9">
        <v>10</v>
      </c>
      <c r="F43" s="9">
        <v>7</v>
      </c>
      <c r="G43" s="9">
        <v>0</v>
      </c>
      <c r="H43" s="9">
        <v>3</v>
      </c>
      <c r="I43" s="9">
        <v>1</v>
      </c>
      <c r="J43" s="9">
        <v>0.588235294117647</v>
      </c>
      <c r="K43" s="9">
        <v>0.740740740740741</v>
      </c>
      <c r="L43" s="9">
        <v>0.7</v>
      </c>
      <c r="M43" s="9">
        <v>0.3</v>
      </c>
      <c r="N43" s="9">
        <v>0.65</v>
      </c>
    </row>
    <row r="44" spans="1:14">
      <c r="A44" s="8">
        <v>182</v>
      </c>
      <c r="B44" s="9">
        <v>182</v>
      </c>
      <c r="C44" s="9">
        <v>0.732479095458984</v>
      </c>
      <c r="D44" s="9">
        <v>0.0985790491104126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344</v>
      </c>
      <c r="B45" s="9">
        <v>344</v>
      </c>
      <c r="C45" s="9">
        <v>0.735213398933411</v>
      </c>
      <c r="D45" s="9">
        <v>0.0976202487945557</v>
      </c>
      <c r="E45" s="9">
        <v>8</v>
      </c>
      <c r="F45" s="9">
        <v>9</v>
      </c>
      <c r="G45" s="9">
        <v>2</v>
      </c>
      <c r="H45" s="9">
        <v>1</v>
      </c>
      <c r="I45" s="9">
        <v>0.8</v>
      </c>
      <c r="J45" s="9">
        <v>0.470588235294118</v>
      </c>
      <c r="K45" s="9">
        <v>0.592592592592593</v>
      </c>
      <c r="L45" s="9">
        <v>0.9</v>
      </c>
      <c r="M45" s="9">
        <v>-0.1</v>
      </c>
      <c r="N45" s="9">
        <v>0.45</v>
      </c>
    </row>
    <row r="46" spans="1:14">
      <c r="A46" s="8">
        <v>478</v>
      </c>
      <c r="B46" s="9">
        <v>478</v>
      </c>
      <c r="C46" s="9">
        <v>0.736080169677734</v>
      </c>
      <c r="D46" s="9">
        <v>0.0970965623855591</v>
      </c>
      <c r="E46" s="9">
        <v>8</v>
      </c>
      <c r="F46" s="9">
        <v>6</v>
      </c>
      <c r="G46" s="9">
        <v>2</v>
      </c>
      <c r="H46" s="9">
        <v>4</v>
      </c>
      <c r="I46" s="9">
        <v>0.8</v>
      </c>
      <c r="J46" s="9">
        <v>0.571428571428572</v>
      </c>
      <c r="K46" s="9">
        <v>0.666666666666667</v>
      </c>
      <c r="L46" s="9">
        <v>0.6</v>
      </c>
      <c r="M46" s="9">
        <v>0.2</v>
      </c>
      <c r="N46" s="9">
        <v>0.6</v>
      </c>
    </row>
    <row r="47" spans="1:14">
      <c r="A47" s="8">
        <v>436</v>
      </c>
      <c r="B47" s="9">
        <v>436</v>
      </c>
      <c r="C47" s="9">
        <v>0.755163788795471</v>
      </c>
      <c r="D47" s="9">
        <v>0.0380722284317017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190</v>
      </c>
      <c r="B48" s="9">
        <v>190</v>
      </c>
      <c r="C48" s="9">
        <v>0.749874949455261</v>
      </c>
      <c r="D48" s="9">
        <v>0.0491503477096558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487</v>
      </c>
      <c r="B49" s="9">
        <v>487</v>
      </c>
      <c r="C49" s="9">
        <v>0.73888897895813</v>
      </c>
      <c r="D49" s="9">
        <v>0.0405522584915161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47</v>
      </c>
      <c r="B50" s="9">
        <v>47</v>
      </c>
      <c r="C50" s="9">
        <v>0.751170635223389</v>
      </c>
      <c r="D50" s="9">
        <v>0.082000732421875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48</v>
      </c>
      <c r="B51" s="9">
        <v>48</v>
      </c>
      <c r="C51" s="9">
        <v>0.735119223594666</v>
      </c>
      <c r="D51" s="9">
        <v>0.0424820184707642</v>
      </c>
      <c r="E51" s="9">
        <v>9</v>
      </c>
      <c r="F51" s="9">
        <v>9</v>
      </c>
      <c r="G51" s="9">
        <v>1</v>
      </c>
      <c r="H51" s="9">
        <v>1</v>
      </c>
      <c r="I51" s="9">
        <v>0.9</v>
      </c>
      <c r="J51" s="9">
        <v>0.5</v>
      </c>
      <c r="K51" s="9">
        <v>0.642857142857143</v>
      </c>
      <c r="L51" s="9">
        <v>0.9</v>
      </c>
      <c r="M51" s="9">
        <v>0</v>
      </c>
      <c r="N51" s="9">
        <v>0.5</v>
      </c>
    </row>
    <row r="52" spans="1:14">
      <c r="A52" s="8">
        <v>293</v>
      </c>
      <c r="B52" s="9">
        <v>293</v>
      </c>
      <c r="C52" s="9">
        <v>0.730805635452271</v>
      </c>
      <c r="D52" s="9">
        <v>0.0538330078125</v>
      </c>
      <c r="E52" s="9">
        <v>10</v>
      </c>
      <c r="F52" s="9">
        <v>7</v>
      </c>
      <c r="G52" s="9">
        <v>0</v>
      </c>
      <c r="H52" s="9">
        <v>3</v>
      </c>
      <c r="I52" s="9">
        <v>1</v>
      </c>
      <c r="J52" s="9">
        <v>0.588235294117647</v>
      </c>
      <c r="K52" s="9">
        <v>0.740740740740741</v>
      </c>
      <c r="L52" s="9">
        <v>0.7</v>
      </c>
      <c r="M52" s="9">
        <v>0.3</v>
      </c>
      <c r="N52" s="9">
        <v>0.65</v>
      </c>
    </row>
    <row r="53" spans="1:14">
      <c r="A53" s="8">
        <v>334</v>
      </c>
      <c r="B53" s="9">
        <v>334</v>
      </c>
      <c r="C53" s="9">
        <v>0.729298710823059</v>
      </c>
      <c r="D53" s="9">
        <v>0.047121524810791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150</v>
      </c>
      <c r="B54" s="9">
        <v>150</v>
      </c>
      <c r="C54" s="9">
        <v>0.76350724697113</v>
      </c>
      <c r="D54" s="9">
        <v>0.0893278121948242</v>
      </c>
      <c r="E54" s="9">
        <v>10</v>
      </c>
      <c r="F54" s="9">
        <v>9</v>
      </c>
      <c r="G54" s="9">
        <v>0</v>
      </c>
      <c r="H54" s="9">
        <v>1</v>
      </c>
      <c r="I54" s="9">
        <v>1</v>
      </c>
      <c r="J54" s="9">
        <v>0.526315789473684</v>
      </c>
      <c r="K54" s="9">
        <v>0.689655172413793</v>
      </c>
      <c r="L54" s="9">
        <v>0.9</v>
      </c>
      <c r="M54" s="9">
        <v>0.1</v>
      </c>
      <c r="N54" s="9">
        <v>0.55</v>
      </c>
    </row>
    <row r="55" spans="1:14">
      <c r="A55" s="8">
        <v>193</v>
      </c>
      <c r="B55" s="9">
        <v>193</v>
      </c>
      <c r="C55" s="9">
        <v>0.72842538356781</v>
      </c>
      <c r="D55" s="9">
        <v>0.0178406238555908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79</v>
      </c>
      <c r="B56" s="9">
        <v>79</v>
      </c>
      <c r="C56" s="9">
        <v>0.769178748130798</v>
      </c>
      <c r="D56" s="9">
        <v>0.114864349365234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35</v>
      </c>
      <c r="B57" s="9">
        <v>35</v>
      </c>
      <c r="C57" s="9">
        <v>0.772181630134583</v>
      </c>
      <c r="D57" s="9">
        <v>0.0937321186065674</v>
      </c>
      <c r="E57" s="9">
        <v>9</v>
      </c>
      <c r="F57" s="9">
        <v>7</v>
      </c>
      <c r="G57" s="9">
        <v>1</v>
      </c>
      <c r="H57" s="9">
        <v>3</v>
      </c>
      <c r="I57" s="9">
        <v>0.9</v>
      </c>
      <c r="J57" s="9">
        <v>0.5625</v>
      </c>
      <c r="K57" s="9">
        <v>0.692307692307692</v>
      </c>
      <c r="L57" s="9">
        <v>0.7</v>
      </c>
      <c r="M57" s="9">
        <v>0.2</v>
      </c>
      <c r="N57" s="9">
        <v>0.6</v>
      </c>
    </row>
    <row r="58" s="29" customFormat="1" spans="1:14">
      <c r="A58" s="34">
        <v>223</v>
      </c>
      <c r="B58" s="35">
        <v>223</v>
      </c>
      <c r="C58" s="35">
        <v>0.77288019657135</v>
      </c>
      <c r="D58" s="35">
        <v>0.0924553871154785</v>
      </c>
      <c r="E58" s="35">
        <v>8</v>
      </c>
      <c r="F58" s="35">
        <v>8</v>
      </c>
      <c r="G58" s="35">
        <v>2</v>
      </c>
      <c r="H58" s="35">
        <v>2</v>
      </c>
      <c r="I58" s="35">
        <v>0.8</v>
      </c>
      <c r="J58" s="35">
        <v>0.5</v>
      </c>
      <c r="K58" s="35">
        <v>0.615384615384615</v>
      </c>
      <c r="L58" s="35">
        <v>0.8</v>
      </c>
      <c r="M58" s="35">
        <v>0</v>
      </c>
      <c r="N58" s="35">
        <v>0.5</v>
      </c>
    </row>
    <row r="59" spans="1:14">
      <c r="A59" s="8">
        <v>281</v>
      </c>
      <c r="B59" s="9">
        <v>281</v>
      </c>
      <c r="C59" s="9">
        <v>0.818611860275269</v>
      </c>
      <c r="D59" s="9">
        <v>0.00951147079467773</v>
      </c>
      <c r="E59" s="9">
        <v>10</v>
      </c>
      <c r="F59" s="9">
        <v>10</v>
      </c>
      <c r="G59" s="9">
        <v>0</v>
      </c>
      <c r="H59" s="9">
        <v>0</v>
      </c>
      <c r="I59" s="9">
        <v>1</v>
      </c>
      <c r="J59" s="9">
        <v>0.5</v>
      </c>
      <c r="K59" s="9">
        <v>0.666666666666667</v>
      </c>
      <c r="L59" s="9">
        <v>1</v>
      </c>
      <c r="M59" s="9">
        <v>0</v>
      </c>
      <c r="N59" s="9">
        <v>0.5</v>
      </c>
    </row>
    <row r="60" spans="1:14">
      <c r="A60" s="8">
        <v>166</v>
      </c>
      <c r="B60" s="9">
        <v>166</v>
      </c>
      <c r="C60" s="9">
        <v>0.779670238494873</v>
      </c>
      <c r="D60" s="9">
        <v>0.0862889289855957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123</v>
      </c>
      <c r="B61" s="9">
        <v>123</v>
      </c>
      <c r="C61" s="9">
        <v>0.781936645507812</v>
      </c>
      <c r="D61" s="9">
        <v>0.049551248550415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167</v>
      </c>
      <c r="B62" s="9">
        <v>167</v>
      </c>
      <c r="C62" s="9">
        <v>0.815348744392395</v>
      </c>
      <c r="D62" s="9">
        <v>0.00903403759002686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8</v>
      </c>
      <c r="B63" s="9">
        <v>8</v>
      </c>
      <c r="C63" s="9">
        <v>0.792236685752869</v>
      </c>
      <c r="D63" s="9">
        <v>0.000946521759033203</v>
      </c>
      <c r="E63" s="9">
        <v>7</v>
      </c>
      <c r="F63" s="9">
        <v>8</v>
      </c>
      <c r="G63" s="9">
        <v>3</v>
      </c>
      <c r="H63" s="9">
        <v>2</v>
      </c>
      <c r="I63" s="9">
        <v>0.7</v>
      </c>
      <c r="J63" s="9">
        <v>0.466666666666667</v>
      </c>
      <c r="K63" s="9">
        <v>0.56</v>
      </c>
      <c r="L63" s="9">
        <v>0.8</v>
      </c>
      <c r="M63" s="9">
        <v>-0.1</v>
      </c>
      <c r="N63" s="9">
        <v>0.45</v>
      </c>
    </row>
    <row r="64" spans="1:14">
      <c r="A64" s="8">
        <v>358</v>
      </c>
      <c r="B64" s="9">
        <v>358</v>
      </c>
      <c r="C64" s="9">
        <v>0.789153099060059</v>
      </c>
      <c r="D64" s="9">
        <v>0.069909930229187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22</v>
      </c>
      <c r="B65" s="9">
        <v>22</v>
      </c>
      <c r="C65" s="9">
        <v>0.792670369148254</v>
      </c>
      <c r="D65" s="9">
        <v>0.00942361354827881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203</v>
      </c>
      <c r="B66" s="9">
        <v>203</v>
      </c>
      <c r="C66" s="9">
        <v>0.82262909412384</v>
      </c>
      <c r="D66" s="9">
        <v>0.0605645179748535</v>
      </c>
      <c r="E66" s="9">
        <v>10</v>
      </c>
      <c r="F66" s="9">
        <v>6</v>
      </c>
      <c r="G66" s="9">
        <v>0</v>
      </c>
      <c r="H66" s="9">
        <v>4</v>
      </c>
      <c r="I66" s="9">
        <v>1</v>
      </c>
      <c r="J66" s="9">
        <v>0.625</v>
      </c>
      <c r="K66" s="9">
        <v>0.769230769230769</v>
      </c>
      <c r="L66" s="9">
        <v>0.6</v>
      </c>
      <c r="M66" s="9">
        <v>0.4</v>
      </c>
      <c r="N66" s="9">
        <v>0.7</v>
      </c>
    </row>
    <row r="67" spans="1:14">
      <c r="A67" s="8">
        <v>130</v>
      </c>
      <c r="B67" s="9">
        <v>130</v>
      </c>
      <c r="C67" s="9">
        <v>0.804839730262756</v>
      </c>
      <c r="D67" s="9">
        <v>0.0534467697143555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189</v>
      </c>
      <c r="B68" s="9">
        <v>189</v>
      </c>
      <c r="C68" s="9">
        <v>0.811143755912781</v>
      </c>
      <c r="D68" s="9">
        <v>0.090301513671875</v>
      </c>
      <c r="E68" s="9">
        <v>8</v>
      </c>
      <c r="F68" s="9">
        <v>7</v>
      </c>
      <c r="G68" s="9">
        <v>2</v>
      </c>
      <c r="H68" s="9">
        <v>3</v>
      </c>
      <c r="I68" s="9">
        <v>0.8</v>
      </c>
      <c r="J68" s="9">
        <v>0.533333333333333</v>
      </c>
      <c r="K68" s="9">
        <v>0.64</v>
      </c>
      <c r="L68" s="9">
        <v>0.7</v>
      </c>
      <c r="M68" s="9">
        <v>0.1</v>
      </c>
      <c r="N68" s="9">
        <v>0.55</v>
      </c>
    </row>
    <row r="69" spans="1:14">
      <c r="A69" s="8">
        <v>446</v>
      </c>
      <c r="B69" s="9">
        <v>446</v>
      </c>
      <c r="C69" s="9">
        <v>0.799922227859497</v>
      </c>
      <c r="D69" s="9">
        <v>0.0219073295593262</v>
      </c>
      <c r="E69" s="9">
        <v>8</v>
      </c>
      <c r="F69" s="9">
        <v>6</v>
      </c>
      <c r="G69" s="9">
        <v>2</v>
      </c>
      <c r="H69" s="9">
        <v>4</v>
      </c>
      <c r="I69" s="9">
        <v>0.8</v>
      </c>
      <c r="J69" s="9">
        <v>0.571428571428572</v>
      </c>
      <c r="K69" s="9">
        <v>0.666666666666667</v>
      </c>
      <c r="L69" s="9">
        <v>0.6</v>
      </c>
      <c r="M69" s="9">
        <v>0.2</v>
      </c>
      <c r="N69" s="9">
        <v>0.6</v>
      </c>
    </row>
    <row r="70" spans="1:14">
      <c r="A70" s="8">
        <v>375</v>
      </c>
      <c r="B70" s="9">
        <v>375</v>
      </c>
      <c r="C70" s="9">
        <v>0.788620829582214</v>
      </c>
      <c r="D70" s="9">
        <v>0.0119588375091553</v>
      </c>
      <c r="E70" s="9">
        <v>8</v>
      </c>
      <c r="F70" s="9">
        <v>7</v>
      </c>
      <c r="G70" s="9">
        <v>2</v>
      </c>
      <c r="H70" s="9">
        <v>3</v>
      </c>
      <c r="I70" s="9">
        <v>0.8</v>
      </c>
      <c r="J70" s="9">
        <v>0.533333333333333</v>
      </c>
      <c r="K70" s="9">
        <v>0.64</v>
      </c>
      <c r="L70" s="9">
        <v>0.7</v>
      </c>
      <c r="M70" s="9">
        <v>0.1</v>
      </c>
      <c r="N70" s="9">
        <v>0.55</v>
      </c>
    </row>
    <row r="71" spans="1:14">
      <c r="A71" s="8">
        <v>86</v>
      </c>
      <c r="B71" s="9">
        <v>86</v>
      </c>
      <c r="C71" s="9">
        <v>0.8199782371521</v>
      </c>
      <c r="D71" s="9">
        <v>0.0331791639328003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pans="1:14">
      <c r="A72" s="8">
        <v>424</v>
      </c>
      <c r="B72" s="9">
        <v>424</v>
      </c>
      <c r="C72" s="9">
        <v>0.815646529197693</v>
      </c>
      <c r="D72" s="9">
        <v>0.0948091745376587</v>
      </c>
      <c r="E72" s="9">
        <v>9</v>
      </c>
      <c r="F72" s="9">
        <v>4</v>
      </c>
      <c r="G72" s="9">
        <v>1</v>
      </c>
      <c r="H72" s="9">
        <v>6</v>
      </c>
      <c r="I72" s="9">
        <v>0.9</v>
      </c>
      <c r="J72" s="9">
        <v>0.692307692307692</v>
      </c>
      <c r="K72" s="9">
        <v>0.782608695652174</v>
      </c>
      <c r="L72" s="9">
        <v>0.4</v>
      </c>
      <c r="M72" s="9">
        <v>0.5</v>
      </c>
      <c r="N72" s="9">
        <v>0.75</v>
      </c>
    </row>
    <row r="73" spans="1:14">
      <c r="A73" s="8">
        <v>298</v>
      </c>
      <c r="B73" s="9">
        <v>298</v>
      </c>
      <c r="C73" s="9">
        <v>0.816716432571411</v>
      </c>
      <c r="D73" s="9">
        <v>0.16333019733429</v>
      </c>
      <c r="E73" s="9">
        <v>9</v>
      </c>
      <c r="F73" s="9">
        <v>7</v>
      </c>
      <c r="G73" s="9">
        <v>1</v>
      </c>
      <c r="H73" s="9">
        <v>3</v>
      </c>
      <c r="I73" s="9">
        <v>0.9</v>
      </c>
      <c r="J73" s="9">
        <v>0.5625</v>
      </c>
      <c r="K73" s="9">
        <v>0.692307692307692</v>
      </c>
      <c r="L73" s="9">
        <v>0.7</v>
      </c>
      <c r="M73" s="9">
        <v>0.2</v>
      </c>
      <c r="N73" s="9">
        <v>0.6</v>
      </c>
    </row>
    <row r="74" spans="1:14">
      <c r="A74" s="8">
        <v>464</v>
      </c>
      <c r="B74" s="9">
        <v>464</v>
      </c>
      <c r="C74" s="9">
        <v>0.819258093833923</v>
      </c>
      <c r="D74" s="9">
        <v>0.0910781621932983</v>
      </c>
      <c r="E74" s="9">
        <v>9</v>
      </c>
      <c r="F74" s="9">
        <v>9</v>
      </c>
      <c r="G74" s="9">
        <v>1</v>
      </c>
      <c r="H74" s="9">
        <v>1</v>
      </c>
      <c r="I74" s="9">
        <v>0.9</v>
      </c>
      <c r="J74" s="9">
        <v>0.5</v>
      </c>
      <c r="K74" s="9">
        <v>0.642857142857143</v>
      </c>
      <c r="L74" s="9">
        <v>0.9</v>
      </c>
      <c r="M74" s="9">
        <v>0</v>
      </c>
      <c r="N74" s="9">
        <v>0.5</v>
      </c>
    </row>
    <row r="75" spans="1:14">
      <c r="A75" s="8">
        <v>203</v>
      </c>
      <c r="B75" s="9">
        <v>203</v>
      </c>
      <c r="C75" s="9">
        <v>0.82262909412384</v>
      </c>
      <c r="D75" s="9">
        <v>0.0605645179748535</v>
      </c>
      <c r="E75" s="9">
        <v>10</v>
      </c>
      <c r="F75" s="9">
        <v>6</v>
      </c>
      <c r="G75" s="9">
        <v>0</v>
      </c>
      <c r="H75" s="9">
        <v>4</v>
      </c>
      <c r="I75" s="9">
        <v>1</v>
      </c>
      <c r="J75" s="9">
        <v>0.625</v>
      </c>
      <c r="K75" s="9">
        <v>0.769230769230769</v>
      </c>
      <c r="L75" s="9">
        <v>0.6</v>
      </c>
      <c r="M75" s="9">
        <v>0.4</v>
      </c>
      <c r="N75" s="9">
        <v>0.7</v>
      </c>
    </row>
    <row r="76" spans="1:14">
      <c r="A76" s="8">
        <v>187</v>
      </c>
      <c r="B76" s="9">
        <v>187</v>
      </c>
      <c r="C76" s="9">
        <v>0.822651863098145</v>
      </c>
      <c r="D76" s="9">
        <v>0.15688693523407</v>
      </c>
      <c r="E76" s="9">
        <v>10</v>
      </c>
      <c r="F76" s="9">
        <v>7</v>
      </c>
      <c r="G76" s="9">
        <v>0</v>
      </c>
      <c r="H76" s="9">
        <v>3</v>
      </c>
      <c r="I76" s="9">
        <v>1</v>
      </c>
      <c r="J76" s="9">
        <v>0.588235294117647</v>
      </c>
      <c r="K76" s="9">
        <v>0.740740740740741</v>
      </c>
      <c r="L76" s="9">
        <v>0.7</v>
      </c>
      <c r="M76" s="9">
        <v>0.3</v>
      </c>
      <c r="N76" s="9">
        <v>0.65</v>
      </c>
    </row>
    <row r="77" spans="1:14">
      <c r="A77" s="8">
        <v>134</v>
      </c>
      <c r="B77" s="9">
        <v>134</v>
      </c>
      <c r="C77" s="9">
        <v>0.822918891906738</v>
      </c>
      <c r="D77" s="9">
        <v>0.0971198081970215</v>
      </c>
      <c r="E77" s="9">
        <v>10</v>
      </c>
      <c r="F77" s="9">
        <v>7</v>
      </c>
      <c r="G77" s="9">
        <v>0</v>
      </c>
      <c r="H77" s="9">
        <v>3</v>
      </c>
      <c r="I77" s="9">
        <v>1</v>
      </c>
      <c r="J77" s="9">
        <v>0.588235294117647</v>
      </c>
      <c r="K77" s="9">
        <v>0.740740740740741</v>
      </c>
      <c r="L77" s="9">
        <v>0.7</v>
      </c>
      <c r="M77" s="9">
        <v>0.3</v>
      </c>
      <c r="N77" s="9">
        <v>0.65</v>
      </c>
    </row>
    <row r="78" s="7" customFormat="1" spans="3:14">
      <c r="C78" s="7">
        <f>AVERAGE(C2:C77)</f>
        <v>0.733306149118825</v>
      </c>
      <c r="D78" s="7">
        <f>AVERAGE(D2:D77)</f>
        <v>0.0733181002892946</v>
      </c>
      <c r="I78" s="7">
        <f t="shared" ref="I78:N78" si="0">AVERAGE(I2:I77)</f>
        <v>0.89078947368421</v>
      </c>
      <c r="J78" s="7">
        <f t="shared" si="0"/>
        <v>0.560324513129222</v>
      </c>
      <c r="K78" s="7">
        <f t="shared" si="0"/>
        <v>0.686015872423195</v>
      </c>
      <c r="L78" s="7">
        <f t="shared" si="0"/>
        <v>0.70921052631579</v>
      </c>
      <c r="M78" s="7">
        <f t="shared" si="0"/>
        <v>0.181578947368421</v>
      </c>
      <c r="N78" s="7">
        <f t="shared" si="0"/>
        <v>0.59078947368421</v>
      </c>
    </row>
    <row r="80" spans="3:8">
      <c r="C80" s="18" t="s">
        <v>13</v>
      </c>
      <c r="D80" s="7" t="s">
        <v>14</v>
      </c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pans="3:11">
      <c r="C83" s="7" t="s">
        <v>17</v>
      </c>
      <c r="D83" s="7">
        <f>COUNTIF(C2:C77,"&lt;0.407")-COUNTIF(C2:C77,"&lt;0.375")</f>
        <v>0</v>
      </c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="3" customFormat="1" spans="3:11">
      <c r="C84" s="20" t="s">
        <v>18</v>
      </c>
      <c r="D84" s="20">
        <f>COUNTIF(C2:C77,"&lt;0.439")-COUNTIF(C2:C77,"&lt;0.407")</f>
        <v>0</v>
      </c>
      <c r="G84" s="30">
        <v>0.12</v>
      </c>
      <c r="H84" s="31">
        <v>187.2</v>
      </c>
      <c r="I84" s="31">
        <v>-180</v>
      </c>
      <c r="J84" s="33">
        <v>0.1154</v>
      </c>
      <c r="K84" s="3">
        <v>69</v>
      </c>
    </row>
    <row r="85" s="3" customFormat="1" spans="3:11">
      <c r="C85" s="20" t="s">
        <v>19</v>
      </c>
      <c r="D85" s="20">
        <f>COUNTIF(C2:C77,"&lt;0.471")-COUNTIF(C2:C77,"&lt;0.439")</f>
        <v>0</v>
      </c>
      <c r="H85" s="20"/>
      <c r="I85" s="3">
        <v>-200</v>
      </c>
      <c r="J85" s="25">
        <v>0.1282</v>
      </c>
      <c r="K85" s="3">
        <v>68</v>
      </c>
    </row>
    <row r="86" s="3" customFormat="1" spans="3:4">
      <c r="C86" s="20" t="s">
        <v>20</v>
      </c>
      <c r="D86" s="20">
        <f>COUNTIF(C2:C77,"&lt;0.503")-COUNTIF(C2:C77,"&lt;0.471")</f>
        <v>0</v>
      </c>
    </row>
    <row r="87" s="3" customFormat="1" spans="3:4">
      <c r="C87" s="20" t="s">
        <v>21</v>
      </c>
      <c r="D87" s="20">
        <f>COUNTIF(C2:C77,"&lt;0.535")-COUNTIF(C2:C77,"&lt;0.503")</f>
        <v>0</v>
      </c>
    </row>
    <row r="88" s="3" customFormat="1" spans="3:4">
      <c r="C88" s="20" t="s">
        <v>22</v>
      </c>
      <c r="D88" s="20">
        <f>COUNTIF(C2:C77,"&lt;0.567")-COUNTIF(C2:C77,"&lt;0.535")</f>
        <v>0</v>
      </c>
    </row>
    <row r="89" s="3" customFormat="1" spans="3:4">
      <c r="C89" s="20" t="s">
        <v>23</v>
      </c>
      <c r="D89" s="20">
        <f>COUNTIF(C2:C77,"&lt;0.599")-COUNTIF(C2:C77,"&lt;0.567")</f>
        <v>0</v>
      </c>
    </row>
    <row r="90" spans="3:4">
      <c r="C90" s="7" t="s">
        <v>24</v>
      </c>
      <c r="D90" s="7">
        <f>COUNTIF(C2:C77,"&lt;0.631")-COUNTIF(C2:C77,"&lt;0.599")</f>
        <v>0</v>
      </c>
    </row>
    <row r="91" s="29" customFormat="1" spans="3:5">
      <c r="C91" s="32" t="s">
        <v>55</v>
      </c>
      <c r="D91" s="32">
        <f>COUNTIF(C2:C77,"&lt;0.679")-COUNTIF(C2:C77,"&lt;0.631")</f>
        <v>19</v>
      </c>
      <c r="E91" s="29">
        <v>19</v>
      </c>
    </row>
    <row r="92" spans="3:5">
      <c r="C92" s="7" t="s">
        <v>56</v>
      </c>
      <c r="D92" s="7">
        <f>COUNTIF(C2:C77,"&lt;0.727")-COUNTIF(C2:C77,"&lt;0.679")</f>
        <v>19</v>
      </c>
      <c r="E92">
        <v>19</v>
      </c>
    </row>
    <row r="93" spans="3:5">
      <c r="C93" s="7" t="s">
        <v>78</v>
      </c>
      <c r="D93" s="7">
        <f>COUNTIF(C2:C77,"&lt;0.775")-COUNTIF(C2:C77,"&lt;0.727")</f>
        <v>19</v>
      </c>
      <c r="E93">
        <v>19</v>
      </c>
    </row>
    <row r="94" s="29" customFormat="1" spans="3:5">
      <c r="C94" s="32" t="s">
        <v>79</v>
      </c>
      <c r="D94" s="32">
        <f>COUNTIF(C2:C77,"&lt;0.823")-COUNTIF(C2:C77,"&lt;0.775")</f>
        <v>19</v>
      </c>
      <c r="E94" s="29">
        <v>19</v>
      </c>
    </row>
    <row r="95" s="3" customFormat="1" spans="3:4">
      <c r="C95" s="20" t="s">
        <v>79</v>
      </c>
      <c r="D95" s="20">
        <f>COUNTIF(C2:C77,"&lt;0.791")-COUNTIF(C2:C77,"&lt;0.759")</f>
        <v>11</v>
      </c>
    </row>
    <row r="96" s="3" customFormat="1" spans="3:4">
      <c r="C96" s="20" t="s">
        <v>30</v>
      </c>
      <c r="D96" s="20">
        <f>COUNTIF(C2:C77,"&lt;0.823")-COUNTIF(C2:C77,"&lt;0.791")</f>
        <v>15</v>
      </c>
    </row>
    <row r="97" spans="3:4">
      <c r="C97" s="7" t="s">
        <v>31</v>
      </c>
      <c r="D97" s="7">
        <f>COUNTIF(C2:C77,"&lt;0.855")-COUNTIF(C2:C77,"&lt;0.823")</f>
        <v>0</v>
      </c>
    </row>
    <row r="98" spans="3:8">
      <c r="C98" s="7" t="s">
        <v>32</v>
      </c>
      <c r="D98" s="7">
        <f>COUNTIF(C2:C77,"&lt;0.887")-COUNTIF(C2:C77,"&lt;0.855")</f>
        <v>0</v>
      </c>
      <c r="G98">
        <v>0.53</v>
      </c>
      <c r="H98">
        <v>0.038</v>
      </c>
    </row>
    <row r="99" spans="3:8">
      <c r="C99" s="7" t="s">
        <v>33</v>
      </c>
      <c r="D99" s="7">
        <f>COUNTIF(C2:C77,"&lt;0.919")-COUNTIF(C2:C77,"&lt;0.887")</f>
        <v>0</v>
      </c>
      <c r="G99">
        <v>0.648</v>
      </c>
      <c r="H99">
        <v>0.073</v>
      </c>
    </row>
    <row r="100" spans="3:8">
      <c r="C100" s="7" t="s">
        <v>34</v>
      </c>
      <c r="D100" s="7">
        <f>COUNTIF(C2:C77,"&lt;0.951")-COUNTIF(C2:C77,"&lt;0.919")</f>
        <v>0</v>
      </c>
      <c r="G100">
        <v>0.734</v>
      </c>
      <c r="H100">
        <v>0.107</v>
      </c>
    </row>
    <row r="101" spans="3:4">
      <c r="C101" s="7" t="s">
        <v>35</v>
      </c>
      <c r="D101" s="7">
        <f>COUNTIF(C2:C77,"&lt;0.983")-COUNTIF(C2:C77,"&lt;0.951")</f>
        <v>0</v>
      </c>
    </row>
    <row r="102" spans="3:4">
      <c r="C102" s="7" t="s">
        <v>36</v>
      </c>
      <c r="D102" s="7">
        <f>COUNTIF(C2:C77,"&lt;1.015")-COUNTIF(C2:C77,"&lt;0.983")</f>
        <v>0</v>
      </c>
    </row>
    <row r="103" spans="3:7">
      <c r="C103" s="7" t="s">
        <v>37</v>
      </c>
      <c r="D103" s="7">
        <f>COUNTIF(C2:C77,"&lt;1.047")-COUNTIF(C2:C77,"&lt;1.015")</f>
        <v>0</v>
      </c>
      <c r="G103">
        <v>0.048</v>
      </c>
    </row>
    <row r="104" spans="3:4">
      <c r="C104" s="7" t="s">
        <v>38</v>
      </c>
      <c r="D104" s="7">
        <f>COUNTIF(C2:C77,"&lt;1.079")-COUNTIF(C2:C77,"&lt;1.047")</f>
        <v>0</v>
      </c>
    </row>
  </sheetData>
  <pageMargins left="0.75" right="0.75" top="1" bottom="1" header="0.5" footer="0.5"/>
  <headerFooter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5"/>
  <sheetViews>
    <sheetView topLeftCell="A74" workbookViewId="0">
      <selection activeCell="A1" sqref="$A1:$XFD105"/>
    </sheetView>
  </sheetViews>
  <sheetFormatPr defaultColWidth="8.89166666666667" defaultRowHeight="13.5"/>
  <cols>
    <col min="3" max="4" width="20.225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89</v>
      </c>
      <c r="B2" s="9">
        <v>89</v>
      </c>
      <c r="C2" s="9">
        <v>0.659916758537292</v>
      </c>
      <c r="D2" s="9">
        <v>0.0139707326889038</v>
      </c>
      <c r="E2" s="9">
        <v>9</v>
      </c>
      <c r="F2" s="9">
        <v>7</v>
      </c>
      <c r="G2" s="9">
        <v>1</v>
      </c>
      <c r="H2" s="9">
        <v>3</v>
      </c>
      <c r="I2" s="9">
        <v>0.9</v>
      </c>
      <c r="J2" s="9">
        <v>0.5625</v>
      </c>
      <c r="K2" s="9">
        <v>0.692307692307692</v>
      </c>
      <c r="L2" s="9">
        <v>0.7</v>
      </c>
      <c r="M2" s="9">
        <v>0.2</v>
      </c>
      <c r="N2" s="9">
        <v>0.6</v>
      </c>
    </row>
    <row r="3" spans="1:14">
      <c r="A3" s="8">
        <v>244</v>
      </c>
      <c r="B3" s="9">
        <v>244</v>
      </c>
      <c r="C3" s="9">
        <v>0.666673541069031</v>
      </c>
      <c r="D3" s="9">
        <v>0.0326756238937378</v>
      </c>
      <c r="E3" s="9">
        <v>7</v>
      </c>
      <c r="F3" s="9">
        <v>5</v>
      </c>
      <c r="G3" s="9">
        <v>3</v>
      </c>
      <c r="H3" s="9">
        <v>5</v>
      </c>
      <c r="I3" s="9">
        <v>0.7</v>
      </c>
      <c r="J3" s="9">
        <v>0.583333333333333</v>
      </c>
      <c r="K3" s="9">
        <v>0.636363636363636</v>
      </c>
      <c r="L3" s="9">
        <v>0.5</v>
      </c>
      <c r="M3" s="9">
        <v>0.2</v>
      </c>
      <c r="N3" s="9">
        <v>0.6</v>
      </c>
    </row>
    <row r="4" spans="1:14">
      <c r="A4" s="8">
        <v>423</v>
      </c>
      <c r="B4" s="9">
        <v>423</v>
      </c>
      <c r="C4" s="9">
        <v>0.656862735748291</v>
      </c>
      <c r="D4" s="9">
        <v>0.0973341464996338</v>
      </c>
      <c r="E4" s="9">
        <v>8</v>
      </c>
      <c r="F4" s="9">
        <v>6</v>
      </c>
      <c r="G4" s="9">
        <v>2</v>
      </c>
      <c r="H4" s="9">
        <v>4</v>
      </c>
      <c r="I4" s="9">
        <v>0.8</v>
      </c>
      <c r="J4" s="9">
        <v>0.571428571428572</v>
      </c>
      <c r="K4" s="9">
        <v>0.666666666666667</v>
      </c>
      <c r="L4" s="9">
        <v>0.6</v>
      </c>
      <c r="M4" s="9">
        <v>0.2</v>
      </c>
      <c r="N4" s="9">
        <v>0.6</v>
      </c>
    </row>
    <row r="5" spans="1:14">
      <c r="A5" s="8">
        <v>391</v>
      </c>
      <c r="B5" s="9">
        <v>391</v>
      </c>
      <c r="C5" s="9">
        <v>0.658573150634766</v>
      </c>
      <c r="D5" s="9">
        <v>0.0924794673919678</v>
      </c>
      <c r="E5" s="9">
        <v>8</v>
      </c>
      <c r="F5" s="9">
        <v>7</v>
      </c>
      <c r="G5" s="9">
        <v>2</v>
      </c>
      <c r="H5" s="9">
        <v>3</v>
      </c>
      <c r="I5" s="9">
        <v>0.8</v>
      </c>
      <c r="J5" s="9">
        <v>0.533333333333333</v>
      </c>
      <c r="K5" s="9">
        <v>0.64</v>
      </c>
      <c r="L5" s="9">
        <v>0.7</v>
      </c>
      <c r="M5" s="9">
        <v>0.1</v>
      </c>
      <c r="N5" s="9">
        <v>0.55</v>
      </c>
    </row>
    <row r="6" spans="1:14">
      <c r="A6" s="8">
        <v>361</v>
      </c>
      <c r="B6" s="9">
        <v>361</v>
      </c>
      <c r="C6" s="9">
        <v>0.659554600715637</v>
      </c>
      <c r="D6" s="9">
        <v>0.12120258808136</v>
      </c>
      <c r="E6" s="9">
        <v>9</v>
      </c>
      <c r="F6" s="9">
        <v>9</v>
      </c>
      <c r="G6" s="9">
        <v>1</v>
      </c>
      <c r="H6" s="9">
        <v>1</v>
      </c>
      <c r="I6" s="9">
        <v>0.9</v>
      </c>
      <c r="J6" s="9">
        <v>0.5</v>
      </c>
      <c r="K6" s="9">
        <v>0.642857142857143</v>
      </c>
      <c r="L6" s="9">
        <v>0.9</v>
      </c>
      <c r="M6" s="9">
        <v>0</v>
      </c>
      <c r="N6" s="9">
        <v>0.5</v>
      </c>
    </row>
    <row r="7" spans="1:14">
      <c r="A7" s="8">
        <v>80</v>
      </c>
      <c r="B7" s="9">
        <v>80</v>
      </c>
      <c r="C7" s="9">
        <v>0.659652709960937</v>
      </c>
      <c r="D7" s="9">
        <v>0.102849960327148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176</v>
      </c>
      <c r="B8" s="9">
        <v>176</v>
      </c>
      <c r="C8" s="9">
        <v>0.660414099693298</v>
      </c>
      <c r="D8" s="9">
        <v>0.0916085243225098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301</v>
      </c>
      <c r="B9" s="9">
        <v>301</v>
      </c>
      <c r="C9" s="9">
        <v>0.662102222442627</v>
      </c>
      <c r="D9" s="9">
        <v>0.124578595161438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pans="1:14">
      <c r="A10" s="8">
        <v>127</v>
      </c>
      <c r="B10" s="9">
        <v>127</v>
      </c>
      <c r="C10" s="9">
        <v>0.661110758781433</v>
      </c>
      <c r="D10" s="9">
        <v>0.0166646242141724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pans="1:14">
      <c r="A11" s="8">
        <v>181</v>
      </c>
      <c r="B11" s="9">
        <v>181</v>
      </c>
      <c r="C11" s="9">
        <v>0.663648009300232</v>
      </c>
      <c r="D11" s="9">
        <v>0.0730950832366943</v>
      </c>
      <c r="E11" s="9">
        <v>9</v>
      </c>
      <c r="F11" s="9">
        <v>4</v>
      </c>
      <c r="G11" s="9">
        <v>1</v>
      </c>
      <c r="H11" s="9">
        <v>6</v>
      </c>
      <c r="I11" s="9">
        <v>0.9</v>
      </c>
      <c r="J11" s="9">
        <v>0.692307692307692</v>
      </c>
      <c r="K11" s="9">
        <v>0.782608695652174</v>
      </c>
      <c r="L11" s="9">
        <v>0.4</v>
      </c>
      <c r="M11" s="9">
        <v>0.5</v>
      </c>
      <c r="N11" s="9">
        <v>0.75</v>
      </c>
    </row>
    <row r="12" spans="1:14">
      <c r="A12" s="8">
        <v>442</v>
      </c>
      <c r="B12" s="9">
        <v>442</v>
      </c>
      <c r="C12" s="9">
        <v>0.667679786682129</v>
      </c>
      <c r="D12" s="9">
        <v>0.0160030126571655</v>
      </c>
      <c r="E12" s="9">
        <v>9</v>
      </c>
      <c r="F12" s="9">
        <v>6</v>
      </c>
      <c r="G12" s="9">
        <v>1</v>
      </c>
      <c r="H12" s="9">
        <v>4</v>
      </c>
      <c r="I12" s="9">
        <v>0.9</v>
      </c>
      <c r="J12" s="9">
        <v>0.6</v>
      </c>
      <c r="K12" s="9">
        <v>0.72</v>
      </c>
      <c r="L12" s="9">
        <v>0.6</v>
      </c>
      <c r="M12" s="9">
        <v>0.3</v>
      </c>
      <c r="N12" s="9">
        <v>0.65</v>
      </c>
    </row>
    <row r="13" spans="1:14">
      <c r="A13" s="8">
        <v>473</v>
      </c>
      <c r="B13" s="9">
        <v>473</v>
      </c>
      <c r="C13" s="9">
        <v>0.66645336151123</v>
      </c>
      <c r="D13" s="9">
        <v>0.108807682991028</v>
      </c>
      <c r="E13" s="9">
        <v>10</v>
      </c>
      <c r="F13" s="9">
        <v>6</v>
      </c>
      <c r="G13" s="9">
        <v>0</v>
      </c>
      <c r="H13" s="9">
        <v>4</v>
      </c>
      <c r="I13" s="9">
        <v>1</v>
      </c>
      <c r="J13" s="9">
        <v>0.625</v>
      </c>
      <c r="K13" s="9">
        <v>0.769230769230769</v>
      </c>
      <c r="L13" s="9">
        <v>0.6</v>
      </c>
      <c r="M13" s="9">
        <v>0.4</v>
      </c>
      <c r="N13" s="9">
        <v>0.7</v>
      </c>
    </row>
    <row r="14" spans="1:14">
      <c r="A14" s="8">
        <v>261</v>
      </c>
      <c r="B14" s="9">
        <v>261</v>
      </c>
      <c r="C14" s="9">
        <v>0.667340993881226</v>
      </c>
      <c r="D14" s="9">
        <v>0.130968451499939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218</v>
      </c>
      <c r="B15" s="9">
        <v>218</v>
      </c>
      <c r="C15" s="9">
        <v>0.667884349822998</v>
      </c>
      <c r="D15" s="9">
        <v>0.152703166007996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="4" customFormat="1" spans="1:14">
      <c r="A16" s="16">
        <v>207</v>
      </c>
      <c r="B16" s="17">
        <v>207</v>
      </c>
      <c r="C16" s="17">
        <v>0.668673396110535</v>
      </c>
      <c r="D16" s="17">
        <v>0.00628530979156494</v>
      </c>
      <c r="E16" s="17">
        <v>9</v>
      </c>
      <c r="F16" s="17">
        <v>8</v>
      </c>
      <c r="G16" s="17">
        <v>1</v>
      </c>
      <c r="H16" s="17">
        <v>2</v>
      </c>
      <c r="I16" s="17">
        <v>0.9</v>
      </c>
      <c r="J16" s="17">
        <v>0.529411764705882</v>
      </c>
      <c r="K16" s="17">
        <v>0.666666666666667</v>
      </c>
      <c r="L16" s="17">
        <v>0.8</v>
      </c>
      <c r="M16" s="17">
        <v>0.1</v>
      </c>
      <c r="N16" s="17">
        <v>0.55</v>
      </c>
    </row>
    <row r="17" spans="1:14">
      <c r="A17" s="8">
        <v>459</v>
      </c>
      <c r="B17" s="9">
        <v>459</v>
      </c>
      <c r="C17" s="9">
        <v>0.703859448432922</v>
      </c>
      <c r="D17" s="9">
        <v>0.0196352005004883</v>
      </c>
      <c r="E17" s="9">
        <v>10</v>
      </c>
      <c r="F17" s="9">
        <v>7</v>
      </c>
      <c r="G17" s="9">
        <v>0</v>
      </c>
      <c r="H17" s="9">
        <v>3</v>
      </c>
      <c r="I17" s="9">
        <v>1</v>
      </c>
      <c r="J17" s="9">
        <v>0.588235294117647</v>
      </c>
      <c r="K17" s="9">
        <v>0.740740740740741</v>
      </c>
      <c r="L17" s="9">
        <v>0.7</v>
      </c>
      <c r="M17" s="9">
        <v>0.3</v>
      </c>
      <c r="N17" s="9">
        <v>0.65</v>
      </c>
    </row>
    <row r="18" spans="1:14">
      <c r="A18" s="8">
        <v>158</v>
      </c>
      <c r="B18" s="9">
        <v>158</v>
      </c>
      <c r="C18" s="9">
        <v>0.704049229621887</v>
      </c>
      <c r="D18" s="9">
        <v>0.0694003105163574</v>
      </c>
      <c r="E18" s="9">
        <v>8</v>
      </c>
      <c r="F18" s="9">
        <v>6</v>
      </c>
      <c r="G18" s="9">
        <v>2</v>
      </c>
      <c r="H18" s="9">
        <v>4</v>
      </c>
      <c r="I18" s="9">
        <v>0.8</v>
      </c>
      <c r="J18" s="9">
        <v>0.571428571428572</v>
      </c>
      <c r="K18" s="9">
        <v>0.666666666666667</v>
      </c>
      <c r="L18" s="9">
        <v>0.6</v>
      </c>
      <c r="M18" s="9">
        <v>0.2</v>
      </c>
      <c r="N18" s="9">
        <v>0.6</v>
      </c>
    </row>
    <row r="19" spans="1:14">
      <c r="A19" s="8">
        <v>184</v>
      </c>
      <c r="B19" s="9">
        <v>184</v>
      </c>
      <c r="C19" s="9">
        <v>0.704670667648315</v>
      </c>
      <c r="D19" s="9">
        <v>0.0256813764572144</v>
      </c>
      <c r="E19" s="9">
        <v>8</v>
      </c>
      <c r="F19" s="9">
        <v>8</v>
      </c>
      <c r="G19" s="9">
        <v>2</v>
      </c>
      <c r="H19" s="9">
        <v>2</v>
      </c>
      <c r="I19" s="9">
        <v>0.8</v>
      </c>
      <c r="J19" s="9">
        <v>0.5</v>
      </c>
      <c r="K19" s="9">
        <v>0.615384615384615</v>
      </c>
      <c r="L19" s="9">
        <v>0.8</v>
      </c>
      <c r="M19" s="9">
        <v>0</v>
      </c>
      <c r="N19" s="9">
        <v>0.5</v>
      </c>
    </row>
    <row r="20" spans="1:14">
      <c r="A20" s="8">
        <v>40</v>
      </c>
      <c r="B20" s="9">
        <v>40</v>
      </c>
      <c r="C20" s="9">
        <v>0.702210426330566</v>
      </c>
      <c r="D20" s="9">
        <v>0.0116062164306641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18</v>
      </c>
      <c r="B21" s="9">
        <v>18</v>
      </c>
      <c r="C21" s="9">
        <v>0.69927442073822</v>
      </c>
      <c r="D21" s="9">
        <v>0.0535966157913208</v>
      </c>
      <c r="E21" s="9">
        <v>8</v>
      </c>
      <c r="F21" s="9">
        <v>6</v>
      </c>
      <c r="G21" s="9">
        <v>2</v>
      </c>
      <c r="H21" s="9">
        <v>4</v>
      </c>
      <c r="I21" s="9">
        <v>0.8</v>
      </c>
      <c r="J21" s="9">
        <v>0.571428571428572</v>
      </c>
      <c r="K21" s="9">
        <v>0.666666666666667</v>
      </c>
      <c r="L21" s="9">
        <v>0.6</v>
      </c>
      <c r="M21" s="9">
        <v>0.2</v>
      </c>
      <c r="N21" s="9">
        <v>0.6</v>
      </c>
    </row>
    <row r="22" spans="1:14">
      <c r="A22" s="8">
        <v>415</v>
      </c>
      <c r="B22" s="9">
        <v>415</v>
      </c>
      <c r="C22" s="9">
        <v>0.698853492736816</v>
      </c>
      <c r="D22" s="9">
        <v>0.0456039905548096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26</v>
      </c>
      <c r="B23" s="9">
        <v>26</v>
      </c>
      <c r="C23" s="9">
        <v>0.696692824363708</v>
      </c>
      <c r="D23" s="9">
        <v>0.0210152864456177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90</v>
      </c>
      <c r="B24" s="9">
        <v>90</v>
      </c>
      <c r="C24" s="9">
        <v>0.69391131401062</v>
      </c>
      <c r="D24" s="9">
        <v>0.0361627340316773</v>
      </c>
      <c r="E24" s="9">
        <v>9</v>
      </c>
      <c r="F24" s="9">
        <v>5</v>
      </c>
      <c r="G24" s="9">
        <v>1</v>
      </c>
      <c r="H24" s="9">
        <v>5</v>
      </c>
      <c r="I24" s="9">
        <v>0.9</v>
      </c>
      <c r="J24" s="9">
        <v>0.642857142857143</v>
      </c>
      <c r="K24" s="9">
        <v>0.75</v>
      </c>
      <c r="L24" s="9">
        <v>0.5</v>
      </c>
      <c r="M24" s="9">
        <v>0.4</v>
      </c>
      <c r="N24" s="9">
        <v>0.7</v>
      </c>
    </row>
    <row r="25" spans="1:14">
      <c r="A25" s="8">
        <v>106</v>
      </c>
      <c r="B25" s="9">
        <v>106</v>
      </c>
      <c r="C25" s="9">
        <v>0.690101981163025</v>
      </c>
      <c r="D25" s="9">
        <v>0.0384869575500488</v>
      </c>
      <c r="E25" s="9">
        <v>9</v>
      </c>
      <c r="F25" s="9">
        <v>5</v>
      </c>
      <c r="G25" s="9">
        <v>1</v>
      </c>
      <c r="H25" s="9">
        <v>5</v>
      </c>
      <c r="I25" s="9">
        <v>0.9</v>
      </c>
      <c r="J25" s="9">
        <v>0.642857142857143</v>
      </c>
      <c r="K25" s="9">
        <v>0.75</v>
      </c>
      <c r="L25" s="9">
        <v>0.5</v>
      </c>
      <c r="M25" s="9">
        <v>0.4</v>
      </c>
      <c r="N25" s="9">
        <v>0.7</v>
      </c>
    </row>
    <row r="26" spans="1:14">
      <c r="A26" s="8">
        <v>376</v>
      </c>
      <c r="B26" s="9">
        <v>376</v>
      </c>
      <c r="C26" s="9">
        <v>0.690605521202087</v>
      </c>
      <c r="D26" s="9">
        <v>0.0205518007278442</v>
      </c>
      <c r="E26" s="9">
        <v>9</v>
      </c>
      <c r="F26" s="9">
        <v>5</v>
      </c>
      <c r="G26" s="9">
        <v>1</v>
      </c>
      <c r="H26" s="9">
        <v>5</v>
      </c>
      <c r="I26" s="9">
        <v>0.9</v>
      </c>
      <c r="J26" s="9">
        <v>0.642857142857143</v>
      </c>
      <c r="K26" s="9">
        <v>0.75</v>
      </c>
      <c r="L26" s="9">
        <v>0.5</v>
      </c>
      <c r="M26" s="9">
        <v>0.4</v>
      </c>
      <c r="N26" s="9">
        <v>0.7</v>
      </c>
    </row>
    <row r="27" spans="1:14">
      <c r="A27" s="8">
        <v>260</v>
      </c>
      <c r="B27" s="9">
        <v>260</v>
      </c>
      <c r="C27" s="9">
        <v>0.69218921661377</v>
      </c>
      <c r="D27" s="9">
        <v>0.0328303575515747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139</v>
      </c>
      <c r="B28" s="9">
        <v>139</v>
      </c>
      <c r="C28" s="9">
        <v>0.688897848129272</v>
      </c>
      <c r="D28" s="9">
        <v>0.0485998392105102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350</v>
      </c>
      <c r="B29" s="9">
        <v>350</v>
      </c>
      <c r="C29" s="9">
        <v>0.689123868942261</v>
      </c>
      <c r="D29" s="9">
        <v>0.0156382322311401</v>
      </c>
      <c r="E29" s="9">
        <v>10</v>
      </c>
      <c r="F29" s="9">
        <v>8</v>
      </c>
      <c r="G29" s="9">
        <v>0</v>
      </c>
      <c r="H29" s="9">
        <v>2</v>
      </c>
      <c r="I29" s="9">
        <v>1</v>
      </c>
      <c r="J29" s="9">
        <v>0.555555555555556</v>
      </c>
      <c r="K29" s="9">
        <v>0.714285714285714</v>
      </c>
      <c r="L29" s="9">
        <v>0.8</v>
      </c>
      <c r="M29" s="9">
        <v>0.2</v>
      </c>
      <c r="N29" s="9">
        <v>0.6</v>
      </c>
    </row>
    <row r="30" spans="1:14">
      <c r="A30" s="8">
        <v>427</v>
      </c>
      <c r="B30" s="9">
        <v>427</v>
      </c>
      <c r="C30" s="9">
        <v>0.684904217720032</v>
      </c>
      <c r="D30" s="9">
        <v>0.0170198678970337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="4" customFormat="1" spans="1:14">
      <c r="A31" s="16">
        <v>356</v>
      </c>
      <c r="B31" s="17">
        <v>356</v>
      </c>
      <c r="C31" s="17">
        <v>0.677717924118042</v>
      </c>
      <c r="D31" s="17">
        <v>0.0300798416137695</v>
      </c>
      <c r="E31" s="17">
        <v>10</v>
      </c>
      <c r="F31" s="17">
        <v>5</v>
      </c>
      <c r="G31" s="17">
        <v>0</v>
      </c>
      <c r="H31" s="17">
        <v>5</v>
      </c>
      <c r="I31" s="17">
        <v>1</v>
      </c>
      <c r="J31" s="17">
        <v>0.666666666666667</v>
      </c>
      <c r="K31" s="17">
        <v>0.8</v>
      </c>
      <c r="L31" s="17">
        <v>0.5</v>
      </c>
      <c r="M31" s="17">
        <v>0.5</v>
      </c>
      <c r="N31" s="17">
        <v>0.75</v>
      </c>
    </row>
    <row r="32" spans="1:14">
      <c r="A32" s="8">
        <v>48</v>
      </c>
      <c r="B32" s="9">
        <v>48</v>
      </c>
      <c r="C32" s="9">
        <v>0.735119223594666</v>
      </c>
      <c r="D32" s="9">
        <v>0.0424820184707642</v>
      </c>
      <c r="E32" s="9">
        <v>9</v>
      </c>
      <c r="F32" s="9">
        <v>9</v>
      </c>
      <c r="G32" s="9">
        <v>1</v>
      </c>
      <c r="H32" s="9">
        <v>1</v>
      </c>
      <c r="I32" s="9">
        <v>0.9</v>
      </c>
      <c r="J32" s="9">
        <v>0.5</v>
      </c>
      <c r="K32" s="9">
        <v>0.642857142857143</v>
      </c>
      <c r="L32" s="9">
        <v>0.9</v>
      </c>
      <c r="M32" s="9">
        <v>0</v>
      </c>
      <c r="N32" s="9">
        <v>0.5</v>
      </c>
    </row>
    <row r="33" spans="1:14">
      <c r="A33" s="8">
        <v>293</v>
      </c>
      <c r="B33" s="9">
        <v>293</v>
      </c>
      <c r="C33" s="9">
        <v>0.730805635452271</v>
      </c>
      <c r="D33" s="9">
        <v>0.0538330078125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214</v>
      </c>
      <c r="B34" s="9">
        <v>214</v>
      </c>
      <c r="C34" s="9">
        <v>0.73091459274292</v>
      </c>
      <c r="D34" s="9">
        <v>0.0810564756393433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pans="1:14">
      <c r="A35" s="8">
        <v>13</v>
      </c>
      <c r="B35" s="9">
        <v>13</v>
      </c>
      <c r="C35" s="9">
        <v>0.737797617912292</v>
      </c>
      <c r="D35" s="9">
        <v>0.0830581188201904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pans="1:14">
      <c r="A36" s="8">
        <v>425</v>
      </c>
      <c r="B36" s="9">
        <v>425</v>
      </c>
      <c r="C36" s="9">
        <v>0.714130759239197</v>
      </c>
      <c r="D36" s="9">
        <v>0.108007192611694</v>
      </c>
      <c r="E36" s="9">
        <v>8</v>
      </c>
      <c r="F36" s="9">
        <v>8</v>
      </c>
      <c r="G36" s="9">
        <v>2</v>
      </c>
      <c r="H36" s="9">
        <v>2</v>
      </c>
      <c r="I36" s="9">
        <v>0.8</v>
      </c>
      <c r="J36" s="9">
        <v>0.5</v>
      </c>
      <c r="K36" s="9">
        <v>0.615384615384615</v>
      </c>
      <c r="L36" s="9">
        <v>0.8</v>
      </c>
      <c r="M36" s="9">
        <v>0</v>
      </c>
      <c r="N36" s="9">
        <v>0.5</v>
      </c>
    </row>
    <row r="37" spans="1:14">
      <c r="A37" s="8">
        <v>156</v>
      </c>
      <c r="B37" s="9">
        <v>156</v>
      </c>
      <c r="C37" s="9">
        <v>0.717787384986877</v>
      </c>
      <c r="D37" s="9">
        <v>0.186887502670288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345</v>
      </c>
      <c r="B38" s="9">
        <v>345</v>
      </c>
      <c r="C38" s="9">
        <v>0.72076141834259</v>
      </c>
      <c r="D38" s="9">
        <v>0.153447031974793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195</v>
      </c>
      <c r="B39" s="9">
        <v>195</v>
      </c>
      <c r="C39" s="9">
        <v>0.72566294670105</v>
      </c>
      <c r="D39" s="9">
        <v>0.111283540725708</v>
      </c>
      <c r="E39" s="9">
        <v>8</v>
      </c>
      <c r="F39" s="9">
        <v>9</v>
      </c>
      <c r="G39" s="9">
        <v>2</v>
      </c>
      <c r="H39" s="9">
        <v>1</v>
      </c>
      <c r="I39" s="9">
        <v>0.8</v>
      </c>
      <c r="J39" s="9">
        <v>0.470588235294118</v>
      </c>
      <c r="K39" s="9">
        <v>0.592592592592593</v>
      </c>
      <c r="L39" s="9">
        <v>0.9</v>
      </c>
      <c r="M39" s="9">
        <v>-0.1</v>
      </c>
      <c r="N39" s="9">
        <v>0.45</v>
      </c>
    </row>
    <row r="40" spans="1:14">
      <c r="A40" s="8">
        <v>440</v>
      </c>
      <c r="B40" s="9">
        <v>440</v>
      </c>
      <c r="C40" s="9">
        <v>0.726106524467468</v>
      </c>
      <c r="D40" s="9">
        <v>0.214366316795349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340</v>
      </c>
      <c r="B41" s="9">
        <v>340</v>
      </c>
      <c r="C41" s="9">
        <v>0.726742148399353</v>
      </c>
      <c r="D41" s="9">
        <v>0.163003444671631</v>
      </c>
      <c r="E41" s="9">
        <v>9</v>
      </c>
      <c r="F41" s="9">
        <v>5</v>
      </c>
      <c r="G41" s="9">
        <v>1</v>
      </c>
      <c r="H41" s="9">
        <v>5</v>
      </c>
      <c r="I41" s="9">
        <v>0.9</v>
      </c>
      <c r="J41" s="9">
        <v>0.642857142857143</v>
      </c>
      <c r="K41" s="9">
        <v>0.75</v>
      </c>
      <c r="L41" s="9">
        <v>0.5</v>
      </c>
      <c r="M41" s="9">
        <v>0.4</v>
      </c>
      <c r="N41" s="9">
        <v>0.7</v>
      </c>
    </row>
    <row r="42" spans="1:14">
      <c r="A42" s="8">
        <v>135</v>
      </c>
      <c r="B42" s="9">
        <v>135</v>
      </c>
      <c r="C42" s="9">
        <v>0.727081894874573</v>
      </c>
      <c r="D42" s="9">
        <v>0.148623704910278</v>
      </c>
      <c r="E42" s="9">
        <v>9</v>
      </c>
      <c r="F42" s="9">
        <v>8</v>
      </c>
      <c r="G42" s="9">
        <v>1</v>
      </c>
      <c r="H42" s="9">
        <v>2</v>
      </c>
      <c r="I42" s="9">
        <v>0.9</v>
      </c>
      <c r="J42" s="9">
        <v>0.529411764705882</v>
      </c>
      <c r="K42" s="9">
        <v>0.666666666666667</v>
      </c>
      <c r="L42" s="9">
        <v>0.8</v>
      </c>
      <c r="M42" s="9">
        <v>0.1</v>
      </c>
      <c r="N42" s="9">
        <v>0.55</v>
      </c>
    </row>
    <row r="43" spans="1:14">
      <c r="A43" s="8">
        <v>326</v>
      </c>
      <c r="B43" s="9">
        <v>326</v>
      </c>
      <c r="C43" s="9">
        <v>0.728153347969055</v>
      </c>
      <c r="D43" s="9">
        <v>0.205908179283142</v>
      </c>
      <c r="E43" s="9">
        <v>10</v>
      </c>
      <c r="F43" s="9">
        <v>7</v>
      </c>
      <c r="G43" s="9">
        <v>0</v>
      </c>
      <c r="H43" s="9">
        <v>3</v>
      </c>
      <c r="I43" s="9">
        <v>1</v>
      </c>
      <c r="J43" s="9">
        <v>0.588235294117647</v>
      </c>
      <c r="K43" s="9">
        <v>0.740740740740741</v>
      </c>
      <c r="L43" s="9">
        <v>0.7</v>
      </c>
      <c r="M43" s="9">
        <v>0.3</v>
      </c>
      <c r="N43" s="9">
        <v>0.65</v>
      </c>
    </row>
    <row r="44" spans="1:14">
      <c r="A44" s="8">
        <v>83</v>
      </c>
      <c r="B44" s="9">
        <v>83</v>
      </c>
      <c r="C44" s="9">
        <v>0.729466319084167</v>
      </c>
      <c r="D44" s="9">
        <v>0.119478106498718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178</v>
      </c>
      <c r="B45" s="9">
        <v>178</v>
      </c>
      <c r="C45" s="9">
        <v>0.736749768257141</v>
      </c>
      <c r="D45" s="9">
        <v>0.15205705165863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pans="1:14">
      <c r="A46" s="16">
        <v>487</v>
      </c>
      <c r="B46" s="17">
        <v>487</v>
      </c>
      <c r="C46" s="17">
        <v>0.73888897895813</v>
      </c>
      <c r="D46" s="17">
        <v>0.0405522584915161</v>
      </c>
      <c r="E46" s="17">
        <v>8</v>
      </c>
      <c r="F46" s="17">
        <v>8</v>
      </c>
      <c r="G46" s="17">
        <v>2</v>
      </c>
      <c r="H46" s="17">
        <v>2</v>
      </c>
      <c r="I46" s="17">
        <v>0.8</v>
      </c>
      <c r="J46" s="17">
        <v>0.5</v>
      </c>
      <c r="K46" s="17">
        <v>0.615384615384615</v>
      </c>
      <c r="L46" s="17">
        <v>0.8</v>
      </c>
      <c r="M46" s="17">
        <v>0</v>
      </c>
      <c r="N46" s="17">
        <v>0.5</v>
      </c>
    </row>
    <row r="47" spans="1:14">
      <c r="A47" s="8">
        <v>123</v>
      </c>
      <c r="B47" s="9">
        <v>123</v>
      </c>
      <c r="C47" s="9">
        <v>0.781936645507812</v>
      </c>
      <c r="D47" s="9">
        <v>0.049551248550415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475</v>
      </c>
      <c r="B48" s="9">
        <v>475</v>
      </c>
      <c r="C48" s="9">
        <v>0.772042036056519</v>
      </c>
      <c r="D48" s="9">
        <v>0.0372321605682373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65</v>
      </c>
      <c r="B49" s="9">
        <v>65</v>
      </c>
      <c r="C49" s="9">
        <v>0.770633220672607</v>
      </c>
      <c r="D49" s="9">
        <v>0.0158760547637939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pans="1:14">
      <c r="A50" s="8">
        <v>329</v>
      </c>
      <c r="B50" s="9">
        <v>329</v>
      </c>
      <c r="C50" s="9">
        <v>0.753454089164734</v>
      </c>
      <c r="D50" s="9">
        <v>0.0653548240661621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330</v>
      </c>
      <c r="B51" s="9">
        <v>330</v>
      </c>
      <c r="C51" s="9">
        <v>0.75474226474762</v>
      </c>
      <c r="D51" s="9">
        <v>0.11339282989502</v>
      </c>
      <c r="E51" s="9">
        <v>8</v>
      </c>
      <c r="F51" s="9">
        <v>8</v>
      </c>
      <c r="G51" s="9">
        <v>2</v>
      </c>
      <c r="H51" s="9">
        <v>2</v>
      </c>
      <c r="I51" s="9">
        <v>0.8</v>
      </c>
      <c r="J51" s="9">
        <v>0.5</v>
      </c>
      <c r="K51" s="9">
        <v>0.615384615384615</v>
      </c>
      <c r="L51" s="9">
        <v>0.8</v>
      </c>
      <c r="M51" s="9">
        <v>0</v>
      </c>
      <c r="N51" s="9">
        <v>0.5</v>
      </c>
    </row>
    <row r="52" spans="1:14">
      <c r="A52" s="8">
        <v>387</v>
      </c>
      <c r="B52" s="9">
        <v>387</v>
      </c>
      <c r="C52" s="9">
        <v>0.757044076919556</v>
      </c>
      <c r="D52" s="9">
        <v>0.0741622447967529</v>
      </c>
      <c r="E52" s="9">
        <v>9</v>
      </c>
      <c r="F52" s="9">
        <v>9</v>
      </c>
      <c r="G52" s="9">
        <v>1</v>
      </c>
      <c r="H52" s="9">
        <v>1</v>
      </c>
      <c r="I52" s="9">
        <v>0.9</v>
      </c>
      <c r="J52" s="9">
        <v>0.5</v>
      </c>
      <c r="K52" s="9">
        <v>0.642857142857143</v>
      </c>
      <c r="L52" s="9">
        <v>0.9</v>
      </c>
      <c r="M52" s="9">
        <v>0</v>
      </c>
      <c r="N52" s="9">
        <v>0.5</v>
      </c>
    </row>
    <row r="53" spans="1:14">
      <c r="A53" s="8">
        <v>489</v>
      </c>
      <c r="B53" s="9">
        <v>489</v>
      </c>
      <c r="C53" s="9">
        <v>0.758960366249084</v>
      </c>
      <c r="D53" s="9">
        <v>0.0620526075363159</v>
      </c>
      <c r="E53" s="9">
        <v>9</v>
      </c>
      <c r="F53" s="9">
        <v>4</v>
      </c>
      <c r="G53" s="9">
        <v>1</v>
      </c>
      <c r="H53" s="9">
        <v>6</v>
      </c>
      <c r="I53" s="9">
        <v>0.9</v>
      </c>
      <c r="J53" s="9">
        <v>0.692307692307692</v>
      </c>
      <c r="K53" s="9">
        <v>0.782608695652174</v>
      </c>
      <c r="L53" s="9">
        <v>0.4</v>
      </c>
      <c r="M53" s="9">
        <v>0.5</v>
      </c>
      <c r="N53" s="9">
        <v>0.75</v>
      </c>
    </row>
    <row r="54" spans="1:14">
      <c r="A54" s="8">
        <v>422</v>
      </c>
      <c r="B54" s="9">
        <v>422</v>
      </c>
      <c r="C54" s="9">
        <v>0.761177539825439</v>
      </c>
      <c r="D54" s="9">
        <v>0.145860910415649</v>
      </c>
      <c r="E54" s="9">
        <v>7</v>
      </c>
      <c r="F54" s="9">
        <v>9</v>
      </c>
      <c r="G54" s="9">
        <v>3</v>
      </c>
      <c r="H54" s="9">
        <v>1</v>
      </c>
      <c r="I54" s="9">
        <v>0.7</v>
      </c>
      <c r="J54" s="9">
        <v>0.4375</v>
      </c>
      <c r="K54" s="9">
        <v>0.538461538461538</v>
      </c>
      <c r="L54" s="9">
        <v>0.9</v>
      </c>
      <c r="M54" s="9">
        <v>-0.2</v>
      </c>
      <c r="N54" s="9">
        <v>0.4</v>
      </c>
    </row>
    <row r="55" spans="1:14">
      <c r="A55" s="8">
        <v>150</v>
      </c>
      <c r="B55" s="9">
        <v>150</v>
      </c>
      <c r="C55" s="9">
        <v>0.76350724697113</v>
      </c>
      <c r="D55" s="9">
        <v>0.0893278121948242</v>
      </c>
      <c r="E55" s="9">
        <v>10</v>
      </c>
      <c r="F55" s="9">
        <v>9</v>
      </c>
      <c r="G55" s="9">
        <v>0</v>
      </c>
      <c r="H55" s="9">
        <v>1</v>
      </c>
      <c r="I55" s="9">
        <v>1</v>
      </c>
      <c r="J55" s="9">
        <v>0.526315789473684</v>
      </c>
      <c r="K55" s="9">
        <v>0.689655172413793</v>
      </c>
      <c r="L55" s="9">
        <v>0.9</v>
      </c>
      <c r="M55" s="9">
        <v>0.1</v>
      </c>
      <c r="N55" s="9">
        <v>0.55</v>
      </c>
    </row>
    <row r="56" spans="1:14">
      <c r="A56" s="8">
        <v>75</v>
      </c>
      <c r="B56" s="9">
        <v>75</v>
      </c>
      <c r="C56" s="9">
        <v>0.770099759101868</v>
      </c>
      <c r="D56" s="9">
        <v>0.0259023904800415</v>
      </c>
      <c r="E56" s="9">
        <v>10</v>
      </c>
      <c r="F56" s="9">
        <v>8</v>
      </c>
      <c r="G56" s="9">
        <v>0</v>
      </c>
      <c r="H56" s="9">
        <v>2</v>
      </c>
      <c r="I56" s="9">
        <v>1</v>
      </c>
      <c r="J56" s="9">
        <v>0.555555555555556</v>
      </c>
      <c r="K56" s="9">
        <v>0.714285714285714</v>
      </c>
      <c r="L56" s="9">
        <v>0.8</v>
      </c>
      <c r="M56" s="9">
        <v>0.2</v>
      </c>
      <c r="N56" s="9">
        <v>0.6</v>
      </c>
    </row>
    <row r="57" spans="1:14">
      <c r="A57" s="8">
        <v>436</v>
      </c>
      <c r="B57" s="9">
        <v>436</v>
      </c>
      <c r="C57" s="9">
        <v>0.755163788795471</v>
      </c>
      <c r="D57" s="9">
        <v>0.0380722284317017</v>
      </c>
      <c r="E57" s="9">
        <v>10</v>
      </c>
      <c r="F57" s="9">
        <v>6</v>
      </c>
      <c r="G57" s="9">
        <v>0</v>
      </c>
      <c r="H57" s="9">
        <v>4</v>
      </c>
      <c r="I57" s="9">
        <v>1</v>
      </c>
      <c r="J57" s="9">
        <v>0.625</v>
      </c>
      <c r="K57" s="9">
        <v>0.769230769230769</v>
      </c>
      <c r="L57" s="9">
        <v>0.6</v>
      </c>
      <c r="M57" s="9">
        <v>0.4</v>
      </c>
      <c r="N57" s="9">
        <v>0.7</v>
      </c>
    </row>
    <row r="58" spans="1:14">
      <c r="A58" s="8">
        <v>35</v>
      </c>
      <c r="B58" s="9">
        <v>35</v>
      </c>
      <c r="C58" s="9">
        <v>0.772181630134583</v>
      </c>
      <c r="D58" s="9">
        <v>0.0937321186065674</v>
      </c>
      <c r="E58" s="9">
        <v>9</v>
      </c>
      <c r="F58" s="9">
        <v>7</v>
      </c>
      <c r="G58" s="9">
        <v>1</v>
      </c>
      <c r="H58" s="9">
        <v>3</v>
      </c>
      <c r="I58" s="9">
        <v>0.9</v>
      </c>
      <c r="J58" s="9">
        <v>0.5625</v>
      </c>
      <c r="K58" s="9">
        <v>0.692307692307692</v>
      </c>
      <c r="L58" s="9">
        <v>0.7</v>
      </c>
      <c r="M58" s="9">
        <v>0.2</v>
      </c>
      <c r="N58" s="9">
        <v>0.6</v>
      </c>
    </row>
    <row r="59" spans="1:14">
      <c r="A59" s="8">
        <v>223</v>
      </c>
      <c r="B59" s="9">
        <v>223</v>
      </c>
      <c r="C59" s="9">
        <v>0.77288019657135</v>
      </c>
      <c r="D59" s="9">
        <v>0.0924553871154785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pans="1:14">
      <c r="A60" s="8">
        <v>190</v>
      </c>
      <c r="B60" s="9">
        <v>190</v>
      </c>
      <c r="C60" s="9">
        <v>0.749874949455261</v>
      </c>
      <c r="D60" s="9">
        <v>0.0491503477096558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16">
        <v>166</v>
      </c>
      <c r="B61" s="17">
        <v>166</v>
      </c>
      <c r="C61" s="17">
        <v>0.779670238494873</v>
      </c>
      <c r="D61" s="17">
        <v>0.0862889289855957</v>
      </c>
      <c r="E61" s="17">
        <v>9</v>
      </c>
      <c r="F61" s="17">
        <v>6</v>
      </c>
      <c r="G61" s="17">
        <v>1</v>
      </c>
      <c r="H61" s="17">
        <v>4</v>
      </c>
      <c r="I61" s="17">
        <v>0.9</v>
      </c>
      <c r="J61" s="17">
        <v>0.6</v>
      </c>
      <c r="K61" s="17">
        <v>0.72</v>
      </c>
      <c r="L61" s="17">
        <v>0.6</v>
      </c>
      <c r="M61" s="17">
        <v>0.3</v>
      </c>
      <c r="N61" s="17">
        <v>0.65</v>
      </c>
    </row>
    <row r="62" spans="1:14">
      <c r="A62" s="8">
        <v>281</v>
      </c>
      <c r="B62" s="9">
        <v>281</v>
      </c>
      <c r="C62" s="9">
        <v>0.818611860275269</v>
      </c>
      <c r="D62" s="9">
        <v>0.00951147079467773</v>
      </c>
      <c r="E62" s="9">
        <v>10</v>
      </c>
      <c r="F62" s="9">
        <v>10</v>
      </c>
      <c r="G62" s="9">
        <v>0</v>
      </c>
      <c r="H62" s="9">
        <v>0</v>
      </c>
      <c r="I62" s="9">
        <v>1</v>
      </c>
      <c r="J62" s="9">
        <v>0.5</v>
      </c>
      <c r="K62" s="9">
        <v>0.666666666666667</v>
      </c>
      <c r="L62" s="9">
        <v>1</v>
      </c>
      <c r="M62" s="9">
        <v>0</v>
      </c>
      <c r="N62" s="9">
        <v>0.5</v>
      </c>
    </row>
    <row r="63" spans="1:14">
      <c r="A63" s="8">
        <v>167</v>
      </c>
      <c r="B63" s="9">
        <v>167</v>
      </c>
      <c r="C63" s="9">
        <v>0.815348744392395</v>
      </c>
      <c r="D63" s="9">
        <v>0.00903403759002686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358</v>
      </c>
      <c r="B64" s="9">
        <v>358</v>
      </c>
      <c r="C64" s="9">
        <v>0.789153099060059</v>
      </c>
      <c r="D64" s="9">
        <v>0.069909930229187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24</v>
      </c>
      <c r="B65" s="9">
        <v>24</v>
      </c>
      <c r="C65" s="9">
        <v>0.790312647819519</v>
      </c>
      <c r="D65" s="9">
        <v>0.0681979656219482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375</v>
      </c>
      <c r="B66" s="9">
        <v>375</v>
      </c>
      <c r="C66" s="9">
        <v>0.788620829582214</v>
      </c>
      <c r="D66" s="9">
        <v>0.0119588375091553</v>
      </c>
      <c r="E66" s="9">
        <v>8</v>
      </c>
      <c r="F66" s="9">
        <v>7</v>
      </c>
      <c r="G66" s="9">
        <v>2</v>
      </c>
      <c r="H66" s="9">
        <v>3</v>
      </c>
      <c r="I66" s="9">
        <v>0.8</v>
      </c>
      <c r="J66" s="9">
        <v>0.533333333333333</v>
      </c>
      <c r="K66" s="9">
        <v>0.64</v>
      </c>
      <c r="L66" s="9">
        <v>0.7</v>
      </c>
      <c r="M66" s="9">
        <v>0.1</v>
      </c>
      <c r="N66" s="9">
        <v>0.55</v>
      </c>
    </row>
    <row r="67" spans="1:14">
      <c r="A67" s="8">
        <v>446</v>
      </c>
      <c r="B67" s="9">
        <v>446</v>
      </c>
      <c r="C67" s="9">
        <v>0.799922227859497</v>
      </c>
      <c r="D67" s="9">
        <v>0.0219073295593262</v>
      </c>
      <c r="E67" s="9">
        <v>8</v>
      </c>
      <c r="F67" s="9">
        <v>6</v>
      </c>
      <c r="G67" s="9">
        <v>2</v>
      </c>
      <c r="H67" s="9">
        <v>4</v>
      </c>
      <c r="I67" s="9">
        <v>0.8</v>
      </c>
      <c r="J67" s="9">
        <v>0.571428571428572</v>
      </c>
      <c r="K67" s="9">
        <v>0.666666666666667</v>
      </c>
      <c r="L67" s="9">
        <v>0.6</v>
      </c>
      <c r="M67" s="9">
        <v>0.2</v>
      </c>
      <c r="N67" s="9">
        <v>0.6</v>
      </c>
    </row>
    <row r="68" spans="1:14">
      <c r="A68" s="8">
        <v>130</v>
      </c>
      <c r="B68" s="9">
        <v>130</v>
      </c>
      <c r="C68" s="9">
        <v>0.804839730262756</v>
      </c>
      <c r="D68" s="9">
        <v>0.0534467697143555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189</v>
      </c>
      <c r="B69" s="9">
        <v>189</v>
      </c>
      <c r="C69" s="9">
        <v>0.811143755912781</v>
      </c>
      <c r="D69" s="9">
        <v>0.090301513671875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22</v>
      </c>
      <c r="B70" s="9">
        <v>22</v>
      </c>
      <c r="C70" s="9">
        <v>0.792670369148254</v>
      </c>
      <c r="D70" s="9">
        <v>0.00942361354827881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pans="1:14">
      <c r="A71" s="8">
        <v>8</v>
      </c>
      <c r="B71" s="9">
        <v>8</v>
      </c>
      <c r="C71" s="9">
        <v>0.792236685752869</v>
      </c>
      <c r="D71" s="9">
        <v>0.000946521759033203</v>
      </c>
      <c r="E71" s="9">
        <v>7</v>
      </c>
      <c r="F71" s="9">
        <v>8</v>
      </c>
      <c r="G71" s="9">
        <v>3</v>
      </c>
      <c r="H71" s="9">
        <v>2</v>
      </c>
      <c r="I71" s="9">
        <v>0.7</v>
      </c>
      <c r="J71" s="9">
        <v>0.466666666666667</v>
      </c>
      <c r="K71" s="9">
        <v>0.56</v>
      </c>
      <c r="L71" s="9">
        <v>0.8</v>
      </c>
      <c r="M71" s="9">
        <v>-0.1</v>
      </c>
      <c r="N71" s="9">
        <v>0.45</v>
      </c>
    </row>
    <row r="72" spans="1:14">
      <c r="A72" s="8">
        <v>211</v>
      </c>
      <c r="B72" s="9">
        <v>211</v>
      </c>
      <c r="C72" s="9">
        <v>0.815291881561279</v>
      </c>
      <c r="D72" s="9">
        <v>0.173565149307251</v>
      </c>
      <c r="E72" s="9">
        <v>8</v>
      </c>
      <c r="F72" s="9">
        <v>8</v>
      </c>
      <c r="G72" s="9">
        <v>2</v>
      </c>
      <c r="H72" s="9">
        <v>2</v>
      </c>
      <c r="I72" s="9">
        <v>0.8</v>
      </c>
      <c r="J72" s="9">
        <v>0.5</v>
      </c>
      <c r="K72" s="9">
        <v>0.615384615384615</v>
      </c>
      <c r="L72" s="9">
        <v>0.8</v>
      </c>
      <c r="M72" s="9">
        <v>0</v>
      </c>
      <c r="N72" s="9">
        <v>0.5</v>
      </c>
    </row>
    <row r="73" spans="1:14">
      <c r="A73" s="8">
        <v>424</v>
      </c>
      <c r="B73" s="9">
        <v>424</v>
      </c>
      <c r="C73" s="9">
        <v>0.815646529197693</v>
      </c>
      <c r="D73" s="9">
        <v>0.0948091745376587</v>
      </c>
      <c r="E73" s="9">
        <v>9</v>
      </c>
      <c r="F73" s="9">
        <v>4</v>
      </c>
      <c r="G73" s="9">
        <v>1</v>
      </c>
      <c r="H73" s="9">
        <v>6</v>
      </c>
      <c r="I73" s="9">
        <v>0.9</v>
      </c>
      <c r="J73" s="9">
        <v>0.692307692307692</v>
      </c>
      <c r="K73" s="9">
        <v>0.782608695652174</v>
      </c>
      <c r="L73" s="9">
        <v>0.4</v>
      </c>
      <c r="M73" s="9">
        <v>0.5</v>
      </c>
      <c r="N73" s="9">
        <v>0.75</v>
      </c>
    </row>
    <row r="74" spans="1:14">
      <c r="A74" s="8">
        <v>298</v>
      </c>
      <c r="B74" s="9">
        <v>298</v>
      </c>
      <c r="C74" s="9">
        <v>0.816716432571411</v>
      </c>
      <c r="D74" s="9">
        <v>0.16333019733429</v>
      </c>
      <c r="E74" s="9">
        <v>9</v>
      </c>
      <c r="F74" s="9">
        <v>7</v>
      </c>
      <c r="G74" s="9">
        <v>1</v>
      </c>
      <c r="H74" s="9">
        <v>3</v>
      </c>
      <c r="I74" s="9">
        <v>0.9</v>
      </c>
      <c r="J74" s="9">
        <v>0.5625</v>
      </c>
      <c r="K74" s="9">
        <v>0.692307692307692</v>
      </c>
      <c r="L74" s="9">
        <v>0.7</v>
      </c>
      <c r="M74" s="9">
        <v>0.2</v>
      </c>
      <c r="N74" s="9">
        <v>0.6</v>
      </c>
    </row>
    <row r="75" spans="1:14">
      <c r="A75" s="8">
        <v>464</v>
      </c>
      <c r="B75" s="9">
        <v>464</v>
      </c>
      <c r="C75" s="9">
        <v>0.819258093833923</v>
      </c>
      <c r="D75" s="9">
        <v>0.0910781621932983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pans="1:14">
      <c r="A76" s="8">
        <v>86</v>
      </c>
      <c r="B76" s="9">
        <v>86</v>
      </c>
      <c r="C76" s="9">
        <v>0.8199782371521</v>
      </c>
      <c r="D76" s="9">
        <v>0.0331791639328003</v>
      </c>
      <c r="E76" s="9">
        <v>9</v>
      </c>
      <c r="F76" s="9">
        <v>8</v>
      </c>
      <c r="G76" s="9">
        <v>1</v>
      </c>
      <c r="H76" s="9">
        <v>2</v>
      </c>
      <c r="I76" s="9">
        <v>0.9</v>
      </c>
      <c r="J76" s="9">
        <v>0.529411764705882</v>
      </c>
      <c r="K76" s="9">
        <v>0.666666666666667</v>
      </c>
      <c r="L76" s="9">
        <v>0.8</v>
      </c>
      <c r="M76" s="9">
        <v>0.1</v>
      </c>
      <c r="N76" s="9">
        <v>0.55</v>
      </c>
    </row>
    <row r="77" s="7" customFormat="1" spans="3:14">
      <c r="C77" s="7">
        <f>AVERAGE(C2:C76)</f>
        <v>0.731371874809265</v>
      </c>
      <c r="D77" s="7">
        <f>AVERAGE(D2:D76)</f>
        <v>0.0729358863830566</v>
      </c>
      <c r="I77" s="7">
        <f t="shared" ref="I77:N77" si="0">AVERAGE(I2:I76)</f>
        <v>0.893333333333333</v>
      </c>
      <c r="J77" s="7">
        <f t="shared" si="0"/>
        <v>0.563345705893694</v>
      </c>
      <c r="K77" s="7">
        <f t="shared" si="0"/>
        <v>0.689498070323258</v>
      </c>
      <c r="L77" s="7">
        <f t="shared" si="0"/>
        <v>0.7</v>
      </c>
      <c r="M77" s="7">
        <f t="shared" si="0"/>
        <v>0.193333333333333</v>
      </c>
      <c r="N77" s="7">
        <f t="shared" si="0"/>
        <v>0.596666666666667</v>
      </c>
    </row>
    <row r="79" spans="3:7">
      <c r="C79" s="18" t="s">
        <v>13</v>
      </c>
      <c r="D79" s="7" t="s">
        <v>14</v>
      </c>
      <c r="F79" s="7" t="s">
        <v>39</v>
      </c>
      <c r="G79" s="7"/>
    </row>
    <row r="80" spans="3:10">
      <c r="C80" s="7" t="s">
        <v>15</v>
      </c>
      <c r="D80" s="7">
        <f>COUNTIF(C2:C76,"&lt;0.343")-COUNTIF(C2:C76,"&lt;0.311")</f>
        <v>0</v>
      </c>
      <c r="F80" s="19">
        <v>0.02</v>
      </c>
      <c r="G80" s="23">
        <v>31.2</v>
      </c>
      <c r="H80" s="23">
        <v>-40</v>
      </c>
      <c r="I80" s="24">
        <v>0.0256</v>
      </c>
      <c r="J80">
        <v>76</v>
      </c>
    </row>
    <row r="81" spans="3:10">
      <c r="C81" s="7" t="s">
        <v>16</v>
      </c>
      <c r="D81" s="7">
        <f>COUNTIF(C2:C76,"&lt;0.375")-COUNTIF(C2:C76,"&lt;0.343")</f>
        <v>0</v>
      </c>
      <c r="F81" s="19">
        <v>0.04</v>
      </c>
      <c r="G81" s="23">
        <v>62.4</v>
      </c>
      <c r="H81" s="23">
        <v>-60</v>
      </c>
      <c r="I81" s="24">
        <v>0.0385</v>
      </c>
      <c r="J81">
        <v>75</v>
      </c>
    </row>
    <row r="82" spans="3:10">
      <c r="C82" s="7" t="s">
        <v>17</v>
      </c>
      <c r="D82" s="7">
        <f>COUNTIF(C2:C76,"&lt;0.407")-COUNTIF(C2:C76,"&lt;0.375")</f>
        <v>0</v>
      </c>
      <c r="F82" s="19">
        <v>0.1</v>
      </c>
      <c r="G82" s="23">
        <v>156</v>
      </c>
      <c r="H82" s="23">
        <v>-160</v>
      </c>
      <c r="I82" s="24">
        <v>0.1026</v>
      </c>
      <c r="J82">
        <v>70</v>
      </c>
    </row>
    <row r="83" spans="3:10">
      <c r="C83" s="7" t="s">
        <v>18</v>
      </c>
      <c r="D83" s="7">
        <f>COUNTIF(C2:C76,"&lt;0.439")-COUNTIF(C2:C76,"&lt;0.407")</f>
        <v>0</v>
      </c>
      <c r="F83" s="30">
        <v>0.12</v>
      </c>
      <c r="G83" s="31">
        <v>187.2</v>
      </c>
      <c r="H83" s="31">
        <v>-180</v>
      </c>
      <c r="I83" s="33">
        <v>0.1154</v>
      </c>
      <c r="J83" s="3">
        <v>69</v>
      </c>
    </row>
    <row r="84" s="3" customFormat="1" spans="3:10">
      <c r="C84" s="20" t="s">
        <v>19</v>
      </c>
      <c r="D84" s="20">
        <f>COUNTIF(C2:C76,"&lt;0.471")-COUNTIF(C2:C76,"&lt;0.439")</f>
        <v>0</v>
      </c>
      <c r="G84" s="20"/>
      <c r="H84" s="3">
        <v>-200</v>
      </c>
      <c r="I84" s="25">
        <v>0.1282</v>
      </c>
      <c r="J84" s="3">
        <v>68</v>
      </c>
    </row>
    <row r="85" s="3" customFormat="1" spans="3:4">
      <c r="C85" s="20" t="s">
        <v>20</v>
      </c>
      <c r="D85" s="20">
        <f>COUNTIF(C2:C76,"&lt;0.503")-COUNTIF(C2:C76,"&lt;0.471")</f>
        <v>0</v>
      </c>
    </row>
    <row r="86" s="3" customFormat="1" spans="3:4">
      <c r="C86" s="20" t="s">
        <v>21</v>
      </c>
      <c r="D86" s="20">
        <f>COUNTIF(C2:C76,"&lt;0.535")-COUNTIF(C2:C76,"&lt;0.503")</f>
        <v>0</v>
      </c>
    </row>
    <row r="87" s="3" customFormat="1" spans="3:4">
      <c r="C87" s="20" t="s">
        <v>22</v>
      </c>
      <c r="D87" s="20">
        <f>COUNTIF(C2:C76,"&lt;0.567")-COUNTIF(C2:C76,"&lt;0.535")</f>
        <v>0</v>
      </c>
    </row>
    <row r="88" s="3" customFormat="1" spans="3:4">
      <c r="C88" s="20" t="s">
        <v>23</v>
      </c>
      <c r="D88" s="20">
        <f>COUNTIF(C2:C76,"&lt;0.599")-COUNTIF(C2:C76,"&lt;0.567")</f>
        <v>0</v>
      </c>
    </row>
    <row r="89" spans="3:4">
      <c r="C89" s="7" t="s">
        <v>24</v>
      </c>
      <c r="D89" s="7">
        <f>COUNTIF(C2:C76,"&lt;0.631")-COUNTIF(C2:C76,"&lt;0.599")</f>
        <v>0</v>
      </c>
    </row>
    <row r="90" s="29" customFormat="1" spans="3:5">
      <c r="C90" s="32" t="s">
        <v>80</v>
      </c>
      <c r="D90" s="32">
        <f>COUNTIF(C2:C76,"&lt;0.669")-COUNTIF(C2:C76,"&lt;0.631")</f>
        <v>15</v>
      </c>
      <c r="E90" s="29">
        <v>15</v>
      </c>
    </row>
    <row r="91" spans="3:5">
      <c r="C91" s="7" t="s">
        <v>81</v>
      </c>
      <c r="D91" s="7">
        <f>COUNTIF(C2:C76,"&lt;0.707")-COUNTIF(C2:C76,"&lt;0.669")</f>
        <v>15</v>
      </c>
      <c r="E91">
        <v>15</v>
      </c>
    </row>
    <row r="92" spans="3:5">
      <c r="C92" s="7" t="s">
        <v>82</v>
      </c>
      <c r="D92" s="7">
        <f>COUNTIF(C2:C76,"&lt;0.745")-COUNTIF(C2:C76,"&lt;0.707")</f>
        <v>15</v>
      </c>
      <c r="E92">
        <v>15</v>
      </c>
    </row>
    <row r="93" spans="3:5">
      <c r="C93" s="7" t="s">
        <v>83</v>
      </c>
      <c r="D93" s="7">
        <f>COUNTIF(C2:C76,"&lt;0.783")-COUNTIF(C2:C76,"&lt;0.745")</f>
        <v>15</v>
      </c>
      <c r="E93">
        <v>15</v>
      </c>
    </row>
    <row r="94" s="29" customFormat="1" spans="3:5">
      <c r="C94" s="32" t="s">
        <v>84</v>
      </c>
      <c r="D94" s="32">
        <f>COUNTIF(C2:C76,"&lt;0.821")-COUNTIF(C2:C76,"&lt;0.783")</f>
        <v>15</v>
      </c>
      <c r="E94" s="29">
        <v>15</v>
      </c>
    </row>
    <row r="95" s="3" customFormat="1" spans="3:4">
      <c r="C95" s="20" t="s">
        <v>30</v>
      </c>
      <c r="D95" s="20">
        <f>COUNTIF(C2:C76,"&lt;0.823")-COUNTIF(C2:C76,"&lt;0.791")</f>
        <v>12</v>
      </c>
    </row>
    <row r="96" spans="3:4">
      <c r="C96" s="7" t="s">
        <v>31</v>
      </c>
      <c r="D96" s="7">
        <f>COUNTIF(C2:C76,"&lt;0.855")-COUNTIF(C2:C76,"&lt;0.823")</f>
        <v>0</v>
      </c>
    </row>
    <row r="97" spans="3:4">
      <c r="C97" s="7" t="s">
        <v>32</v>
      </c>
      <c r="D97" s="7">
        <f>COUNTIF(C2:C76,"&lt;0.887")-COUNTIF(C2:C76,"&lt;0.855")</f>
        <v>0</v>
      </c>
    </row>
    <row r="98" spans="3:4">
      <c r="C98" s="7" t="s">
        <v>33</v>
      </c>
      <c r="D98" s="7">
        <f>COUNTIF(C2:C76,"&lt;0.919")-COUNTIF(C2:C76,"&lt;0.887")</f>
        <v>0</v>
      </c>
    </row>
    <row r="99" spans="3:4">
      <c r="C99" s="7" t="s">
        <v>34</v>
      </c>
      <c r="D99" s="7">
        <f>COUNTIF(C2:C76,"&lt;0.951")-COUNTIF(C2:C76,"&lt;0.919")</f>
        <v>0</v>
      </c>
    </row>
    <row r="100" spans="3:4">
      <c r="C100" s="7" t="s">
        <v>35</v>
      </c>
      <c r="D100" s="7">
        <f>COUNTIF(C2:C76,"&lt;0.983")-COUNTIF(C2:C76,"&lt;0.951")</f>
        <v>0</v>
      </c>
    </row>
    <row r="101" spans="3:7">
      <c r="C101" s="7" t="s">
        <v>36</v>
      </c>
      <c r="D101" s="7">
        <f>COUNTIF(C2:C76,"&lt;1.015")-COUNTIF(C2:C76,"&lt;0.983")</f>
        <v>0</v>
      </c>
      <c r="F101">
        <v>0.53</v>
      </c>
      <c r="G101">
        <v>0.038</v>
      </c>
    </row>
    <row r="102" spans="3:7">
      <c r="C102" s="7" t="s">
        <v>37</v>
      </c>
      <c r="D102" s="7">
        <f>COUNTIF(C2:C76,"&lt;1.047")-COUNTIF(C2:C76,"&lt;1.015")</f>
        <v>0</v>
      </c>
      <c r="F102">
        <v>0.648</v>
      </c>
      <c r="G102">
        <v>0.073</v>
      </c>
    </row>
    <row r="103" spans="3:7">
      <c r="C103" s="7" t="s">
        <v>38</v>
      </c>
      <c r="D103" s="7">
        <f>COUNTIF(C2:C76,"&lt;1.079")-COUNTIF(C2:C76,"&lt;1.047")</f>
        <v>0</v>
      </c>
      <c r="F103">
        <v>0.734</v>
      </c>
      <c r="G103">
        <v>0.107</v>
      </c>
    </row>
    <row r="105" spans="6:6">
      <c r="F105">
        <v>0.038</v>
      </c>
    </row>
  </sheetData>
  <pageMargins left="0.75" right="0.75" top="1" bottom="1" header="0.5" footer="0.5"/>
  <headerFooter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"/>
  <sheetViews>
    <sheetView topLeftCell="A64" workbookViewId="0">
      <selection activeCell="A11" sqref="$A11:$XFD11"/>
    </sheetView>
  </sheetViews>
  <sheetFormatPr defaultColWidth="8.89166666666667" defaultRowHeight="13.5"/>
  <cols>
    <col min="3" max="4" width="17.108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89</v>
      </c>
      <c r="B2" s="9">
        <v>89</v>
      </c>
      <c r="C2" s="9">
        <v>0.659916758537292</v>
      </c>
      <c r="D2" s="9">
        <v>0.0139707326889038</v>
      </c>
      <c r="E2" s="9">
        <v>9</v>
      </c>
      <c r="F2" s="9">
        <v>7</v>
      </c>
      <c r="G2" s="9">
        <v>1</v>
      </c>
      <c r="H2" s="9">
        <v>3</v>
      </c>
      <c r="I2" s="9">
        <v>0.9</v>
      </c>
      <c r="J2" s="9">
        <v>0.5625</v>
      </c>
      <c r="K2" s="9">
        <v>0.692307692307692</v>
      </c>
      <c r="L2" s="9">
        <v>0.7</v>
      </c>
      <c r="M2" s="9">
        <v>0.2</v>
      </c>
      <c r="N2" s="9">
        <v>0.6</v>
      </c>
    </row>
    <row r="3" spans="1:14">
      <c r="A3" s="8">
        <v>244</v>
      </c>
      <c r="B3" s="9">
        <v>244</v>
      </c>
      <c r="C3" s="9">
        <v>0.666673541069031</v>
      </c>
      <c r="D3" s="9">
        <v>0.0326756238937378</v>
      </c>
      <c r="E3" s="9">
        <v>7</v>
      </c>
      <c r="F3" s="9">
        <v>5</v>
      </c>
      <c r="G3" s="9">
        <v>3</v>
      </c>
      <c r="H3" s="9">
        <v>5</v>
      </c>
      <c r="I3" s="9">
        <v>0.7</v>
      </c>
      <c r="J3" s="9">
        <v>0.583333333333333</v>
      </c>
      <c r="K3" s="9">
        <v>0.636363636363636</v>
      </c>
      <c r="L3" s="9">
        <v>0.5</v>
      </c>
      <c r="M3" s="9">
        <v>0.2</v>
      </c>
      <c r="N3" s="9">
        <v>0.6</v>
      </c>
    </row>
    <row r="4" spans="1:14">
      <c r="A4" s="8">
        <v>423</v>
      </c>
      <c r="B4" s="9">
        <v>423</v>
      </c>
      <c r="C4" s="9">
        <v>0.656862735748291</v>
      </c>
      <c r="D4" s="9">
        <v>0.0973341464996338</v>
      </c>
      <c r="E4" s="9">
        <v>8</v>
      </c>
      <c r="F4" s="9">
        <v>6</v>
      </c>
      <c r="G4" s="9">
        <v>2</v>
      </c>
      <c r="H4" s="9">
        <v>4</v>
      </c>
      <c r="I4" s="9">
        <v>0.8</v>
      </c>
      <c r="J4" s="9">
        <v>0.571428571428572</v>
      </c>
      <c r="K4" s="9">
        <v>0.666666666666667</v>
      </c>
      <c r="L4" s="9">
        <v>0.6</v>
      </c>
      <c r="M4" s="9">
        <v>0.2</v>
      </c>
      <c r="N4" s="9">
        <v>0.6</v>
      </c>
    </row>
    <row r="5" spans="1:14">
      <c r="A5" s="8">
        <v>391</v>
      </c>
      <c r="B5" s="9">
        <v>391</v>
      </c>
      <c r="C5" s="9">
        <v>0.658573150634766</v>
      </c>
      <c r="D5" s="9">
        <v>0.0924794673919678</v>
      </c>
      <c r="E5" s="9">
        <v>8</v>
      </c>
      <c r="F5" s="9">
        <v>7</v>
      </c>
      <c r="G5" s="9">
        <v>2</v>
      </c>
      <c r="H5" s="9">
        <v>3</v>
      </c>
      <c r="I5" s="9">
        <v>0.8</v>
      </c>
      <c r="J5" s="9">
        <v>0.533333333333333</v>
      </c>
      <c r="K5" s="9">
        <v>0.64</v>
      </c>
      <c r="L5" s="9">
        <v>0.7</v>
      </c>
      <c r="M5" s="9">
        <v>0.1</v>
      </c>
      <c r="N5" s="9">
        <v>0.55</v>
      </c>
    </row>
    <row r="6" spans="1:14">
      <c r="A6" s="8">
        <v>361</v>
      </c>
      <c r="B6" s="9">
        <v>361</v>
      </c>
      <c r="C6" s="9">
        <v>0.659554600715637</v>
      </c>
      <c r="D6" s="9">
        <v>0.12120258808136</v>
      </c>
      <c r="E6" s="9">
        <v>9</v>
      </c>
      <c r="F6" s="9">
        <v>9</v>
      </c>
      <c r="G6" s="9">
        <v>1</v>
      </c>
      <c r="H6" s="9">
        <v>1</v>
      </c>
      <c r="I6" s="9">
        <v>0.9</v>
      </c>
      <c r="J6" s="9">
        <v>0.5</v>
      </c>
      <c r="K6" s="9">
        <v>0.642857142857143</v>
      </c>
      <c r="L6" s="9">
        <v>0.9</v>
      </c>
      <c r="M6" s="9">
        <v>0</v>
      </c>
      <c r="N6" s="9">
        <v>0.5</v>
      </c>
    </row>
    <row r="7" spans="1:14">
      <c r="A7" s="8">
        <v>80</v>
      </c>
      <c r="B7" s="9">
        <v>80</v>
      </c>
      <c r="C7" s="9">
        <v>0.659652709960937</v>
      </c>
      <c r="D7" s="9">
        <v>0.102849960327148</v>
      </c>
      <c r="E7" s="9">
        <v>10</v>
      </c>
      <c r="F7" s="9">
        <v>6</v>
      </c>
      <c r="G7" s="9">
        <v>0</v>
      </c>
      <c r="H7" s="9">
        <v>4</v>
      </c>
      <c r="I7" s="9">
        <v>1</v>
      </c>
      <c r="J7" s="9">
        <v>0.625</v>
      </c>
      <c r="K7" s="9">
        <v>0.769230769230769</v>
      </c>
      <c r="L7" s="9">
        <v>0.6</v>
      </c>
      <c r="M7" s="9">
        <v>0.4</v>
      </c>
      <c r="N7" s="9">
        <v>0.7</v>
      </c>
    </row>
    <row r="8" spans="1:14">
      <c r="A8" s="8">
        <v>176</v>
      </c>
      <c r="B8" s="9">
        <v>176</v>
      </c>
      <c r="C8" s="9">
        <v>0.660414099693298</v>
      </c>
      <c r="D8" s="9">
        <v>0.0916085243225098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301</v>
      </c>
      <c r="B9" s="9">
        <v>301</v>
      </c>
      <c r="C9" s="9">
        <v>0.662102222442627</v>
      </c>
      <c r="D9" s="9">
        <v>0.124578595161438</v>
      </c>
      <c r="E9" s="9">
        <v>9</v>
      </c>
      <c r="F9" s="9">
        <v>7</v>
      </c>
      <c r="G9" s="9">
        <v>1</v>
      </c>
      <c r="H9" s="9">
        <v>3</v>
      </c>
      <c r="I9" s="9">
        <v>0.9</v>
      </c>
      <c r="J9" s="9">
        <v>0.5625</v>
      </c>
      <c r="K9" s="9">
        <v>0.692307692307692</v>
      </c>
      <c r="L9" s="9">
        <v>0.7</v>
      </c>
      <c r="M9" s="9">
        <v>0.2</v>
      </c>
      <c r="N9" s="9">
        <v>0.6</v>
      </c>
    </row>
    <row r="10" spans="1:14">
      <c r="A10" s="8">
        <v>127</v>
      </c>
      <c r="B10" s="9">
        <v>127</v>
      </c>
      <c r="C10" s="9">
        <v>0.661110758781433</v>
      </c>
      <c r="D10" s="9">
        <v>0.0166646242141724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pans="1:14">
      <c r="A11" s="8">
        <v>442</v>
      </c>
      <c r="B11" s="9">
        <v>442</v>
      </c>
      <c r="C11" s="9">
        <v>0.667679786682129</v>
      </c>
      <c r="D11" s="9">
        <v>0.0160030126571655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473</v>
      </c>
      <c r="B12" s="9">
        <v>473</v>
      </c>
      <c r="C12" s="9">
        <v>0.66645336151123</v>
      </c>
      <c r="D12" s="9">
        <v>0.108807682991028</v>
      </c>
      <c r="E12" s="9">
        <v>10</v>
      </c>
      <c r="F12" s="9">
        <v>6</v>
      </c>
      <c r="G12" s="9">
        <v>0</v>
      </c>
      <c r="H12" s="9">
        <v>4</v>
      </c>
      <c r="I12" s="9">
        <v>1</v>
      </c>
      <c r="J12" s="9">
        <v>0.625</v>
      </c>
      <c r="K12" s="9">
        <v>0.769230769230769</v>
      </c>
      <c r="L12" s="9">
        <v>0.6</v>
      </c>
      <c r="M12" s="9">
        <v>0.4</v>
      </c>
      <c r="N12" s="9">
        <v>0.7</v>
      </c>
    </row>
    <row r="13" spans="1:14">
      <c r="A13" s="8">
        <v>261</v>
      </c>
      <c r="B13" s="9">
        <v>261</v>
      </c>
      <c r="C13" s="9">
        <v>0.667340993881226</v>
      </c>
      <c r="D13" s="9">
        <v>0.130968451499939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218</v>
      </c>
      <c r="B14" s="9">
        <v>218</v>
      </c>
      <c r="C14" s="9">
        <v>0.667884349822998</v>
      </c>
      <c r="D14" s="9">
        <v>0.152703166007996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="4" customFormat="1" spans="1:14">
      <c r="A15" s="16">
        <v>207</v>
      </c>
      <c r="B15" s="17">
        <v>207</v>
      </c>
      <c r="C15" s="17">
        <v>0.668673396110535</v>
      </c>
      <c r="D15" s="17">
        <v>0.00628530979156494</v>
      </c>
      <c r="E15" s="17">
        <v>9</v>
      </c>
      <c r="F15" s="17">
        <v>8</v>
      </c>
      <c r="G15" s="17">
        <v>1</v>
      </c>
      <c r="H15" s="17">
        <v>2</v>
      </c>
      <c r="I15" s="17">
        <v>0.9</v>
      </c>
      <c r="J15" s="17">
        <v>0.529411764705882</v>
      </c>
      <c r="K15" s="17">
        <v>0.666666666666667</v>
      </c>
      <c r="L15" s="17">
        <v>0.8</v>
      </c>
      <c r="M15" s="17">
        <v>0.1</v>
      </c>
      <c r="N15" s="17">
        <v>0.55</v>
      </c>
    </row>
    <row r="16" spans="1:14">
      <c r="A16" s="8">
        <v>459</v>
      </c>
      <c r="B16" s="9">
        <v>459</v>
      </c>
      <c r="C16" s="9">
        <v>0.703859448432922</v>
      </c>
      <c r="D16" s="9">
        <v>0.0196352005004883</v>
      </c>
      <c r="E16" s="9">
        <v>10</v>
      </c>
      <c r="F16" s="9">
        <v>7</v>
      </c>
      <c r="G16" s="9">
        <v>0</v>
      </c>
      <c r="H16" s="9">
        <v>3</v>
      </c>
      <c r="I16" s="9">
        <v>1</v>
      </c>
      <c r="J16" s="9">
        <v>0.588235294117647</v>
      </c>
      <c r="K16" s="9">
        <v>0.740740740740741</v>
      </c>
      <c r="L16" s="9">
        <v>0.7</v>
      </c>
      <c r="M16" s="9">
        <v>0.3</v>
      </c>
      <c r="N16" s="9">
        <v>0.65</v>
      </c>
    </row>
    <row r="17" spans="1:14">
      <c r="A17" s="8">
        <v>184</v>
      </c>
      <c r="B17" s="9">
        <v>184</v>
      </c>
      <c r="C17" s="9">
        <v>0.704670667648315</v>
      </c>
      <c r="D17" s="9">
        <v>0.0256813764572144</v>
      </c>
      <c r="E17" s="9">
        <v>8</v>
      </c>
      <c r="F17" s="9">
        <v>8</v>
      </c>
      <c r="G17" s="9">
        <v>2</v>
      </c>
      <c r="H17" s="9">
        <v>2</v>
      </c>
      <c r="I17" s="9">
        <v>0.8</v>
      </c>
      <c r="J17" s="9">
        <v>0.5</v>
      </c>
      <c r="K17" s="9">
        <v>0.615384615384615</v>
      </c>
      <c r="L17" s="9">
        <v>0.8</v>
      </c>
      <c r="M17" s="9">
        <v>0</v>
      </c>
      <c r="N17" s="9">
        <v>0.5</v>
      </c>
    </row>
    <row r="18" spans="1:14">
      <c r="A18" s="8">
        <v>40</v>
      </c>
      <c r="B18" s="9">
        <v>40</v>
      </c>
      <c r="C18" s="9">
        <v>0.702210426330566</v>
      </c>
      <c r="D18" s="9">
        <v>0.0116062164306641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18</v>
      </c>
      <c r="B19" s="9">
        <v>18</v>
      </c>
      <c r="C19" s="9">
        <v>0.69927442073822</v>
      </c>
      <c r="D19" s="9">
        <v>0.0535966157913208</v>
      </c>
      <c r="E19" s="9">
        <v>8</v>
      </c>
      <c r="F19" s="9">
        <v>6</v>
      </c>
      <c r="G19" s="9">
        <v>2</v>
      </c>
      <c r="H19" s="9">
        <v>4</v>
      </c>
      <c r="I19" s="9">
        <v>0.8</v>
      </c>
      <c r="J19" s="9">
        <v>0.571428571428572</v>
      </c>
      <c r="K19" s="9">
        <v>0.666666666666667</v>
      </c>
      <c r="L19" s="9">
        <v>0.6</v>
      </c>
      <c r="M19" s="9">
        <v>0.2</v>
      </c>
      <c r="N19" s="9">
        <v>0.6</v>
      </c>
    </row>
    <row r="20" spans="1:14">
      <c r="A20" s="8">
        <v>415</v>
      </c>
      <c r="B20" s="9">
        <v>415</v>
      </c>
      <c r="C20" s="9">
        <v>0.698853492736816</v>
      </c>
      <c r="D20" s="9">
        <v>0.0456039905548096</v>
      </c>
      <c r="E20" s="9">
        <v>9</v>
      </c>
      <c r="F20" s="9">
        <v>6</v>
      </c>
      <c r="G20" s="9">
        <v>1</v>
      </c>
      <c r="H20" s="9">
        <v>4</v>
      </c>
      <c r="I20" s="9">
        <v>0.9</v>
      </c>
      <c r="J20" s="9">
        <v>0.6</v>
      </c>
      <c r="K20" s="9">
        <v>0.72</v>
      </c>
      <c r="L20" s="9">
        <v>0.6</v>
      </c>
      <c r="M20" s="9">
        <v>0.3</v>
      </c>
      <c r="N20" s="9">
        <v>0.65</v>
      </c>
    </row>
    <row r="21" spans="1:14">
      <c r="A21" s="8">
        <v>26</v>
      </c>
      <c r="B21" s="9">
        <v>26</v>
      </c>
      <c r="C21" s="9">
        <v>0.696692824363708</v>
      </c>
      <c r="D21" s="9">
        <v>0.0210152864456177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90</v>
      </c>
      <c r="B22" s="9">
        <v>90</v>
      </c>
      <c r="C22" s="9">
        <v>0.69391131401062</v>
      </c>
      <c r="D22" s="9">
        <v>0.0361627340316773</v>
      </c>
      <c r="E22" s="9">
        <v>9</v>
      </c>
      <c r="F22" s="9">
        <v>5</v>
      </c>
      <c r="G22" s="9">
        <v>1</v>
      </c>
      <c r="H22" s="9">
        <v>5</v>
      </c>
      <c r="I22" s="9">
        <v>0.9</v>
      </c>
      <c r="J22" s="9">
        <v>0.642857142857143</v>
      </c>
      <c r="K22" s="9">
        <v>0.75</v>
      </c>
      <c r="L22" s="9">
        <v>0.5</v>
      </c>
      <c r="M22" s="9">
        <v>0.4</v>
      </c>
      <c r="N22" s="9">
        <v>0.7</v>
      </c>
    </row>
    <row r="23" spans="1:14">
      <c r="A23" s="8">
        <v>106</v>
      </c>
      <c r="B23" s="9">
        <v>106</v>
      </c>
      <c r="C23" s="9">
        <v>0.690101981163025</v>
      </c>
      <c r="D23" s="9">
        <v>0.0384869575500488</v>
      </c>
      <c r="E23" s="9">
        <v>9</v>
      </c>
      <c r="F23" s="9">
        <v>5</v>
      </c>
      <c r="G23" s="9">
        <v>1</v>
      </c>
      <c r="H23" s="9">
        <v>5</v>
      </c>
      <c r="I23" s="9">
        <v>0.9</v>
      </c>
      <c r="J23" s="9">
        <v>0.642857142857143</v>
      </c>
      <c r="K23" s="9">
        <v>0.75</v>
      </c>
      <c r="L23" s="9">
        <v>0.5</v>
      </c>
      <c r="M23" s="9">
        <v>0.4</v>
      </c>
      <c r="N23" s="9">
        <v>0.7</v>
      </c>
    </row>
    <row r="24" spans="1:14">
      <c r="A24" s="8">
        <v>376</v>
      </c>
      <c r="B24" s="9">
        <v>376</v>
      </c>
      <c r="C24" s="9">
        <v>0.690605521202087</v>
      </c>
      <c r="D24" s="9">
        <v>0.0205518007278442</v>
      </c>
      <c r="E24" s="9">
        <v>9</v>
      </c>
      <c r="F24" s="9">
        <v>5</v>
      </c>
      <c r="G24" s="9">
        <v>1</v>
      </c>
      <c r="H24" s="9">
        <v>5</v>
      </c>
      <c r="I24" s="9">
        <v>0.9</v>
      </c>
      <c r="J24" s="9">
        <v>0.642857142857143</v>
      </c>
      <c r="K24" s="9">
        <v>0.75</v>
      </c>
      <c r="L24" s="9">
        <v>0.5</v>
      </c>
      <c r="M24" s="9">
        <v>0.4</v>
      </c>
      <c r="N24" s="9">
        <v>0.7</v>
      </c>
    </row>
    <row r="25" spans="1:14">
      <c r="A25" s="8">
        <v>260</v>
      </c>
      <c r="B25" s="9">
        <v>260</v>
      </c>
      <c r="C25" s="9">
        <v>0.69218921661377</v>
      </c>
      <c r="D25" s="9">
        <v>0.0328303575515747</v>
      </c>
      <c r="E25" s="9">
        <v>9</v>
      </c>
      <c r="F25" s="9">
        <v>8</v>
      </c>
      <c r="G25" s="9">
        <v>1</v>
      </c>
      <c r="H25" s="9">
        <v>2</v>
      </c>
      <c r="I25" s="9">
        <v>0.9</v>
      </c>
      <c r="J25" s="9">
        <v>0.529411764705882</v>
      </c>
      <c r="K25" s="9">
        <v>0.666666666666667</v>
      </c>
      <c r="L25" s="9">
        <v>0.8</v>
      </c>
      <c r="M25" s="9">
        <v>0.1</v>
      </c>
      <c r="N25" s="9">
        <v>0.55</v>
      </c>
    </row>
    <row r="26" spans="1:14">
      <c r="A26" s="8">
        <v>139</v>
      </c>
      <c r="B26" s="9">
        <v>139</v>
      </c>
      <c r="C26" s="9">
        <v>0.688897848129272</v>
      </c>
      <c r="D26" s="9">
        <v>0.0485998392105102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350</v>
      </c>
      <c r="B27" s="9">
        <v>350</v>
      </c>
      <c r="C27" s="9">
        <v>0.689123868942261</v>
      </c>
      <c r="D27" s="9">
        <v>0.0156382322311401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427</v>
      </c>
      <c r="B28" s="9">
        <v>427</v>
      </c>
      <c r="C28" s="9">
        <v>0.684904217720032</v>
      </c>
      <c r="D28" s="9">
        <v>0.0170198678970337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="4" customFormat="1" spans="1:14">
      <c r="A29" s="16">
        <v>356</v>
      </c>
      <c r="B29" s="17">
        <v>356</v>
      </c>
      <c r="C29" s="17">
        <v>0.677717924118042</v>
      </c>
      <c r="D29" s="17">
        <v>0.0300798416137695</v>
      </c>
      <c r="E29" s="17">
        <v>10</v>
      </c>
      <c r="F29" s="17">
        <v>5</v>
      </c>
      <c r="G29" s="17">
        <v>0</v>
      </c>
      <c r="H29" s="17">
        <v>5</v>
      </c>
      <c r="I29" s="17">
        <v>1</v>
      </c>
      <c r="J29" s="17">
        <v>0.666666666666667</v>
      </c>
      <c r="K29" s="17">
        <v>0.8</v>
      </c>
      <c r="L29" s="17">
        <v>0.5</v>
      </c>
      <c r="M29" s="17">
        <v>0.5</v>
      </c>
      <c r="N29" s="17">
        <v>0.75</v>
      </c>
    </row>
    <row r="30" spans="1:14">
      <c r="A30" s="8">
        <v>48</v>
      </c>
      <c r="B30" s="9">
        <v>48</v>
      </c>
      <c r="C30" s="9">
        <v>0.735119223594666</v>
      </c>
      <c r="D30" s="9">
        <v>0.0424820184707642</v>
      </c>
      <c r="E30" s="9">
        <v>9</v>
      </c>
      <c r="F30" s="9">
        <v>9</v>
      </c>
      <c r="G30" s="9">
        <v>1</v>
      </c>
      <c r="H30" s="9">
        <v>1</v>
      </c>
      <c r="I30" s="9">
        <v>0.9</v>
      </c>
      <c r="J30" s="9">
        <v>0.5</v>
      </c>
      <c r="K30" s="9">
        <v>0.642857142857143</v>
      </c>
      <c r="L30" s="9">
        <v>0.9</v>
      </c>
      <c r="M30" s="9">
        <v>0</v>
      </c>
      <c r="N30" s="9">
        <v>0.5</v>
      </c>
    </row>
    <row r="31" spans="1:14">
      <c r="A31" s="8">
        <v>293</v>
      </c>
      <c r="B31" s="9">
        <v>293</v>
      </c>
      <c r="C31" s="9">
        <v>0.730805635452271</v>
      </c>
      <c r="D31" s="9">
        <v>0.0538330078125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13</v>
      </c>
      <c r="B32" s="9">
        <v>13</v>
      </c>
      <c r="C32" s="9">
        <v>0.737797617912292</v>
      </c>
      <c r="D32" s="9">
        <v>0.0830581188201904</v>
      </c>
      <c r="E32" s="9">
        <v>9</v>
      </c>
      <c r="F32" s="9">
        <v>7</v>
      </c>
      <c r="G32" s="9">
        <v>1</v>
      </c>
      <c r="H32" s="9">
        <v>3</v>
      </c>
      <c r="I32" s="9">
        <v>0.9</v>
      </c>
      <c r="J32" s="9">
        <v>0.5625</v>
      </c>
      <c r="K32" s="9">
        <v>0.692307692307692</v>
      </c>
      <c r="L32" s="9">
        <v>0.7</v>
      </c>
      <c r="M32" s="9">
        <v>0.2</v>
      </c>
      <c r="N32" s="9">
        <v>0.6</v>
      </c>
    </row>
    <row r="33" spans="1:14">
      <c r="A33" s="8">
        <v>425</v>
      </c>
      <c r="B33" s="9">
        <v>425</v>
      </c>
      <c r="C33" s="9">
        <v>0.714130759239197</v>
      </c>
      <c r="D33" s="9">
        <v>0.108007192611694</v>
      </c>
      <c r="E33" s="9">
        <v>8</v>
      </c>
      <c r="F33" s="9">
        <v>8</v>
      </c>
      <c r="G33" s="9">
        <v>2</v>
      </c>
      <c r="H33" s="9">
        <v>2</v>
      </c>
      <c r="I33" s="9">
        <v>0.8</v>
      </c>
      <c r="J33" s="9">
        <v>0.5</v>
      </c>
      <c r="K33" s="9">
        <v>0.615384615384615</v>
      </c>
      <c r="L33" s="9">
        <v>0.8</v>
      </c>
      <c r="M33" s="9">
        <v>0</v>
      </c>
      <c r="N33" s="9">
        <v>0.5</v>
      </c>
    </row>
    <row r="34" spans="1:14">
      <c r="A34" s="8">
        <v>156</v>
      </c>
      <c r="B34" s="9">
        <v>156</v>
      </c>
      <c r="C34" s="9">
        <v>0.717787384986877</v>
      </c>
      <c r="D34" s="9">
        <v>0.186887502670288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345</v>
      </c>
      <c r="B35" s="9">
        <v>345</v>
      </c>
      <c r="C35" s="9">
        <v>0.72076141834259</v>
      </c>
      <c r="D35" s="9">
        <v>0.153447031974793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195</v>
      </c>
      <c r="B36" s="9">
        <v>195</v>
      </c>
      <c r="C36" s="9">
        <v>0.72566294670105</v>
      </c>
      <c r="D36" s="9">
        <v>0.111283540725708</v>
      </c>
      <c r="E36" s="9">
        <v>8</v>
      </c>
      <c r="F36" s="9">
        <v>9</v>
      </c>
      <c r="G36" s="9">
        <v>2</v>
      </c>
      <c r="H36" s="9">
        <v>1</v>
      </c>
      <c r="I36" s="9">
        <v>0.8</v>
      </c>
      <c r="J36" s="9">
        <v>0.470588235294118</v>
      </c>
      <c r="K36" s="9">
        <v>0.592592592592593</v>
      </c>
      <c r="L36" s="9">
        <v>0.9</v>
      </c>
      <c r="M36" s="9">
        <v>-0.1</v>
      </c>
      <c r="N36" s="9">
        <v>0.45</v>
      </c>
    </row>
    <row r="37" spans="1:14">
      <c r="A37" s="8">
        <v>440</v>
      </c>
      <c r="B37" s="9">
        <v>440</v>
      </c>
      <c r="C37" s="9">
        <v>0.726106524467468</v>
      </c>
      <c r="D37" s="9">
        <v>0.214366316795349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340</v>
      </c>
      <c r="B38" s="9">
        <v>340</v>
      </c>
      <c r="C38" s="9">
        <v>0.726742148399353</v>
      </c>
      <c r="D38" s="9">
        <v>0.163003444671631</v>
      </c>
      <c r="E38" s="9">
        <v>9</v>
      </c>
      <c r="F38" s="9">
        <v>5</v>
      </c>
      <c r="G38" s="9">
        <v>1</v>
      </c>
      <c r="H38" s="9">
        <v>5</v>
      </c>
      <c r="I38" s="9">
        <v>0.9</v>
      </c>
      <c r="J38" s="9">
        <v>0.642857142857143</v>
      </c>
      <c r="K38" s="9">
        <v>0.75</v>
      </c>
      <c r="L38" s="9">
        <v>0.5</v>
      </c>
      <c r="M38" s="9">
        <v>0.4</v>
      </c>
      <c r="N38" s="9">
        <v>0.7</v>
      </c>
    </row>
    <row r="39" spans="1:14">
      <c r="A39" s="8">
        <v>135</v>
      </c>
      <c r="B39" s="9">
        <v>135</v>
      </c>
      <c r="C39" s="9">
        <v>0.727081894874573</v>
      </c>
      <c r="D39" s="9">
        <v>0.148623704910278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326</v>
      </c>
      <c r="B40" s="9">
        <v>326</v>
      </c>
      <c r="C40" s="9">
        <v>0.728153347969055</v>
      </c>
      <c r="D40" s="9">
        <v>0.205908179283142</v>
      </c>
      <c r="E40" s="9">
        <v>10</v>
      </c>
      <c r="F40" s="9">
        <v>7</v>
      </c>
      <c r="G40" s="9">
        <v>0</v>
      </c>
      <c r="H40" s="9">
        <v>3</v>
      </c>
      <c r="I40" s="9">
        <v>1</v>
      </c>
      <c r="J40" s="9">
        <v>0.588235294117647</v>
      </c>
      <c r="K40" s="9">
        <v>0.740740740740741</v>
      </c>
      <c r="L40" s="9">
        <v>0.7</v>
      </c>
      <c r="M40" s="9">
        <v>0.3</v>
      </c>
      <c r="N40" s="9">
        <v>0.65</v>
      </c>
    </row>
    <row r="41" spans="1:14">
      <c r="A41" s="8">
        <v>83</v>
      </c>
      <c r="B41" s="9">
        <v>83</v>
      </c>
      <c r="C41" s="9">
        <v>0.729466319084167</v>
      </c>
      <c r="D41" s="9">
        <v>0.119478106498718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178</v>
      </c>
      <c r="B42" s="9">
        <v>178</v>
      </c>
      <c r="C42" s="9">
        <v>0.736749768257141</v>
      </c>
      <c r="D42" s="9">
        <v>0.15205705165863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16">
        <v>487</v>
      </c>
      <c r="B43" s="17">
        <v>487</v>
      </c>
      <c r="C43" s="17">
        <v>0.73888897895813</v>
      </c>
      <c r="D43" s="17">
        <v>0.0405522584915161</v>
      </c>
      <c r="E43" s="17">
        <v>8</v>
      </c>
      <c r="F43" s="17">
        <v>8</v>
      </c>
      <c r="G43" s="17">
        <v>2</v>
      </c>
      <c r="H43" s="17">
        <v>2</v>
      </c>
      <c r="I43" s="17">
        <v>0.8</v>
      </c>
      <c r="J43" s="17">
        <v>0.5</v>
      </c>
      <c r="K43" s="17">
        <v>0.615384615384615</v>
      </c>
      <c r="L43" s="17">
        <v>0.8</v>
      </c>
      <c r="M43" s="17">
        <v>0</v>
      </c>
      <c r="N43" s="17">
        <v>0.5</v>
      </c>
    </row>
    <row r="44" spans="1:14">
      <c r="A44" s="8">
        <v>123</v>
      </c>
      <c r="B44" s="9">
        <v>123</v>
      </c>
      <c r="C44" s="9">
        <v>0.781936645507812</v>
      </c>
      <c r="D44" s="9">
        <v>0.049551248550415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475</v>
      </c>
      <c r="B45" s="9">
        <v>475</v>
      </c>
      <c r="C45" s="9">
        <v>0.772042036056519</v>
      </c>
      <c r="D45" s="9">
        <v>0.0372321605682373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pans="1:14">
      <c r="A46" s="8">
        <v>65</v>
      </c>
      <c r="B46" s="9">
        <v>65</v>
      </c>
      <c r="C46" s="9">
        <v>0.770633220672607</v>
      </c>
      <c r="D46" s="9">
        <v>0.0158760547637939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330</v>
      </c>
      <c r="B47" s="9">
        <v>330</v>
      </c>
      <c r="C47" s="9">
        <v>0.75474226474762</v>
      </c>
      <c r="D47" s="9">
        <v>0.11339282989502</v>
      </c>
      <c r="E47" s="9">
        <v>8</v>
      </c>
      <c r="F47" s="9">
        <v>8</v>
      </c>
      <c r="G47" s="9">
        <v>2</v>
      </c>
      <c r="H47" s="9">
        <v>2</v>
      </c>
      <c r="I47" s="9">
        <v>0.8</v>
      </c>
      <c r="J47" s="9">
        <v>0.5</v>
      </c>
      <c r="K47" s="9">
        <v>0.615384615384615</v>
      </c>
      <c r="L47" s="9">
        <v>0.8</v>
      </c>
      <c r="M47" s="9">
        <v>0</v>
      </c>
      <c r="N47" s="9">
        <v>0.5</v>
      </c>
    </row>
    <row r="48" spans="1:14">
      <c r="A48" s="8">
        <v>387</v>
      </c>
      <c r="B48" s="9">
        <v>387</v>
      </c>
      <c r="C48" s="9">
        <v>0.757044076919556</v>
      </c>
      <c r="D48" s="9">
        <v>0.0741622447967529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489</v>
      </c>
      <c r="B49" s="9">
        <v>489</v>
      </c>
      <c r="C49" s="9">
        <v>0.758960366249084</v>
      </c>
      <c r="D49" s="9">
        <v>0.0620526075363159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422</v>
      </c>
      <c r="B50" s="9">
        <v>422</v>
      </c>
      <c r="C50" s="9">
        <v>0.761177539825439</v>
      </c>
      <c r="D50" s="9">
        <v>0.145860910415649</v>
      </c>
      <c r="E50" s="9">
        <v>7</v>
      </c>
      <c r="F50" s="9">
        <v>9</v>
      </c>
      <c r="G50" s="9">
        <v>3</v>
      </c>
      <c r="H50" s="9">
        <v>1</v>
      </c>
      <c r="I50" s="9">
        <v>0.7</v>
      </c>
      <c r="J50" s="9">
        <v>0.4375</v>
      </c>
      <c r="K50" s="9">
        <v>0.538461538461538</v>
      </c>
      <c r="L50" s="9">
        <v>0.9</v>
      </c>
      <c r="M50" s="9">
        <v>-0.2</v>
      </c>
      <c r="N50" s="9">
        <v>0.4</v>
      </c>
    </row>
    <row r="51" spans="1:14">
      <c r="A51" s="8">
        <v>150</v>
      </c>
      <c r="B51" s="9">
        <v>150</v>
      </c>
      <c r="C51" s="9">
        <v>0.76350724697113</v>
      </c>
      <c r="D51" s="9">
        <v>0.0893278121948242</v>
      </c>
      <c r="E51" s="9">
        <v>10</v>
      </c>
      <c r="F51" s="9">
        <v>9</v>
      </c>
      <c r="G51" s="9">
        <v>0</v>
      </c>
      <c r="H51" s="9">
        <v>1</v>
      </c>
      <c r="I51" s="9">
        <v>1</v>
      </c>
      <c r="J51" s="9">
        <v>0.526315789473684</v>
      </c>
      <c r="K51" s="9">
        <v>0.689655172413793</v>
      </c>
      <c r="L51" s="9">
        <v>0.9</v>
      </c>
      <c r="M51" s="9">
        <v>0.1</v>
      </c>
      <c r="N51" s="9">
        <v>0.55</v>
      </c>
    </row>
    <row r="52" spans="1:14">
      <c r="A52" s="8">
        <v>75</v>
      </c>
      <c r="B52" s="9">
        <v>75</v>
      </c>
      <c r="C52" s="9">
        <v>0.770099759101868</v>
      </c>
      <c r="D52" s="9">
        <v>0.0259023904800415</v>
      </c>
      <c r="E52" s="9">
        <v>10</v>
      </c>
      <c r="F52" s="9">
        <v>8</v>
      </c>
      <c r="G52" s="9">
        <v>0</v>
      </c>
      <c r="H52" s="9">
        <v>2</v>
      </c>
      <c r="I52" s="9">
        <v>1</v>
      </c>
      <c r="J52" s="9">
        <v>0.555555555555556</v>
      </c>
      <c r="K52" s="9">
        <v>0.714285714285714</v>
      </c>
      <c r="L52" s="9">
        <v>0.8</v>
      </c>
      <c r="M52" s="9">
        <v>0.2</v>
      </c>
      <c r="N52" s="9">
        <v>0.6</v>
      </c>
    </row>
    <row r="53" spans="1:14">
      <c r="A53" s="8">
        <v>436</v>
      </c>
      <c r="B53" s="9">
        <v>436</v>
      </c>
      <c r="C53" s="9">
        <v>0.755163788795471</v>
      </c>
      <c r="D53" s="9">
        <v>0.0380722284317017</v>
      </c>
      <c r="E53" s="9">
        <v>10</v>
      </c>
      <c r="F53" s="9">
        <v>6</v>
      </c>
      <c r="G53" s="9">
        <v>0</v>
      </c>
      <c r="H53" s="9">
        <v>4</v>
      </c>
      <c r="I53" s="9">
        <v>1</v>
      </c>
      <c r="J53" s="9">
        <v>0.625</v>
      </c>
      <c r="K53" s="9">
        <v>0.769230769230769</v>
      </c>
      <c r="L53" s="9">
        <v>0.6</v>
      </c>
      <c r="M53" s="9">
        <v>0.4</v>
      </c>
      <c r="N53" s="9">
        <v>0.7</v>
      </c>
    </row>
    <row r="54" spans="1:14">
      <c r="A54" s="8">
        <v>35</v>
      </c>
      <c r="B54" s="9">
        <v>35</v>
      </c>
      <c r="C54" s="9">
        <v>0.772181630134583</v>
      </c>
      <c r="D54" s="9">
        <v>0.0937321186065674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223</v>
      </c>
      <c r="B55" s="9">
        <v>223</v>
      </c>
      <c r="C55" s="9">
        <v>0.77288019657135</v>
      </c>
      <c r="D55" s="9">
        <v>0.0924553871154785</v>
      </c>
      <c r="E55" s="9">
        <v>8</v>
      </c>
      <c r="F55" s="9">
        <v>8</v>
      </c>
      <c r="G55" s="9">
        <v>2</v>
      </c>
      <c r="H55" s="9">
        <v>2</v>
      </c>
      <c r="I55" s="9">
        <v>0.8</v>
      </c>
      <c r="J55" s="9">
        <v>0.5</v>
      </c>
      <c r="K55" s="9">
        <v>0.615384615384615</v>
      </c>
      <c r="L55" s="9">
        <v>0.8</v>
      </c>
      <c r="M55" s="9">
        <v>0</v>
      </c>
      <c r="N55" s="9">
        <v>0.5</v>
      </c>
    </row>
    <row r="56" spans="1:14">
      <c r="A56" s="8">
        <v>190</v>
      </c>
      <c r="B56" s="9">
        <v>190</v>
      </c>
      <c r="C56" s="9">
        <v>0.749874949455261</v>
      </c>
      <c r="D56" s="9">
        <v>0.0491503477096558</v>
      </c>
      <c r="E56" s="9">
        <v>9</v>
      </c>
      <c r="F56" s="9">
        <v>7</v>
      </c>
      <c r="G56" s="9">
        <v>1</v>
      </c>
      <c r="H56" s="9">
        <v>3</v>
      </c>
      <c r="I56" s="9">
        <v>0.9</v>
      </c>
      <c r="J56" s="9">
        <v>0.5625</v>
      </c>
      <c r="K56" s="9">
        <v>0.692307692307692</v>
      </c>
      <c r="L56" s="9">
        <v>0.7</v>
      </c>
      <c r="M56" s="9">
        <v>0.2</v>
      </c>
      <c r="N56" s="9">
        <v>0.6</v>
      </c>
    </row>
    <row r="57" spans="1:14">
      <c r="A57" s="16">
        <v>166</v>
      </c>
      <c r="B57" s="17">
        <v>166</v>
      </c>
      <c r="C57" s="17">
        <v>0.779670238494873</v>
      </c>
      <c r="D57" s="17">
        <v>0.0862889289855957</v>
      </c>
      <c r="E57" s="17">
        <v>9</v>
      </c>
      <c r="F57" s="17">
        <v>6</v>
      </c>
      <c r="G57" s="17">
        <v>1</v>
      </c>
      <c r="H57" s="17">
        <v>4</v>
      </c>
      <c r="I57" s="17">
        <v>0.9</v>
      </c>
      <c r="J57" s="17">
        <v>0.6</v>
      </c>
      <c r="K57" s="17">
        <v>0.72</v>
      </c>
      <c r="L57" s="17">
        <v>0.6</v>
      </c>
      <c r="M57" s="17">
        <v>0.3</v>
      </c>
      <c r="N57" s="17">
        <v>0.65</v>
      </c>
    </row>
    <row r="58" spans="1:14">
      <c r="A58" s="8">
        <v>281</v>
      </c>
      <c r="B58" s="9">
        <v>281</v>
      </c>
      <c r="C58" s="9">
        <v>0.818611860275269</v>
      </c>
      <c r="D58" s="9">
        <v>0.00951147079467773</v>
      </c>
      <c r="E58" s="9">
        <v>10</v>
      </c>
      <c r="F58" s="9">
        <v>10</v>
      </c>
      <c r="G58" s="9">
        <v>0</v>
      </c>
      <c r="H58" s="9">
        <v>0</v>
      </c>
      <c r="I58" s="9">
        <v>1</v>
      </c>
      <c r="J58" s="9">
        <v>0.5</v>
      </c>
      <c r="K58" s="9">
        <v>0.666666666666667</v>
      </c>
      <c r="L58" s="9">
        <v>1</v>
      </c>
      <c r="M58" s="9">
        <v>0</v>
      </c>
      <c r="N58" s="9">
        <v>0.5</v>
      </c>
    </row>
    <row r="59" spans="1:14">
      <c r="A59" s="8">
        <v>167</v>
      </c>
      <c r="B59" s="9">
        <v>167</v>
      </c>
      <c r="C59" s="9">
        <v>0.815348744392395</v>
      </c>
      <c r="D59" s="9">
        <v>0.00903403759002686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358</v>
      </c>
      <c r="B60" s="9">
        <v>358</v>
      </c>
      <c r="C60" s="9">
        <v>0.789153099060059</v>
      </c>
      <c r="D60" s="9">
        <v>0.069909930229187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375</v>
      </c>
      <c r="B61" s="9">
        <v>375</v>
      </c>
      <c r="C61" s="9">
        <v>0.788620829582214</v>
      </c>
      <c r="D61" s="9">
        <v>0.0119588375091553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446</v>
      </c>
      <c r="B62" s="9">
        <v>446</v>
      </c>
      <c r="C62" s="9">
        <v>0.799922227859497</v>
      </c>
      <c r="D62" s="9">
        <v>0.0219073295593262</v>
      </c>
      <c r="E62" s="9">
        <v>8</v>
      </c>
      <c r="F62" s="9">
        <v>6</v>
      </c>
      <c r="G62" s="9">
        <v>2</v>
      </c>
      <c r="H62" s="9">
        <v>4</v>
      </c>
      <c r="I62" s="9">
        <v>0.8</v>
      </c>
      <c r="J62" s="9">
        <v>0.571428571428572</v>
      </c>
      <c r="K62" s="9">
        <v>0.666666666666667</v>
      </c>
      <c r="L62" s="9">
        <v>0.6</v>
      </c>
      <c r="M62" s="9">
        <v>0.2</v>
      </c>
      <c r="N62" s="9">
        <v>0.6</v>
      </c>
    </row>
    <row r="63" spans="1:14">
      <c r="A63" s="8">
        <v>130</v>
      </c>
      <c r="B63" s="9">
        <v>130</v>
      </c>
      <c r="C63" s="9">
        <v>0.804839730262756</v>
      </c>
      <c r="D63" s="9">
        <v>0.0534467697143555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189</v>
      </c>
      <c r="B64" s="9">
        <v>189</v>
      </c>
      <c r="C64" s="9">
        <v>0.811143755912781</v>
      </c>
      <c r="D64" s="9">
        <v>0.090301513671875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22</v>
      </c>
      <c r="B65" s="9">
        <v>22</v>
      </c>
      <c r="C65" s="9">
        <v>0.792670369148254</v>
      </c>
      <c r="D65" s="9">
        <v>0.00942361354827881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8</v>
      </c>
      <c r="B66" s="9">
        <v>8</v>
      </c>
      <c r="C66" s="9">
        <v>0.792236685752869</v>
      </c>
      <c r="D66" s="9">
        <v>0.000946521759033203</v>
      </c>
      <c r="E66" s="9">
        <v>7</v>
      </c>
      <c r="F66" s="9">
        <v>8</v>
      </c>
      <c r="G66" s="9">
        <v>3</v>
      </c>
      <c r="H66" s="9">
        <v>2</v>
      </c>
      <c r="I66" s="9">
        <v>0.7</v>
      </c>
      <c r="J66" s="9">
        <v>0.466666666666667</v>
      </c>
      <c r="K66" s="9">
        <v>0.56</v>
      </c>
      <c r="L66" s="9">
        <v>0.8</v>
      </c>
      <c r="M66" s="9">
        <v>-0.1</v>
      </c>
      <c r="N66" s="9">
        <v>0.45</v>
      </c>
    </row>
    <row r="67" spans="1:14">
      <c r="A67" s="8">
        <v>211</v>
      </c>
      <c r="B67" s="9">
        <v>211</v>
      </c>
      <c r="C67" s="9">
        <v>0.815291881561279</v>
      </c>
      <c r="D67" s="9">
        <v>0.173565149307251</v>
      </c>
      <c r="E67" s="9">
        <v>8</v>
      </c>
      <c r="F67" s="9">
        <v>8</v>
      </c>
      <c r="G67" s="9">
        <v>2</v>
      </c>
      <c r="H67" s="9">
        <v>2</v>
      </c>
      <c r="I67" s="9">
        <v>0.8</v>
      </c>
      <c r="J67" s="9">
        <v>0.5</v>
      </c>
      <c r="K67" s="9">
        <v>0.615384615384615</v>
      </c>
      <c r="L67" s="9">
        <v>0.8</v>
      </c>
      <c r="M67" s="9">
        <v>0</v>
      </c>
      <c r="N67" s="9">
        <v>0.5</v>
      </c>
    </row>
    <row r="68" spans="1:14">
      <c r="A68" s="8">
        <v>424</v>
      </c>
      <c r="B68" s="9">
        <v>424</v>
      </c>
      <c r="C68" s="9">
        <v>0.815646529197693</v>
      </c>
      <c r="D68" s="9">
        <v>0.0948091745376587</v>
      </c>
      <c r="E68" s="9">
        <v>9</v>
      </c>
      <c r="F68" s="9">
        <v>4</v>
      </c>
      <c r="G68" s="9">
        <v>1</v>
      </c>
      <c r="H68" s="9">
        <v>6</v>
      </c>
      <c r="I68" s="9">
        <v>0.9</v>
      </c>
      <c r="J68" s="9">
        <v>0.692307692307692</v>
      </c>
      <c r="K68" s="9">
        <v>0.782608695652174</v>
      </c>
      <c r="L68" s="9">
        <v>0.4</v>
      </c>
      <c r="M68" s="9">
        <v>0.5</v>
      </c>
      <c r="N68" s="9">
        <v>0.75</v>
      </c>
    </row>
    <row r="69" spans="1:14">
      <c r="A69" s="8">
        <v>298</v>
      </c>
      <c r="B69" s="9">
        <v>298</v>
      </c>
      <c r="C69" s="9">
        <v>0.816716432571411</v>
      </c>
      <c r="D69" s="9">
        <v>0.16333019733429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464</v>
      </c>
      <c r="B70" s="9">
        <v>464</v>
      </c>
      <c r="C70" s="9">
        <v>0.819258093833923</v>
      </c>
      <c r="D70" s="9">
        <v>0.0910781621932983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pans="1:14">
      <c r="A71" s="8">
        <v>86</v>
      </c>
      <c r="B71" s="9">
        <v>86</v>
      </c>
      <c r="C71" s="9">
        <v>0.8199782371521</v>
      </c>
      <c r="D71" s="9">
        <v>0.0331791639328003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="7" customFormat="1" spans="3:14">
      <c r="C72" s="7">
        <f>AVERAGE(C2:C71)</f>
        <v>0.731578743457794</v>
      </c>
      <c r="D72" s="7">
        <f>AVERAGE(D2:D71)</f>
        <v>0.0730440974235535</v>
      </c>
      <c r="I72" s="7">
        <f t="shared" ref="I72:N72" si="0">AVERAGE(I2:I71)</f>
        <v>0.894285714285714</v>
      </c>
      <c r="J72" s="7">
        <f t="shared" si="0"/>
        <v>0.561945875516198</v>
      </c>
      <c r="K72" s="7">
        <f t="shared" si="0"/>
        <v>0.688795321493116</v>
      </c>
      <c r="L72" s="7">
        <f t="shared" si="0"/>
        <v>0.704285714285714</v>
      </c>
      <c r="M72" s="7">
        <f t="shared" si="0"/>
        <v>0.19</v>
      </c>
      <c r="N72" s="7">
        <f t="shared" si="0"/>
        <v>0.595</v>
      </c>
    </row>
    <row r="74" spans="3:7">
      <c r="C74" s="18" t="s">
        <v>13</v>
      </c>
      <c r="D74" s="7" t="s">
        <v>14</v>
      </c>
      <c r="F74" s="7" t="s">
        <v>39</v>
      </c>
      <c r="G74" s="7"/>
    </row>
    <row r="75" spans="3:10">
      <c r="C75" s="7" t="s">
        <v>15</v>
      </c>
      <c r="D75" s="7">
        <f>COUNTIF(C2:C71,"&lt;0.343")-COUNTIF(C2:C71,"&lt;0.311")</f>
        <v>0</v>
      </c>
      <c r="F75" s="19">
        <v>0.02</v>
      </c>
      <c r="G75" s="23">
        <v>31.2</v>
      </c>
      <c r="H75" s="23">
        <v>-40</v>
      </c>
      <c r="I75" s="24">
        <v>0.0256</v>
      </c>
      <c r="J75">
        <v>76</v>
      </c>
    </row>
    <row r="76" spans="3:10">
      <c r="C76" s="7" t="s">
        <v>16</v>
      </c>
      <c r="D76" s="7">
        <f>COUNTIF(C2:C71,"&lt;0.375")-COUNTIF(C2:C71,"&lt;0.343")</f>
        <v>0</v>
      </c>
      <c r="F76" s="19">
        <v>0.04</v>
      </c>
      <c r="G76" s="23">
        <v>62.4</v>
      </c>
      <c r="H76" s="23">
        <v>-60</v>
      </c>
      <c r="I76" s="24">
        <v>0.0385</v>
      </c>
      <c r="J76">
        <v>75</v>
      </c>
    </row>
    <row r="77" spans="3:10">
      <c r="C77" s="7" t="s">
        <v>17</v>
      </c>
      <c r="D77" s="7">
        <f>COUNTIF(C2:C71,"&lt;0.407")-COUNTIF(C2:C71,"&lt;0.375")</f>
        <v>0</v>
      </c>
      <c r="F77" s="19">
        <v>0.1</v>
      </c>
      <c r="G77" s="23">
        <v>156</v>
      </c>
      <c r="H77" s="23">
        <v>-160</v>
      </c>
      <c r="I77" s="24">
        <v>0.1026</v>
      </c>
      <c r="J77">
        <v>70</v>
      </c>
    </row>
    <row r="78" spans="3:10">
      <c r="C78" s="7" t="s">
        <v>18</v>
      </c>
      <c r="D78" s="7">
        <f>COUNTIF(C2:C71,"&lt;0.439")-COUNTIF(C2:C71,"&lt;0.407")</f>
        <v>0</v>
      </c>
      <c r="F78" s="30">
        <v>0.12</v>
      </c>
      <c r="G78" s="31">
        <v>187.2</v>
      </c>
      <c r="H78" s="31">
        <v>-180</v>
      </c>
      <c r="I78" s="33">
        <v>0.1154</v>
      </c>
      <c r="J78" s="3">
        <v>69</v>
      </c>
    </row>
    <row r="79" s="3" customFormat="1" spans="3:10">
      <c r="C79" s="20" t="s">
        <v>19</v>
      </c>
      <c r="D79" s="20">
        <f>COUNTIF(C2:C71,"&lt;0.471")-COUNTIF(C2:C71,"&lt;0.439")</f>
        <v>0</v>
      </c>
      <c r="G79" s="20"/>
      <c r="H79" s="3">
        <v>-200</v>
      </c>
      <c r="I79" s="25">
        <v>0.1282</v>
      </c>
      <c r="J79" s="3">
        <v>68</v>
      </c>
    </row>
    <row r="80" s="3" customFormat="1" spans="3:4">
      <c r="C80" s="20" t="s">
        <v>20</v>
      </c>
      <c r="D80" s="20">
        <f>COUNTIF(C2:C71,"&lt;0.503")-COUNTIF(C2:C71,"&lt;0.471")</f>
        <v>0</v>
      </c>
    </row>
    <row r="81" s="3" customFormat="1" spans="3:4">
      <c r="C81" s="20" t="s">
        <v>21</v>
      </c>
      <c r="D81" s="20">
        <f>COUNTIF(C2:C71,"&lt;0.535")-COUNTIF(C2:C71,"&lt;0.503")</f>
        <v>0</v>
      </c>
    </row>
    <row r="82" s="3" customFormat="1" spans="3:4">
      <c r="C82" s="20" t="s">
        <v>22</v>
      </c>
      <c r="D82" s="20">
        <f>COUNTIF(C2:C71,"&lt;0.567")-COUNTIF(C2:C71,"&lt;0.535")</f>
        <v>0</v>
      </c>
    </row>
    <row r="83" s="3" customFormat="1" spans="3:4">
      <c r="C83" s="20" t="s">
        <v>23</v>
      </c>
      <c r="D83" s="20">
        <f>COUNTIF(C2:C71,"&lt;0.599")-COUNTIF(C2:C71,"&lt;0.567")</f>
        <v>0</v>
      </c>
    </row>
    <row r="84" spans="3:4">
      <c r="C84" s="7" t="s">
        <v>24</v>
      </c>
      <c r="D84" s="7">
        <f>COUNTIF(C2:C71,"&lt;0.631")-COUNTIF(C2:C71,"&lt;0.599")</f>
        <v>0</v>
      </c>
    </row>
    <row r="85" s="29" customFormat="1" spans="3:5">
      <c r="C85" s="32" t="s">
        <v>80</v>
      </c>
      <c r="D85" s="32">
        <f>COUNTIF(C2:C71,"&lt;0.669")-COUNTIF(C2:C71,"&lt;0.631")</f>
        <v>14</v>
      </c>
      <c r="E85" s="29">
        <v>15</v>
      </c>
    </row>
    <row r="86" spans="3:5">
      <c r="C86" s="7" t="s">
        <v>81</v>
      </c>
      <c r="D86" s="7">
        <f>COUNTIF(C2:C71,"&lt;0.707")-COUNTIF(C2:C71,"&lt;0.669")</f>
        <v>14</v>
      </c>
      <c r="E86">
        <v>15</v>
      </c>
    </row>
    <row r="87" spans="3:5">
      <c r="C87" s="7" t="s">
        <v>82</v>
      </c>
      <c r="D87" s="7">
        <f>COUNTIF(C2:C71,"&lt;0.745")-COUNTIF(C2:C71,"&lt;0.707")</f>
        <v>14</v>
      </c>
      <c r="E87">
        <v>15</v>
      </c>
    </row>
    <row r="88" spans="3:5">
      <c r="C88" s="7" t="s">
        <v>83</v>
      </c>
      <c r="D88" s="7">
        <f>COUNTIF(C2:C71,"&lt;0.783")-COUNTIF(C2:C71,"&lt;0.745")</f>
        <v>14</v>
      </c>
      <c r="E88">
        <v>15</v>
      </c>
    </row>
    <row r="89" s="29" customFormat="1" spans="3:5">
      <c r="C89" s="32" t="s">
        <v>84</v>
      </c>
      <c r="D89" s="32">
        <f>COUNTIF(C2:C71,"&lt;0.821")-COUNTIF(C2:C71,"&lt;0.783")</f>
        <v>14</v>
      </c>
      <c r="E89" s="29">
        <v>15</v>
      </c>
    </row>
    <row r="90" s="3" customFormat="1" spans="3:4">
      <c r="C90" s="20" t="s">
        <v>30</v>
      </c>
      <c r="D90" s="20">
        <f>COUNTIF(C2:C71,"&lt;0.823")-COUNTIF(C2:C71,"&lt;0.791")</f>
        <v>12</v>
      </c>
    </row>
    <row r="91" spans="3:4">
      <c r="C91" s="7" t="s">
        <v>31</v>
      </c>
      <c r="D91" s="7">
        <f>COUNTIF(C2:C71,"&lt;0.855")-COUNTIF(C2:C71,"&lt;0.823")</f>
        <v>0</v>
      </c>
    </row>
    <row r="92" spans="3:4">
      <c r="C92" s="7" t="s">
        <v>32</v>
      </c>
      <c r="D92" s="7">
        <f>COUNTIF(C2:C71,"&lt;0.887")-COUNTIF(C2:C71,"&lt;0.855")</f>
        <v>0</v>
      </c>
    </row>
    <row r="93" spans="3:4">
      <c r="C93" s="7" t="s">
        <v>33</v>
      </c>
      <c r="D93" s="7">
        <f>COUNTIF(C2:C71,"&lt;0.919")-COUNTIF(C2:C71,"&lt;0.887")</f>
        <v>0</v>
      </c>
    </row>
    <row r="94" spans="3:4">
      <c r="C94" s="7" t="s">
        <v>34</v>
      </c>
      <c r="D94" s="7">
        <f>COUNTIF(C2:C71,"&lt;0.951")-COUNTIF(C2:C71,"&lt;0.919")</f>
        <v>0</v>
      </c>
    </row>
    <row r="95" spans="3:4">
      <c r="C95" s="7" t="s">
        <v>35</v>
      </c>
      <c r="D95" s="7">
        <f>COUNTIF(C2:C71,"&lt;0.983")-COUNTIF(C2:C71,"&lt;0.951")</f>
        <v>0</v>
      </c>
    </row>
    <row r="96" spans="3:7">
      <c r="C96" s="7" t="s">
        <v>36</v>
      </c>
      <c r="D96" s="7">
        <f>COUNTIF(C2:C71,"&lt;1.015")-COUNTIF(C2:C71,"&lt;0.983")</f>
        <v>0</v>
      </c>
      <c r="F96">
        <v>0.53</v>
      </c>
      <c r="G96">
        <v>0.038</v>
      </c>
    </row>
    <row r="97" spans="3:7">
      <c r="C97" s="7" t="s">
        <v>37</v>
      </c>
      <c r="D97" s="7">
        <f>COUNTIF(C2:C71,"&lt;1.047")-COUNTIF(C2:C71,"&lt;1.015")</f>
        <v>0</v>
      </c>
      <c r="F97">
        <v>0.648</v>
      </c>
      <c r="G97">
        <v>0.073</v>
      </c>
    </row>
    <row r="98" spans="3:7">
      <c r="C98" s="7" t="s">
        <v>38</v>
      </c>
      <c r="D98" s="7">
        <f>COUNTIF(C2:C71,"&lt;1.079")-COUNTIF(C2:C71,"&lt;1.047")</f>
        <v>0</v>
      </c>
      <c r="F98">
        <v>0.734</v>
      </c>
      <c r="G98">
        <v>0.107</v>
      </c>
    </row>
    <row r="100" spans="6:6">
      <c r="F100">
        <v>0.038</v>
      </c>
    </row>
  </sheetData>
  <pageMargins left="0.75" right="0.75" top="1" bottom="1" header="0.5" footer="0.5"/>
  <headerFooter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55" workbookViewId="0">
      <selection activeCell="A16" sqref="$A16:$XFD16"/>
    </sheetView>
  </sheetViews>
  <sheetFormatPr defaultColWidth="8.89166666666667" defaultRowHeight="13.5"/>
  <cols>
    <col min="3" max="4" width="18.225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362</v>
      </c>
      <c r="B2" s="9">
        <v>362</v>
      </c>
      <c r="C2" s="9">
        <v>0.653409957885742</v>
      </c>
      <c r="D2" s="9">
        <v>0.00941205024719238</v>
      </c>
      <c r="E2" s="9">
        <v>7</v>
      </c>
      <c r="F2" s="9">
        <v>5</v>
      </c>
      <c r="G2" s="9">
        <v>3</v>
      </c>
      <c r="H2" s="9">
        <v>5</v>
      </c>
      <c r="I2" s="9">
        <v>0.7</v>
      </c>
      <c r="J2" s="9">
        <v>0.583333333333333</v>
      </c>
      <c r="K2" s="9">
        <v>0.636363636363636</v>
      </c>
      <c r="L2" s="9">
        <v>0.5</v>
      </c>
      <c r="M2" s="9">
        <v>0.2</v>
      </c>
      <c r="N2" s="9">
        <v>0.6</v>
      </c>
    </row>
    <row r="3" spans="1:14">
      <c r="A3" s="8">
        <v>312</v>
      </c>
      <c r="B3" s="9">
        <v>312</v>
      </c>
      <c r="C3" s="9">
        <v>0.653412818908691</v>
      </c>
      <c r="D3" s="9">
        <v>0.10240650177002</v>
      </c>
      <c r="E3" s="9">
        <v>10</v>
      </c>
      <c r="F3" s="9">
        <v>6</v>
      </c>
      <c r="G3" s="9">
        <v>0</v>
      </c>
      <c r="H3" s="9">
        <v>4</v>
      </c>
      <c r="I3" s="9">
        <v>1</v>
      </c>
      <c r="J3" s="9">
        <v>0.625</v>
      </c>
      <c r="K3" s="9">
        <v>0.769230769230769</v>
      </c>
      <c r="L3" s="9">
        <v>0.6</v>
      </c>
      <c r="M3" s="9">
        <v>0.4</v>
      </c>
      <c r="N3" s="9">
        <v>0.7</v>
      </c>
    </row>
    <row r="4" spans="1:14">
      <c r="A4" s="8">
        <v>237</v>
      </c>
      <c r="B4" s="9">
        <v>237</v>
      </c>
      <c r="C4" s="9">
        <v>0.653814315795898</v>
      </c>
      <c r="D4" s="9">
        <v>0.0328105688095093</v>
      </c>
      <c r="E4" s="9">
        <v>9</v>
      </c>
      <c r="F4" s="9">
        <v>6</v>
      </c>
      <c r="G4" s="9">
        <v>1</v>
      </c>
      <c r="H4" s="9">
        <v>4</v>
      </c>
      <c r="I4" s="9">
        <v>0.9</v>
      </c>
      <c r="J4" s="9">
        <v>0.6</v>
      </c>
      <c r="K4" s="9">
        <v>0.72</v>
      </c>
      <c r="L4" s="9">
        <v>0.6</v>
      </c>
      <c r="M4" s="9">
        <v>0.3</v>
      </c>
      <c r="N4" s="9">
        <v>0.65</v>
      </c>
    </row>
    <row r="5" spans="1:14">
      <c r="A5" s="8">
        <v>242</v>
      </c>
      <c r="B5" s="9">
        <v>242</v>
      </c>
      <c r="C5" s="9">
        <v>0.654550433158875</v>
      </c>
      <c r="D5" s="9">
        <v>0.00651741027832031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pans="1:14">
      <c r="A6" s="8">
        <v>16</v>
      </c>
      <c r="B6" s="9">
        <v>16</v>
      </c>
      <c r="C6" s="9">
        <v>0.65543270111084</v>
      </c>
      <c r="D6" s="9">
        <v>0.0444580316543579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269</v>
      </c>
      <c r="B7" s="9">
        <v>269</v>
      </c>
      <c r="C7" s="9">
        <v>0.655850052833557</v>
      </c>
      <c r="D7" s="9">
        <v>0.110864520072937</v>
      </c>
      <c r="E7" s="9">
        <v>8</v>
      </c>
      <c r="F7" s="9">
        <v>8</v>
      </c>
      <c r="G7" s="9">
        <v>2</v>
      </c>
      <c r="H7" s="9">
        <v>2</v>
      </c>
      <c r="I7" s="9">
        <v>0.8</v>
      </c>
      <c r="J7" s="9">
        <v>0.5</v>
      </c>
      <c r="K7" s="9">
        <v>0.615384615384615</v>
      </c>
      <c r="L7" s="9">
        <v>0.8</v>
      </c>
      <c r="M7" s="9">
        <v>0</v>
      </c>
      <c r="N7" s="9">
        <v>0.5</v>
      </c>
    </row>
    <row r="8" spans="1:14">
      <c r="A8" s="8">
        <v>213</v>
      </c>
      <c r="B8" s="9">
        <v>213</v>
      </c>
      <c r="C8" s="9">
        <v>0.656157970428467</v>
      </c>
      <c r="D8" s="9">
        <v>0.0308358669281006</v>
      </c>
      <c r="E8" s="9">
        <v>10</v>
      </c>
      <c r="F8" s="9">
        <v>9</v>
      </c>
      <c r="G8" s="9">
        <v>0</v>
      </c>
      <c r="H8" s="9">
        <v>1</v>
      </c>
      <c r="I8" s="9">
        <v>1</v>
      </c>
      <c r="J8" s="9">
        <v>0.526315789473684</v>
      </c>
      <c r="K8" s="9">
        <v>0.689655172413793</v>
      </c>
      <c r="L8" s="9">
        <v>0.9</v>
      </c>
      <c r="M8" s="9">
        <v>0.1</v>
      </c>
      <c r="N8" s="9">
        <v>0.55</v>
      </c>
    </row>
    <row r="9" spans="1:14">
      <c r="A9" s="8">
        <v>423</v>
      </c>
      <c r="B9" s="9">
        <v>423</v>
      </c>
      <c r="C9" s="9">
        <v>0.656862735748291</v>
      </c>
      <c r="D9" s="9">
        <v>0.0973341464996338</v>
      </c>
      <c r="E9" s="9">
        <v>8</v>
      </c>
      <c r="F9" s="9">
        <v>6</v>
      </c>
      <c r="G9" s="9">
        <v>2</v>
      </c>
      <c r="H9" s="9">
        <v>4</v>
      </c>
      <c r="I9" s="9">
        <v>0.8</v>
      </c>
      <c r="J9" s="9">
        <v>0.571428571428572</v>
      </c>
      <c r="K9" s="9">
        <v>0.666666666666667</v>
      </c>
      <c r="L9" s="9">
        <v>0.6</v>
      </c>
      <c r="M9" s="9">
        <v>0.2</v>
      </c>
      <c r="N9" s="9">
        <v>0.6</v>
      </c>
    </row>
    <row r="10" spans="1:14">
      <c r="A10" s="8">
        <v>391</v>
      </c>
      <c r="B10" s="9">
        <v>391</v>
      </c>
      <c r="C10" s="9">
        <v>0.658573150634766</v>
      </c>
      <c r="D10" s="9">
        <v>0.0924794673919678</v>
      </c>
      <c r="E10" s="9">
        <v>8</v>
      </c>
      <c r="F10" s="9">
        <v>7</v>
      </c>
      <c r="G10" s="9">
        <v>2</v>
      </c>
      <c r="H10" s="9">
        <v>3</v>
      </c>
      <c r="I10" s="9">
        <v>0.8</v>
      </c>
      <c r="J10" s="9">
        <v>0.533333333333333</v>
      </c>
      <c r="K10" s="9">
        <v>0.64</v>
      </c>
      <c r="L10" s="9">
        <v>0.7</v>
      </c>
      <c r="M10" s="9">
        <v>0.1</v>
      </c>
      <c r="N10" s="9">
        <v>0.55</v>
      </c>
    </row>
    <row r="11" spans="1:14">
      <c r="A11" s="8">
        <v>406</v>
      </c>
      <c r="B11" s="9">
        <v>406</v>
      </c>
      <c r="C11" s="9">
        <v>0.659239649772644</v>
      </c>
      <c r="D11" s="9">
        <v>0.000570774078369141</v>
      </c>
      <c r="E11" s="9">
        <v>10</v>
      </c>
      <c r="F11" s="9">
        <v>3</v>
      </c>
      <c r="G11" s="9">
        <v>0</v>
      </c>
      <c r="H11" s="9">
        <v>7</v>
      </c>
      <c r="I11" s="9">
        <v>1</v>
      </c>
      <c r="J11" s="9">
        <v>0.769230769230769</v>
      </c>
      <c r="K11" s="9">
        <v>0.869565217391304</v>
      </c>
      <c r="L11" s="9">
        <v>0.3</v>
      </c>
      <c r="M11" s="9">
        <v>0.7</v>
      </c>
      <c r="N11" s="9">
        <v>0.85</v>
      </c>
    </row>
    <row r="12" spans="1:14">
      <c r="A12" s="8">
        <v>176</v>
      </c>
      <c r="B12" s="9">
        <v>176</v>
      </c>
      <c r="C12" s="9">
        <v>0.660414099693298</v>
      </c>
      <c r="D12" s="9">
        <v>0.0916085243225098</v>
      </c>
      <c r="E12" s="9">
        <v>10</v>
      </c>
      <c r="F12" s="9">
        <v>8</v>
      </c>
      <c r="G12" s="9">
        <v>0</v>
      </c>
      <c r="H12" s="9">
        <v>2</v>
      </c>
      <c r="I12" s="9">
        <v>1</v>
      </c>
      <c r="J12" s="9">
        <v>0.555555555555556</v>
      </c>
      <c r="K12" s="9">
        <v>0.714285714285714</v>
      </c>
      <c r="L12" s="9">
        <v>0.8</v>
      </c>
      <c r="M12" s="9">
        <v>0.2</v>
      </c>
      <c r="N12" s="9">
        <v>0.6</v>
      </c>
    </row>
    <row r="13" spans="1:14">
      <c r="A13" s="8">
        <v>473</v>
      </c>
      <c r="B13" s="9">
        <v>473</v>
      </c>
      <c r="C13" s="9">
        <v>0.66645336151123</v>
      </c>
      <c r="D13" s="9">
        <v>0.108807682991028</v>
      </c>
      <c r="E13" s="9">
        <v>10</v>
      </c>
      <c r="F13" s="9">
        <v>6</v>
      </c>
      <c r="G13" s="9">
        <v>0</v>
      </c>
      <c r="H13" s="9">
        <v>4</v>
      </c>
      <c r="I13" s="9">
        <v>1</v>
      </c>
      <c r="J13" s="9">
        <v>0.625</v>
      </c>
      <c r="K13" s="9">
        <v>0.769230769230769</v>
      </c>
      <c r="L13" s="9">
        <v>0.6</v>
      </c>
      <c r="M13" s="9">
        <v>0.4</v>
      </c>
      <c r="N13" s="9">
        <v>0.7</v>
      </c>
    </row>
    <row r="14" spans="1:14">
      <c r="A14" s="8">
        <v>151</v>
      </c>
      <c r="B14" s="9">
        <v>151</v>
      </c>
      <c r="C14" s="9">
        <v>0.669161915779114</v>
      </c>
      <c r="D14" s="9">
        <v>0.103226184844971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128</v>
      </c>
      <c r="B15" s="9">
        <v>128</v>
      </c>
      <c r="C15" s="9">
        <v>0.67039167881012</v>
      </c>
      <c r="D15" s="9">
        <v>0.0843555927276611</v>
      </c>
      <c r="E15" s="9">
        <v>9</v>
      </c>
      <c r="F15" s="9">
        <v>7</v>
      </c>
      <c r="G15" s="9">
        <v>1</v>
      </c>
      <c r="H15" s="9">
        <v>3</v>
      </c>
      <c r="I15" s="9">
        <v>0.9</v>
      </c>
      <c r="J15" s="9">
        <v>0.5625</v>
      </c>
      <c r="K15" s="9">
        <v>0.692307692307692</v>
      </c>
      <c r="L15" s="9">
        <v>0.7</v>
      </c>
      <c r="M15" s="9">
        <v>0.2</v>
      </c>
      <c r="N15" s="9">
        <v>0.6</v>
      </c>
    </row>
    <row r="16" spans="1:14">
      <c r="A16" s="8">
        <v>306</v>
      </c>
      <c r="B16" s="9">
        <v>306</v>
      </c>
      <c r="C16" s="9">
        <v>0.673173666000366</v>
      </c>
      <c r="D16" s="9">
        <v>0.0919464826583862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496</v>
      </c>
      <c r="B17" s="9">
        <v>496</v>
      </c>
      <c r="C17" s="9">
        <v>0.674278259277344</v>
      </c>
      <c r="D17" s="9">
        <v>0.0713062286376953</v>
      </c>
      <c r="E17" s="9">
        <v>9</v>
      </c>
      <c r="F17" s="9">
        <v>10</v>
      </c>
      <c r="G17" s="9">
        <v>1</v>
      </c>
      <c r="H17" s="9">
        <v>0</v>
      </c>
      <c r="I17" s="9">
        <v>0.9</v>
      </c>
      <c r="J17" s="9">
        <v>0.473684210526316</v>
      </c>
      <c r="K17" s="9">
        <v>0.620689655172414</v>
      </c>
      <c r="L17" s="9">
        <v>1</v>
      </c>
      <c r="M17" s="9">
        <v>-0.1</v>
      </c>
      <c r="N17" s="9">
        <v>0.45</v>
      </c>
    </row>
    <row r="18" s="29" customFormat="1" spans="1:14">
      <c r="A18" s="34">
        <v>206</v>
      </c>
      <c r="B18" s="35">
        <v>206</v>
      </c>
      <c r="C18" s="35">
        <v>0.675164461135864</v>
      </c>
      <c r="D18" s="35">
        <v>0.104183077812195</v>
      </c>
      <c r="E18" s="35">
        <v>9</v>
      </c>
      <c r="F18" s="35">
        <v>7</v>
      </c>
      <c r="G18" s="35">
        <v>1</v>
      </c>
      <c r="H18" s="35">
        <v>3</v>
      </c>
      <c r="I18" s="35">
        <v>0.9</v>
      </c>
      <c r="J18" s="35">
        <v>0.5625</v>
      </c>
      <c r="K18" s="35">
        <v>0.692307692307692</v>
      </c>
      <c r="L18" s="35">
        <v>0.7</v>
      </c>
      <c r="M18" s="35">
        <v>0.2</v>
      </c>
      <c r="N18" s="35">
        <v>0.6</v>
      </c>
    </row>
    <row r="19" spans="1:14">
      <c r="A19" s="8">
        <v>485</v>
      </c>
      <c r="B19" s="9">
        <v>485</v>
      </c>
      <c r="C19" s="9">
        <v>0.723328471183777</v>
      </c>
      <c r="D19" s="9">
        <v>0.0456907749176025</v>
      </c>
      <c r="E19" s="9">
        <v>7</v>
      </c>
      <c r="F19" s="9">
        <v>8</v>
      </c>
      <c r="G19" s="9">
        <v>3</v>
      </c>
      <c r="H19" s="9">
        <v>2</v>
      </c>
      <c r="I19" s="9">
        <v>0.7</v>
      </c>
      <c r="J19" s="9">
        <v>0.466666666666667</v>
      </c>
      <c r="K19" s="9">
        <v>0.56</v>
      </c>
      <c r="L19" s="9">
        <v>0.8</v>
      </c>
      <c r="M19" s="9">
        <v>-0.1</v>
      </c>
      <c r="N19" s="9">
        <v>0.45</v>
      </c>
    </row>
    <row r="20" spans="1:14">
      <c r="A20" s="8">
        <v>463</v>
      </c>
      <c r="B20" s="9">
        <v>463</v>
      </c>
      <c r="C20" s="9">
        <v>0.722189426422119</v>
      </c>
      <c r="D20" s="9">
        <v>0.00653374195098877</v>
      </c>
      <c r="E20" s="9">
        <v>9</v>
      </c>
      <c r="F20" s="9">
        <v>9</v>
      </c>
      <c r="G20" s="9">
        <v>1</v>
      </c>
      <c r="H20" s="9">
        <v>1</v>
      </c>
      <c r="I20" s="9">
        <v>0.9</v>
      </c>
      <c r="J20" s="9">
        <v>0.5</v>
      </c>
      <c r="K20" s="9">
        <v>0.642857142857143</v>
      </c>
      <c r="L20" s="9">
        <v>0.9</v>
      </c>
      <c r="M20" s="9">
        <v>0</v>
      </c>
      <c r="N20" s="9">
        <v>0.5</v>
      </c>
    </row>
    <row r="21" spans="1:14">
      <c r="A21" s="8">
        <v>230</v>
      </c>
      <c r="B21" s="9">
        <v>230</v>
      </c>
      <c r="C21" s="9">
        <v>0.720847606658936</v>
      </c>
      <c r="D21" s="9">
        <v>0.0570018291473389</v>
      </c>
      <c r="E21" s="9">
        <v>9</v>
      </c>
      <c r="F21" s="9">
        <v>8</v>
      </c>
      <c r="G21" s="9">
        <v>1</v>
      </c>
      <c r="H21" s="9">
        <v>2</v>
      </c>
      <c r="I21" s="9">
        <v>0.9</v>
      </c>
      <c r="J21" s="9">
        <v>0.529411764705882</v>
      </c>
      <c r="K21" s="9">
        <v>0.666666666666667</v>
      </c>
      <c r="L21" s="9">
        <v>0.8</v>
      </c>
      <c r="M21" s="9">
        <v>0.1</v>
      </c>
      <c r="N21" s="9">
        <v>0.55</v>
      </c>
    </row>
    <row r="22" spans="1:14">
      <c r="A22" s="8">
        <v>95</v>
      </c>
      <c r="B22" s="9">
        <v>95</v>
      </c>
      <c r="C22" s="9">
        <v>0.718604207038879</v>
      </c>
      <c r="D22" s="9">
        <v>0.000424385070800781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275</v>
      </c>
      <c r="B23" s="9">
        <v>275</v>
      </c>
      <c r="C23" s="9">
        <v>0.714213848114014</v>
      </c>
      <c r="D23" s="9">
        <v>0.0160645246505737</v>
      </c>
      <c r="E23" s="9">
        <v>7</v>
      </c>
      <c r="F23" s="9">
        <v>7</v>
      </c>
      <c r="G23" s="9">
        <v>3</v>
      </c>
      <c r="H23" s="9">
        <v>3</v>
      </c>
      <c r="I23" s="9">
        <v>0.7</v>
      </c>
      <c r="J23" s="9">
        <v>0.5</v>
      </c>
      <c r="K23" s="9">
        <v>0.583333333333333</v>
      </c>
      <c r="L23" s="9">
        <v>0.7</v>
      </c>
      <c r="M23" s="9">
        <v>0</v>
      </c>
      <c r="N23" s="9">
        <v>0.5</v>
      </c>
    </row>
    <row r="24" spans="1:14">
      <c r="A24" s="8">
        <v>476</v>
      </c>
      <c r="B24" s="9">
        <v>476</v>
      </c>
      <c r="C24" s="9">
        <v>0.708812236785889</v>
      </c>
      <c r="D24" s="9">
        <v>0.00474917888641357</v>
      </c>
      <c r="E24" s="9">
        <v>9</v>
      </c>
      <c r="F24" s="9">
        <v>7</v>
      </c>
      <c r="G24" s="9">
        <v>1</v>
      </c>
      <c r="H24" s="9">
        <v>3</v>
      </c>
      <c r="I24" s="9">
        <v>0.9</v>
      </c>
      <c r="J24" s="9">
        <v>0.5625</v>
      </c>
      <c r="K24" s="9">
        <v>0.692307692307692</v>
      </c>
      <c r="L24" s="9">
        <v>0.7</v>
      </c>
      <c r="M24" s="9">
        <v>0.2</v>
      </c>
      <c r="N24" s="9">
        <v>0.6</v>
      </c>
    </row>
    <row r="25" spans="1:14">
      <c r="A25" s="8">
        <v>370</v>
      </c>
      <c r="B25" s="9">
        <v>370</v>
      </c>
      <c r="C25" s="9">
        <v>0.701611161231995</v>
      </c>
      <c r="D25" s="9">
        <v>0.154161810874939</v>
      </c>
      <c r="E25" s="9">
        <v>9</v>
      </c>
      <c r="F25" s="9">
        <v>7</v>
      </c>
      <c r="G25" s="9">
        <v>1</v>
      </c>
      <c r="H25" s="9">
        <v>3</v>
      </c>
      <c r="I25" s="9">
        <v>0.9</v>
      </c>
      <c r="J25" s="9">
        <v>0.5625</v>
      </c>
      <c r="K25" s="9">
        <v>0.692307692307692</v>
      </c>
      <c r="L25" s="9">
        <v>0.7</v>
      </c>
      <c r="M25" s="9">
        <v>0.2</v>
      </c>
      <c r="N25" s="9">
        <v>0.6</v>
      </c>
    </row>
    <row r="26" spans="1:14">
      <c r="A26" s="8">
        <v>292</v>
      </c>
      <c r="B26" s="9">
        <v>292</v>
      </c>
      <c r="C26" s="9">
        <v>0.702115416526794</v>
      </c>
      <c r="D26" s="9">
        <v>0.165565848350525</v>
      </c>
      <c r="E26" s="9">
        <v>8</v>
      </c>
      <c r="F26" s="9">
        <v>5</v>
      </c>
      <c r="G26" s="9">
        <v>2</v>
      </c>
      <c r="H26" s="9">
        <v>5</v>
      </c>
      <c r="I26" s="9">
        <v>0.8</v>
      </c>
      <c r="J26" s="9">
        <v>0.615384615384615</v>
      </c>
      <c r="K26" s="9">
        <v>0.695652173913043</v>
      </c>
      <c r="L26" s="9">
        <v>0.5</v>
      </c>
      <c r="M26" s="9">
        <v>0.3</v>
      </c>
      <c r="N26" s="9">
        <v>0.65</v>
      </c>
    </row>
    <row r="27" spans="1:14">
      <c r="A27" s="8">
        <v>76</v>
      </c>
      <c r="B27" s="9">
        <v>76</v>
      </c>
      <c r="C27" s="9">
        <v>0.70630407333374</v>
      </c>
      <c r="D27" s="9">
        <v>0.148064017295837</v>
      </c>
      <c r="E27" s="9">
        <v>8</v>
      </c>
      <c r="F27" s="9">
        <v>9</v>
      </c>
      <c r="G27" s="9">
        <v>2</v>
      </c>
      <c r="H27" s="9">
        <v>1</v>
      </c>
      <c r="I27" s="9">
        <v>0.8</v>
      </c>
      <c r="J27" s="9">
        <v>0.470588235294118</v>
      </c>
      <c r="K27" s="9">
        <v>0.592592592592593</v>
      </c>
      <c r="L27" s="9">
        <v>0.9</v>
      </c>
      <c r="M27" s="9">
        <v>-0.1</v>
      </c>
      <c r="N27" s="9">
        <v>0.45</v>
      </c>
    </row>
    <row r="28" spans="1:14">
      <c r="A28" s="8">
        <v>405</v>
      </c>
      <c r="B28" s="9">
        <v>405</v>
      </c>
      <c r="C28" s="9">
        <v>0.706742882728577</v>
      </c>
      <c r="D28" s="9">
        <v>0.148184299468994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398</v>
      </c>
      <c r="B29" s="9">
        <v>398</v>
      </c>
      <c r="C29" s="9">
        <v>0.710042953491211</v>
      </c>
      <c r="D29" s="9">
        <v>0.132445573806763</v>
      </c>
      <c r="E29" s="9">
        <v>8</v>
      </c>
      <c r="F29" s="9">
        <v>3</v>
      </c>
      <c r="G29" s="9">
        <v>2</v>
      </c>
      <c r="H29" s="9">
        <v>7</v>
      </c>
      <c r="I29" s="9">
        <v>0.8</v>
      </c>
      <c r="J29" s="9">
        <v>0.727272727272727</v>
      </c>
      <c r="K29" s="9">
        <v>0.761904761904762</v>
      </c>
      <c r="L29" s="9">
        <v>0.3</v>
      </c>
      <c r="M29" s="9">
        <v>0.5</v>
      </c>
      <c r="N29" s="9">
        <v>0.75</v>
      </c>
    </row>
    <row r="30" spans="1:14">
      <c r="A30" s="8">
        <v>416</v>
      </c>
      <c r="B30" s="9">
        <v>416</v>
      </c>
      <c r="C30" s="9">
        <v>0.713237643241882</v>
      </c>
      <c r="D30" s="9">
        <v>0.146124362945557</v>
      </c>
      <c r="E30" s="9">
        <v>10</v>
      </c>
      <c r="F30" s="9">
        <v>3</v>
      </c>
      <c r="G30" s="9">
        <v>0</v>
      </c>
      <c r="H30" s="9">
        <v>7</v>
      </c>
      <c r="I30" s="9">
        <v>1</v>
      </c>
      <c r="J30" s="9">
        <v>0.769230769230769</v>
      </c>
      <c r="K30" s="9">
        <v>0.869565217391304</v>
      </c>
      <c r="L30" s="9">
        <v>0.3</v>
      </c>
      <c r="M30" s="9">
        <v>0.7</v>
      </c>
      <c r="N30" s="9">
        <v>0.85</v>
      </c>
    </row>
    <row r="31" spans="1:14">
      <c r="A31" s="8">
        <v>184</v>
      </c>
      <c r="B31" s="9">
        <v>184</v>
      </c>
      <c r="C31" s="9">
        <v>0.704670667648315</v>
      </c>
      <c r="D31" s="9">
        <v>0.0256813764572144</v>
      </c>
      <c r="E31" s="9">
        <v>8</v>
      </c>
      <c r="F31" s="9">
        <v>8</v>
      </c>
      <c r="G31" s="9">
        <v>2</v>
      </c>
      <c r="H31" s="9">
        <v>2</v>
      </c>
      <c r="I31" s="9">
        <v>0.8</v>
      </c>
      <c r="J31" s="9">
        <v>0.5</v>
      </c>
      <c r="K31" s="9">
        <v>0.615384615384615</v>
      </c>
      <c r="L31" s="9">
        <v>0.8</v>
      </c>
      <c r="M31" s="9">
        <v>0</v>
      </c>
      <c r="N31" s="9">
        <v>0.5</v>
      </c>
    </row>
    <row r="32" spans="1:14">
      <c r="A32" s="8">
        <v>345</v>
      </c>
      <c r="B32" s="9">
        <v>345</v>
      </c>
      <c r="C32" s="9">
        <v>0.72076141834259</v>
      </c>
      <c r="D32" s="9">
        <v>0.153447031974793</v>
      </c>
      <c r="E32" s="9">
        <v>8</v>
      </c>
      <c r="F32" s="9">
        <v>7</v>
      </c>
      <c r="G32" s="9">
        <v>2</v>
      </c>
      <c r="H32" s="9">
        <v>3</v>
      </c>
      <c r="I32" s="9">
        <v>0.8</v>
      </c>
      <c r="J32" s="9">
        <v>0.533333333333333</v>
      </c>
      <c r="K32" s="9">
        <v>0.64</v>
      </c>
      <c r="L32" s="9">
        <v>0.7</v>
      </c>
      <c r="M32" s="9">
        <v>0.1</v>
      </c>
      <c r="N32" s="9">
        <v>0.55</v>
      </c>
    </row>
    <row r="33" spans="1:14">
      <c r="A33" s="8">
        <v>195</v>
      </c>
      <c r="B33" s="9">
        <v>195</v>
      </c>
      <c r="C33" s="9">
        <v>0.72566294670105</v>
      </c>
      <c r="D33" s="9">
        <v>0.111283540725708</v>
      </c>
      <c r="E33" s="9">
        <v>8</v>
      </c>
      <c r="F33" s="9">
        <v>9</v>
      </c>
      <c r="G33" s="9">
        <v>2</v>
      </c>
      <c r="H33" s="9">
        <v>1</v>
      </c>
      <c r="I33" s="9">
        <v>0.8</v>
      </c>
      <c r="J33" s="9">
        <v>0.470588235294118</v>
      </c>
      <c r="K33" s="9">
        <v>0.592592592592593</v>
      </c>
      <c r="L33" s="9">
        <v>0.9</v>
      </c>
      <c r="M33" s="9">
        <v>-0.1</v>
      </c>
      <c r="N33" s="9">
        <v>0.45</v>
      </c>
    </row>
    <row r="34" spans="1:14">
      <c r="A34" s="8">
        <v>440</v>
      </c>
      <c r="B34" s="9">
        <v>440</v>
      </c>
      <c r="C34" s="9">
        <v>0.726106524467468</v>
      </c>
      <c r="D34" s="9">
        <v>0.214366316795349</v>
      </c>
      <c r="E34" s="9">
        <v>9</v>
      </c>
      <c r="F34" s="9">
        <v>7</v>
      </c>
      <c r="G34" s="9">
        <v>1</v>
      </c>
      <c r="H34" s="9">
        <v>3</v>
      </c>
      <c r="I34" s="9">
        <v>0.9</v>
      </c>
      <c r="J34" s="9">
        <v>0.5625</v>
      </c>
      <c r="K34" s="9">
        <v>0.692307692307692</v>
      </c>
      <c r="L34" s="9">
        <v>0.7</v>
      </c>
      <c r="M34" s="9">
        <v>0.2</v>
      </c>
      <c r="N34" s="9">
        <v>0.6</v>
      </c>
    </row>
    <row r="35" s="29" customFormat="1" spans="1:14">
      <c r="A35" s="34">
        <v>340</v>
      </c>
      <c r="B35" s="35">
        <v>340</v>
      </c>
      <c r="C35" s="35">
        <v>0.726742148399353</v>
      </c>
      <c r="D35" s="35">
        <v>0.163003444671631</v>
      </c>
      <c r="E35" s="35">
        <v>9</v>
      </c>
      <c r="F35" s="35">
        <v>5</v>
      </c>
      <c r="G35" s="35">
        <v>1</v>
      </c>
      <c r="H35" s="35">
        <v>5</v>
      </c>
      <c r="I35" s="35">
        <v>0.9</v>
      </c>
      <c r="J35" s="35">
        <v>0.642857142857143</v>
      </c>
      <c r="K35" s="35">
        <v>0.75</v>
      </c>
      <c r="L35" s="35">
        <v>0.5</v>
      </c>
      <c r="M35" s="35">
        <v>0.4</v>
      </c>
      <c r="N35" s="35">
        <v>0.7</v>
      </c>
    </row>
    <row r="36" spans="1:14">
      <c r="A36" s="8">
        <v>475</v>
      </c>
      <c r="B36" s="9">
        <v>475</v>
      </c>
      <c r="C36" s="9">
        <v>0.772042036056519</v>
      </c>
      <c r="D36" s="9">
        <v>0.0372321605682373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65</v>
      </c>
      <c r="B37" s="9">
        <v>65</v>
      </c>
      <c r="C37" s="9">
        <v>0.770633220672607</v>
      </c>
      <c r="D37" s="9">
        <v>0.0158760547637939</v>
      </c>
      <c r="E37" s="9">
        <v>10</v>
      </c>
      <c r="F37" s="9">
        <v>6</v>
      </c>
      <c r="G37" s="9">
        <v>0</v>
      </c>
      <c r="H37" s="9">
        <v>4</v>
      </c>
      <c r="I37" s="9">
        <v>1</v>
      </c>
      <c r="J37" s="9">
        <v>0.625</v>
      </c>
      <c r="K37" s="9">
        <v>0.769230769230769</v>
      </c>
      <c r="L37" s="9">
        <v>0.6</v>
      </c>
      <c r="M37" s="9">
        <v>0.4</v>
      </c>
      <c r="N37" s="9">
        <v>0.7</v>
      </c>
    </row>
    <row r="38" spans="1:14">
      <c r="A38" s="8">
        <v>75</v>
      </c>
      <c r="B38" s="9">
        <v>75</v>
      </c>
      <c r="C38" s="9">
        <v>0.770099759101868</v>
      </c>
      <c r="D38" s="9">
        <v>0.0259023904800415</v>
      </c>
      <c r="E38" s="9">
        <v>10</v>
      </c>
      <c r="F38" s="9">
        <v>8</v>
      </c>
      <c r="G38" s="9">
        <v>0</v>
      </c>
      <c r="H38" s="9">
        <v>2</v>
      </c>
      <c r="I38" s="9">
        <v>1</v>
      </c>
      <c r="J38" s="9">
        <v>0.555555555555556</v>
      </c>
      <c r="K38" s="9">
        <v>0.714285714285714</v>
      </c>
      <c r="L38" s="9">
        <v>0.8</v>
      </c>
      <c r="M38" s="9">
        <v>0.2</v>
      </c>
      <c r="N38" s="9">
        <v>0.6</v>
      </c>
    </row>
    <row r="39" spans="1:14">
      <c r="A39" s="8">
        <v>182</v>
      </c>
      <c r="B39" s="9">
        <v>182</v>
      </c>
      <c r="C39" s="9">
        <v>0.732479095458984</v>
      </c>
      <c r="D39" s="9">
        <v>0.0985790491104126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344</v>
      </c>
      <c r="B40" s="9">
        <v>344</v>
      </c>
      <c r="C40" s="9">
        <v>0.735213398933411</v>
      </c>
      <c r="D40" s="9">
        <v>0.0976202487945557</v>
      </c>
      <c r="E40" s="9">
        <v>8</v>
      </c>
      <c r="F40" s="9">
        <v>9</v>
      </c>
      <c r="G40" s="9">
        <v>2</v>
      </c>
      <c r="H40" s="9">
        <v>1</v>
      </c>
      <c r="I40" s="9">
        <v>0.8</v>
      </c>
      <c r="J40" s="9">
        <v>0.470588235294118</v>
      </c>
      <c r="K40" s="9">
        <v>0.592592592592593</v>
      </c>
      <c r="L40" s="9">
        <v>0.9</v>
      </c>
      <c r="M40" s="9">
        <v>-0.1</v>
      </c>
      <c r="N40" s="9">
        <v>0.45</v>
      </c>
    </row>
    <row r="41" spans="1:14">
      <c r="A41" s="8">
        <v>478</v>
      </c>
      <c r="B41" s="9">
        <v>478</v>
      </c>
      <c r="C41" s="9">
        <v>0.736080169677734</v>
      </c>
      <c r="D41" s="9">
        <v>0.0970965623855591</v>
      </c>
      <c r="E41" s="9">
        <v>8</v>
      </c>
      <c r="F41" s="9">
        <v>6</v>
      </c>
      <c r="G41" s="9">
        <v>2</v>
      </c>
      <c r="H41" s="9">
        <v>4</v>
      </c>
      <c r="I41" s="9">
        <v>0.8</v>
      </c>
      <c r="J41" s="9">
        <v>0.571428571428572</v>
      </c>
      <c r="K41" s="9">
        <v>0.666666666666667</v>
      </c>
      <c r="L41" s="9">
        <v>0.6</v>
      </c>
      <c r="M41" s="9">
        <v>0.2</v>
      </c>
      <c r="N41" s="9">
        <v>0.6</v>
      </c>
    </row>
    <row r="42" spans="1:14">
      <c r="A42" s="8">
        <v>436</v>
      </c>
      <c r="B42" s="9">
        <v>436</v>
      </c>
      <c r="C42" s="9">
        <v>0.755163788795471</v>
      </c>
      <c r="D42" s="9">
        <v>0.0380722284317017</v>
      </c>
      <c r="E42" s="9">
        <v>10</v>
      </c>
      <c r="F42" s="9">
        <v>6</v>
      </c>
      <c r="G42" s="9">
        <v>0</v>
      </c>
      <c r="H42" s="9">
        <v>4</v>
      </c>
      <c r="I42" s="9">
        <v>1</v>
      </c>
      <c r="J42" s="9">
        <v>0.625</v>
      </c>
      <c r="K42" s="9">
        <v>0.769230769230769</v>
      </c>
      <c r="L42" s="9">
        <v>0.6</v>
      </c>
      <c r="M42" s="9">
        <v>0.4</v>
      </c>
      <c r="N42" s="9">
        <v>0.7</v>
      </c>
    </row>
    <row r="43" spans="1:14">
      <c r="A43" s="8">
        <v>190</v>
      </c>
      <c r="B43" s="9">
        <v>190</v>
      </c>
      <c r="C43" s="9">
        <v>0.749874949455261</v>
      </c>
      <c r="D43" s="9">
        <v>0.0491503477096558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487</v>
      </c>
      <c r="B44" s="9">
        <v>487</v>
      </c>
      <c r="C44" s="9">
        <v>0.73888897895813</v>
      </c>
      <c r="D44" s="9">
        <v>0.0405522584915161</v>
      </c>
      <c r="E44" s="9">
        <v>8</v>
      </c>
      <c r="F44" s="9">
        <v>8</v>
      </c>
      <c r="G44" s="9">
        <v>2</v>
      </c>
      <c r="H44" s="9">
        <v>2</v>
      </c>
      <c r="I44" s="9">
        <v>0.8</v>
      </c>
      <c r="J44" s="9">
        <v>0.5</v>
      </c>
      <c r="K44" s="9">
        <v>0.615384615384615</v>
      </c>
      <c r="L44" s="9">
        <v>0.8</v>
      </c>
      <c r="M44" s="9">
        <v>0</v>
      </c>
      <c r="N44" s="9">
        <v>0.5</v>
      </c>
    </row>
    <row r="45" spans="1:14">
      <c r="A45" s="8">
        <v>48</v>
      </c>
      <c r="B45" s="9">
        <v>48</v>
      </c>
      <c r="C45" s="9">
        <v>0.735119223594666</v>
      </c>
      <c r="D45" s="9">
        <v>0.0424820184707642</v>
      </c>
      <c r="E45" s="9">
        <v>9</v>
      </c>
      <c r="F45" s="9">
        <v>9</v>
      </c>
      <c r="G45" s="9">
        <v>1</v>
      </c>
      <c r="H45" s="9">
        <v>1</v>
      </c>
      <c r="I45" s="9">
        <v>0.9</v>
      </c>
      <c r="J45" s="9">
        <v>0.5</v>
      </c>
      <c r="K45" s="9">
        <v>0.642857142857143</v>
      </c>
      <c r="L45" s="9">
        <v>0.9</v>
      </c>
      <c r="M45" s="9">
        <v>0</v>
      </c>
      <c r="N45" s="9">
        <v>0.5</v>
      </c>
    </row>
    <row r="46" spans="1:14">
      <c r="A46" s="8">
        <v>293</v>
      </c>
      <c r="B46" s="9">
        <v>293</v>
      </c>
      <c r="C46" s="9">
        <v>0.730805635452271</v>
      </c>
      <c r="D46" s="9">
        <v>0.0538330078125</v>
      </c>
      <c r="E46" s="9">
        <v>10</v>
      </c>
      <c r="F46" s="9">
        <v>7</v>
      </c>
      <c r="G46" s="9">
        <v>0</v>
      </c>
      <c r="H46" s="9">
        <v>3</v>
      </c>
      <c r="I46" s="9">
        <v>1</v>
      </c>
      <c r="J46" s="9">
        <v>0.588235294117647</v>
      </c>
      <c r="K46" s="9">
        <v>0.740740740740741</v>
      </c>
      <c r="L46" s="9">
        <v>0.7</v>
      </c>
      <c r="M46" s="9">
        <v>0.3</v>
      </c>
      <c r="N46" s="9">
        <v>0.65</v>
      </c>
    </row>
    <row r="47" spans="1:14">
      <c r="A47" s="8">
        <v>334</v>
      </c>
      <c r="B47" s="9">
        <v>334</v>
      </c>
      <c r="C47" s="9">
        <v>0.729298710823059</v>
      </c>
      <c r="D47" s="9">
        <v>0.047121524810791</v>
      </c>
      <c r="E47" s="9">
        <v>8</v>
      </c>
      <c r="F47" s="9">
        <v>7</v>
      </c>
      <c r="G47" s="9">
        <v>2</v>
      </c>
      <c r="H47" s="9">
        <v>3</v>
      </c>
      <c r="I47" s="9">
        <v>0.8</v>
      </c>
      <c r="J47" s="9">
        <v>0.533333333333333</v>
      </c>
      <c r="K47" s="9">
        <v>0.64</v>
      </c>
      <c r="L47" s="9">
        <v>0.7</v>
      </c>
      <c r="M47" s="9">
        <v>0.1</v>
      </c>
      <c r="N47" s="9">
        <v>0.55</v>
      </c>
    </row>
    <row r="48" spans="1:14">
      <c r="A48" s="8">
        <v>150</v>
      </c>
      <c r="B48" s="9">
        <v>150</v>
      </c>
      <c r="C48" s="9">
        <v>0.76350724697113</v>
      </c>
      <c r="D48" s="9">
        <v>0.0893278121948242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193</v>
      </c>
      <c r="B49" s="9">
        <v>193</v>
      </c>
      <c r="C49" s="9">
        <v>0.72842538356781</v>
      </c>
      <c r="D49" s="9">
        <v>0.0178406238555908</v>
      </c>
      <c r="E49" s="9">
        <v>10</v>
      </c>
      <c r="F49" s="9">
        <v>8</v>
      </c>
      <c r="G49" s="9">
        <v>0</v>
      </c>
      <c r="H49" s="9">
        <v>2</v>
      </c>
      <c r="I49" s="9">
        <v>1</v>
      </c>
      <c r="J49" s="9">
        <v>0.555555555555556</v>
      </c>
      <c r="K49" s="9">
        <v>0.714285714285714</v>
      </c>
      <c r="L49" s="9">
        <v>0.8</v>
      </c>
      <c r="M49" s="9">
        <v>0.2</v>
      </c>
      <c r="N49" s="9">
        <v>0.6</v>
      </c>
    </row>
    <row r="50" spans="1:14">
      <c r="A50" s="8">
        <v>79</v>
      </c>
      <c r="B50" s="9">
        <v>79</v>
      </c>
      <c r="C50" s="9">
        <v>0.769178748130798</v>
      </c>
      <c r="D50" s="9">
        <v>0.114864349365234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35</v>
      </c>
      <c r="B51" s="9">
        <v>35</v>
      </c>
      <c r="C51" s="9">
        <v>0.772181630134583</v>
      </c>
      <c r="D51" s="9">
        <v>0.0937321186065674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="29" customFormat="1" spans="1:14">
      <c r="A52" s="34">
        <v>223</v>
      </c>
      <c r="B52" s="35">
        <v>223</v>
      </c>
      <c r="C52" s="35">
        <v>0.77288019657135</v>
      </c>
      <c r="D52" s="35">
        <v>0.0924553871154785</v>
      </c>
      <c r="E52" s="35">
        <v>8</v>
      </c>
      <c r="F52" s="35">
        <v>8</v>
      </c>
      <c r="G52" s="35">
        <v>2</v>
      </c>
      <c r="H52" s="35">
        <v>2</v>
      </c>
      <c r="I52" s="35">
        <v>0.8</v>
      </c>
      <c r="J52" s="35">
        <v>0.5</v>
      </c>
      <c r="K52" s="35">
        <v>0.615384615384615</v>
      </c>
      <c r="L52" s="35">
        <v>0.8</v>
      </c>
      <c r="M52" s="35">
        <v>0</v>
      </c>
      <c r="N52" s="35">
        <v>0.5</v>
      </c>
    </row>
    <row r="53" spans="1:14">
      <c r="A53" s="8">
        <v>281</v>
      </c>
      <c r="B53" s="9">
        <v>281</v>
      </c>
      <c r="C53" s="9">
        <v>0.818611860275269</v>
      </c>
      <c r="D53" s="9">
        <v>0.00951147079467773</v>
      </c>
      <c r="E53" s="9">
        <v>10</v>
      </c>
      <c r="F53" s="9">
        <v>10</v>
      </c>
      <c r="G53" s="9">
        <v>0</v>
      </c>
      <c r="H53" s="9">
        <v>0</v>
      </c>
      <c r="I53" s="9">
        <v>1</v>
      </c>
      <c r="J53" s="9">
        <v>0.5</v>
      </c>
      <c r="K53" s="9">
        <v>0.666666666666667</v>
      </c>
      <c r="L53" s="9">
        <v>1</v>
      </c>
      <c r="M53" s="9">
        <v>0</v>
      </c>
      <c r="N53" s="9">
        <v>0.5</v>
      </c>
    </row>
    <row r="54" spans="1:14">
      <c r="A54" s="8">
        <v>166</v>
      </c>
      <c r="B54" s="9">
        <v>166</v>
      </c>
      <c r="C54" s="9">
        <v>0.779670238494873</v>
      </c>
      <c r="D54" s="9">
        <v>0.0862889289855957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123</v>
      </c>
      <c r="B55" s="9">
        <v>123</v>
      </c>
      <c r="C55" s="9">
        <v>0.781936645507812</v>
      </c>
      <c r="D55" s="9">
        <v>0.049551248550415</v>
      </c>
      <c r="E55" s="9">
        <v>9</v>
      </c>
      <c r="F55" s="9">
        <v>8</v>
      </c>
      <c r="G55" s="9">
        <v>1</v>
      </c>
      <c r="H55" s="9">
        <v>2</v>
      </c>
      <c r="I55" s="9">
        <v>0.9</v>
      </c>
      <c r="J55" s="9">
        <v>0.529411764705882</v>
      </c>
      <c r="K55" s="9">
        <v>0.666666666666667</v>
      </c>
      <c r="L55" s="9">
        <v>0.8</v>
      </c>
      <c r="M55" s="9">
        <v>0.1</v>
      </c>
      <c r="N55" s="9">
        <v>0.55</v>
      </c>
    </row>
    <row r="56" spans="1:14">
      <c r="A56" s="8">
        <v>167</v>
      </c>
      <c r="B56" s="9">
        <v>167</v>
      </c>
      <c r="C56" s="9">
        <v>0.815348744392395</v>
      </c>
      <c r="D56" s="9">
        <v>0.00903403759002686</v>
      </c>
      <c r="E56" s="9">
        <v>9</v>
      </c>
      <c r="F56" s="9">
        <v>7</v>
      </c>
      <c r="G56" s="9">
        <v>1</v>
      </c>
      <c r="H56" s="9">
        <v>3</v>
      </c>
      <c r="I56" s="9">
        <v>0.9</v>
      </c>
      <c r="J56" s="9">
        <v>0.5625</v>
      </c>
      <c r="K56" s="9">
        <v>0.692307692307692</v>
      </c>
      <c r="L56" s="9">
        <v>0.7</v>
      </c>
      <c r="M56" s="9">
        <v>0.2</v>
      </c>
      <c r="N56" s="9">
        <v>0.6</v>
      </c>
    </row>
    <row r="57" spans="1:14">
      <c r="A57" s="8">
        <v>8</v>
      </c>
      <c r="B57" s="9">
        <v>8</v>
      </c>
      <c r="C57" s="9">
        <v>0.792236685752869</v>
      </c>
      <c r="D57" s="9">
        <v>0.000946521759033203</v>
      </c>
      <c r="E57" s="9">
        <v>7</v>
      </c>
      <c r="F57" s="9">
        <v>8</v>
      </c>
      <c r="G57" s="9">
        <v>3</v>
      </c>
      <c r="H57" s="9">
        <v>2</v>
      </c>
      <c r="I57" s="9">
        <v>0.7</v>
      </c>
      <c r="J57" s="9">
        <v>0.466666666666667</v>
      </c>
      <c r="K57" s="9">
        <v>0.56</v>
      </c>
      <c r="L57" s="9">
        <v>0.8</v>
      </c>
      <c r="M57" s="9">
        <v>-0.1</v>
      </c>
      <c r="N57" s="9">
        <v>0.45</v>
      </c>
    </row>
    <row r="58" spans="1:14">
      <c r="A58" s="8">
        <v>22</v>
      </c>
      <c r="B58" s="9">
        <v>22</v>
      </c>
      <c r="C58" s="9">
        <v>0.792670369148254</v>
      </c>
      <c r="D58" s="9">
        <v>0.00942361354827881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130</v>
      </c>
      <c r="B59" s="9">
        <v>130</v>
      </c>
      <c r="C59" s="9">
        <v>0.804839730262756</v>
      </c>
      <c r="D59" s="9">
        <v>0.0534467697143555</v>
      </c>
      <c r="E59" s="9">
        <v>9</v>
      </c>
      <c r="F59" s="9">
        <v>9</v>
      </c>
      <c r="G59" s="9">
        <v>1</v>
      </c>
      <c r="H59" s="9">
        <v>1</v>
      </c>
      <c r="I59" s="9">
        <v>0.9</v>
      </c>
      <c r="J59" s="9">
        <v>0.5</v>
      </c>
      <c r="K59" s="9">
        <v>0.642857142857143</v>
      </c>
      <c r="L59" s="9">
        <v>0.9</v>
      </c>
      <c r="M59" s="9">
        <v>0</v>
      </c>
      <c r="N59" s="9">
        <v>0.5</v>
      </c>
    </row>
    <row r="60" spans="1:14">
      <c r="A60" s="8">
        <v>189</v>
      </c>
      <c r="B60" s="9">
        <v>189</v>
      </c>
      <c r="C60" s="9">
        <v>0.811143755912781</v>
      </c>
      <c r="D60" s="9">
        <v>0.090301513671875</v>
      </c>
      <c r="E60" s="9">
        <v>8</v>
      </c>
      <c r="F60" s="9">
        <v>7</v>
      </c>
      <c r="G60" s="9">
        <v>2</v>
      </c>
      <c r="H60" s="9">
        <v>3</v>
      </c>
      <c r="I60" s="9">
        <v>0.8</v>
      </c>
      <c r="J60" s="9">
        <v>0.533333333333333</v>
      </c>
      <c r="K60" s="9">
        <v>0.64</v>
      </c>
      <c r="L60" s="9">
        <v>0.7</v>
      </c>
      <c r="M60" s="9">
        <v>0.1</v>
      </c>
      <c r="N60" s="9">
        <v>0.55</v>
      </c>
    </row>
    <row r="61" spans="1:14">
      <c r="A61" s="8">
        <v>446</v>
      </c>
      <c r="B61" s="9">
        <v>446</v>
      </c>
      <c r="C61" s="9">
        <v>0.799922227859497</v>
      </c>
      <c r="D61" s="9">
        <v>0.0219073295593262</v>
      </c>
      <c r="E61" s="9">
        <v>8</v>
      </c>
      <c r="F61" s="9">
        <v>6</v>
      </c>
      <c r="G61" s="9">
        <v>2</v>
      </c>
      <c r="H61" s="9">
        <v>4</v>
      </c>
      <c r="I61" s="9">
        <v>0.8</v>
      </c>
      <c r="J61" s="9">
        <v>0.571428571428572</v>
      </c>
      <c r="K61" s="9">
        <v>0.666666666666667</v>
      </c>
      <c r="L61" s="9">
        <v>0.6</v>
      </c>
      <c r="M61" s="9">
        <v>0.2</v>
      </c>
      <c r="N61" s="9">
        <v>0.6</v>
      </c>
    </row>
    <row r="62" spans="1:14">
      <c r="A62" s="8">
        <v>375</v>
      </c>
      <c r="B62" s="9">
        <v>375</v>
      </c>
      <c r="C62" s="9">
        <v>0.788620829582214</v>
      </c>
      <c r="D62" s="9">
        <v>0.0119588375091553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86</v>
      </c>
      <c r="B63" s="9">
        <v>86</v>
      </c>
      <c r="C63" s="9">
        <v>0.8199782371521</v>
      </c>
      <c r="D63" s="9">
        <v>0.0331791639328003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424</v>
      </c>
      <c r="B64" s="9">
        <v>424</v>
      </c>
      <c r="C64" s="9">
        <v>0.815646529197693</v>
      </c>
      <c r="D64" s="9">
        <v>0.0948091745376587</v>
      </c>
      <c r="E64" s="9">
        <v>9</v>
      </c>
      <c r="F64" s="9">
        <v>4</v>
      </c>
      <c r="G64" s="9">
        <v>1</v>
      </c>
      <c r="H64" s="9">
        <v>6</v>
      </c>
      <c r="I64" s="9">
        <v>0.9</v>
      </c>
      <c r="J64" s="9">
        <v>0.692307692307692</v>
      </c>
      <c r="K64" s="9">
        <v>0.782608695652174</v>
      </c>
      <c r="L64" s="9">
        <v>0.4</v>
      </c>
      <c r="M64" s="9">
        <v>0.5</v>
      </c>
      <c r="N64" s="9">
        <v>0.75</v>
      </c>
    </row>
    <row r="65" spans="1:14">
      <c r="A65" s="8">
        <v>298</v>
      </c>
      <c r="B65" s="9">
        <v>298</v>
      </c>
      <c r="C65" s="9">
        <v>0.816716432571411</v>
      </c>
      <c r="D65" s="9">
        <v>0.16333019733429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pans="1:14">
      <c r="A66" s="8">
        <v>464</v>
      </c>
      <c r="B66" s="9">
        <v>464</v>
      </c>
      <c r="C66" s="9">
        <v>0.819258093833923</v>
      </c>
      <c r="D66" s="9">
        <v>0.0910781621932983</v>
      </c>
      <c r="E66" s="9">
        <v>9</v>
      </c>
      <c r="F66" s="9">
        <v>9</v>
      </c>
      <c r="G66" s="9">
        <v>1</v>
      </c>
      <c r="H66" s="9">
        <v>1</v>
      </c>
      <c r="I66" s="9">
        <v>0.9</v>
      </c>
      <c r="J66" s="9">
        <v>0.5</v>
      </c>
      <c r="K66" s="9">
        <v>0.642857142857143</v>
      </c>
      <c r="L66" s="9">
        <v>0.9</v>
      </c>
      <c r="M66" s="9">
        <v>0</v>
      </c>
      <c r="N66" s="9">
        <v>0.5</v>
      </c>
    </row>
    <row r="67" spans="1:14">
      <c r="A67" s="8">
        <v>203</v>
      </c>
      <c r="B67" s="9">
        <v>203</v>
      </c>
      <c r="C67" s="9">
        <v>0.82262909412384</v>
      </c>
      <c r="D67" s="9">
        <v>0.0605645179748535</v>
      </c>
      <c r="E67" s="9">
        <v>10</v>
      </c>
      <c r="F67" s="9">
        <v>6</v>
      </c>
      <c r="G67" s="9">
        <v>0</v>
      </c>
      <c r="H67" s="9">
        <v>4</v>
      </c>
      <c r="I67" s="9">
        <v>1</v>
      </c>
      <c r="J67" s="9">
        <v>0.625</v>
      </c>
      <c r="K67" s="9">
        <v>0.769230769230769</v>
      </c>
      <c r="L67" s="9">
        <v>0.6</v>
      </c>
      <c r="M67" s="9">
        <v>0.4</v>
      </c>
      <c r="N67" s="9">
        <v>0.7</v>
      </c>
    </row>
    <row r="68" spans="1:14">
      <c r="A68" s="8">
        <v>187</v>
      </c>
      <c r="B68" s="9">
        <v>187</v>
      </c>
      <c r="C68" s="9">
        <v>0.822651863098145</v>
      </c>
      <c r="D68" s="9">
        <v>0.15688693523407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134</v>
      </c>
      <c r="B69" s="9">
        <v>134</v>
      </c>
      <c r="C69" s="9">
        <v>0.822918891906738</v>
      </c>
      <c r="D69" s="9">
        <v>0.0971198081970215</v>
      </c>
      <c r="E69" s="9">
        <v>10</v>
      </c>
      <c r="F69" s="9">
        <v>7</v>
      </c>
      <c r="G69" s="9">
        <v>0</v>
      </c>
      <c r="H69" s="9">
        <v>3</v>
      </c>
      <c r="I69" s="9">
        <v>1</v>
      </c>
      <c r="J69" s="9">
        <v>0.588235294117647</v>
      </c>
      <c r="K69" s="9">
        <v>0.740740740740741</v>
      </c>
      <c r="L69" s="9">
        <v>0.7</v>
      </c>
      <c r="M69" s="9">
        <v>0.3</v>
      </c>
      <c r="N69" s="9">
        <v>0.65</v>
      </c>
    </row>
    <row r="70" s="7" customFormat="1" spans="3:14">
      <c r="C70" s="7">
        <f>AVERAGE(C2:C69)</f>
        <v>0.733603047973969</v>
      </c>
      <c r="D70" s="7">
        <f>AVERAGE(D2:D69)</f>
        <v>0.0730439932907329</v>
      </c>
      <c r="I70" s="7">
        <f t="shared" ref="I70:N70" si="0">AVERAGE(I2:I69)</f>
        <v>0.888235294117646</v>
      </c>
      <c r="J70" s="7">
        <f t="shared" si="0"/>
        <v>0.558583567730353</v>
      </c>
      <c r="K70" s="7">
        <f t="shared" si="0"/>
        <v>0.683764010925136</v>
      </c>
      <c r="L70" s="7">
        <f t="shared" si="0"/>
        <v>0.713235294117647</v>
      </c>
      <c r="M70" s="7">
        <f t="shared" si="0"/>
        <v>0.175</v>
      </c>
      <c r="N70" s="7">
        <f t="shared" si="0"/>
        <v>0.5875</v>
      </c>
    </row>
    <row r="72" spans="3:8">
      <c r="C72" s="18" t="s">
        <v>13</v>
      </c>
      <c r="D72" s="7" t="s">
        <v>14</v>
      </c>
      <c r="G72" s="7" t="s">
        <v>39</v>
      </c>
      <c r="H72" s="7"/>
    </row>
    <row r="73" spans="3:11">
      <c r="C73" s="7" t="s">
        <v>15</v>
      </c>
      <c r="D73" s="7">
        <f>COUNTIF(C2:C69,"&lt;0.343")-COUNTIF(C2:C69,"&lt;0.311")</f>
        <v>0</v>
      </c>
      <c r="G73" s="19">
        <v>0.02</v>
      </c>
      <c r="H73" s="23">
        <v>31.2</v>
      </c>
      <c r="I73" s="23">
        <v>-40</v>
      </c>
      <c r="J73" s="24">
        <v>0.0256</v>
      </c>
      <c r="K73">
        <v>76</v>
      </c>
    </row>
    <row r="74" spans="3:11">
      <c r="C74" s="7" t="s">
        <v>16</v>
      </c>
      <c r="D74" s="7">
        <f>COUNTIF(C2:C69,"&lt;0.375")-COUNTIF(C2:C69,"&lt;0.343")</f>
        <v>0</v>
      </c>
      <c r="G74" s="19">
        <v>0.04</v>
      </c>
      <c r="H74" s="23">
        <v>62.4</v>
      </c>
      <c r="I74" s="23">
        <v>-60</v>
      </c>
      <c r="J74" s="24">
        <v>0.0385</v>
      </c>
      <c r="K74">
        <v>75</v>
      </c>
    </row>
    <row r="75" spans="3:11">
      <c r="C75" s="7" t="s">
        <v>17</v>
      </c>
      <c r="D75" s="7">
        <f>COUNTIF(C2:C69,"&lt;0.407")-COUNTIF(C2:C69,"&lt;0.375")</f>
        <v>0</v>
      </c>
      <c r="G75" s="19">
        <v>0.1</v>
      </c>
      <c r="H75" s="23">
        <v>156</v>
      </c>
      <c r="I75" s="23">
        <v>-160</v>
      </c>
      <c r="J75" s="24">
        <v>0.1026</v>
      </c>
      <c r="K75">
        <v>70</v>
      </c>
    </row>
    <row r="76" s="3" customFormat="1" spans="3:11">
      <c r="C76" s="20" t="s">
        <v>18</v>
      </c>
      <c r="D76" s="20">
        <f>COUNTIF(C2:C69,"&lt;0.439")-COUNTIF(C2:C69,"&lt;0.407")</f>
        <v>0</v>
      </c>
      <c r="G76" s="30">
        <v>0.12</v>
      </c>
      <c r="H76" s="31">
        <v>187.2</v>
      </c>
      <c r="I76" s="31">
        <v>-180</v>
      </c>
      <c r="J76" s="33">
        <v>0.1154</v>
      </c>
      <c r="K76" s="3">
        <v>69</v>
      </c>
    </row>
    <row r="77" s="3" customFormat="1" spans="3:11">
      <c r="C77" s="20" t="s">
        <v>19</v>
      </c>
      <c r="D77" s="20">
        <f>COUNTIF(C2:C69,"&lt;0.471")-COUNTIF(C2:C69,"&lt;0.439")</f>
        <v>0</v>
      </c>
      <c r="H77" s="20"/>
      <c r="I77" s="3">
        <v>-200</v>
      </c>
      <c r="J77" s="25">
        <v>0.1282</v>
      </c>
      <c r="K77" s="3">
        <v>68</v>
      </c>
    </row>
    <row r="78" s="3" customFormat="1" spans="3:4">
      <c r="C78" s="20" t="s">
        <v>20</v>
      </c>
      <c r="D78" s="20">
        <f>COUNTIF(C2:C69,"&lt;0.503")-COUNTIF(C2:C69,"&lt;0.471")</f>
        <v>0</v>
      </c>
    </row>
    <row r="79" s="3" customFormat="1" spans="3:4">
      <c r="C79" s="20" t="s">
        <v>21</v>
      </c>
      <c r="D79" s="20">
        <f>COUNTIF(C2:C69,"&lt;0.535")-COUNTIF(C2:C69,"&lt;0.503")</f>
        <v>0</v>
      </c>
    </row>
    <row r="80" s="3" customFormat="1" spans="3:4">
      <c r="C80" s="20" t="s">
        <v>22</v>
      </c>
      <c r="D80" s="20">
        <f>COUNTIF(C2:C69,"&lt;0.567")-COUNTIF(C2:C69,"&lt;0.535")</f>
        <v>0</v>
      </c>
    </row>
    <row r="81" s="3" customFormat="1" spans="3:4">
      <c r="C81" s="20" t="s">
        <v>23</v>
      </c>
      <c r="D81" s="20">
        <f>COUNTIF(C2:C69,"&lt;0.599")-COUNTIF(C2:C69,"&lt;0.567")</f>
        <v>0</v>
      </c>
    </row>
    <row r="82" spans="3:4">
      <c r="C82" s="7" t="s">
        <v>24</v>
      </c>
      <c r="D82" s="7">
        <f>COUNTIF(C2:C69,"&lt;0.631")-COUNTIF(C2:C69,"&lt;0.599")</f>
        <v>0</v>
      </c>
    </row>
    <row r="83" s="29" customFormat="1" spans="3:5">
      <c r="C83" s="32" t="s">
        <v>55</v>
      </c>
      <c r="D83" s="32">
        <f>COUNTIF(C2:C69,"&lt;0.679")-COUNTIF(C2:C69,"&lt;0.631")</f>
        <v>17</v>
      </c>
      <c r="E83" s="29">
        <v>19</v>
      </c>
    </row>
    <row r="84" spans="3:5">
      <c r="C84" s="7" t="s">
        <v>56</v>
      </c>
      <c r="D84" s="7">
        <f>COUNTIF(C2:C69,"&lt;0.727")-COUNTIF(C2:C69,"&lt;0.679")</f>
        <v>17</v>
      </c>
      <c r="E84">
        <v>19</v>
      </c>
    </row>
    <row r="85" spans="3:5">
      <c r="C85" s="7" t="s">
        <v>78</v>
      </c>
      <c r="D85" s="7">
        <f>COUNTIF(C2:C69,"&lt;0.775")-COUNTIF(C2:C69,"&lt;0.727")</f>
        <v>17</v>
      </c>
      <c r="E85">
        <v>19</v>
      </c>
    </row>
    <row r="86" s="29" customFormat="1" spans="3:5">
      <c r="C86" s="32" t="s">
        <v>79</v>
      </c>
      <c r="D86" s="32">
        <f>COUNTIF(C2:C69,"&lt;0.823")-COUNTIF(C2:C69,"&lt;0.775")</f>
        <v>17</v>
      </c>
      <c r="E86" s="29">
        <v>19</v>
      </c>
    </row>
    <row r="87" s="3" customFormat="1" spans="3:4">
      <c r="C87" s="20" t="s">
        <v>79</v>
      </c>
      <c r="D87" s="20">
        <f>COUNTIF(C2:C69,"&lt;0.791")-COUNTIF(C2:C69,"&lt;0.759")</f>
        <v>10</v>
      </c>
    </row>
    <row r="88" s="3" customFormat="1" spans="3:4">
      <c r="C88" s="20" t="s">
        <v>30</v>
      </c>
      <c r="D88" s="20">
        <f>COUNTIF(C2:C69,"&lt;0.823")-COUNTIF(C2:C69,"&lt;0.791")</f>
        <v>14</v>
      </c>
    </row>
    <row r="89" spans="3:4">
      <c r="C89" s="7" t="s">
        <v>31</v>
      </c>
      <c r="D89" s="7">
        <f>COUNTIF(C2:C69,"&lt;0.855")-COUNTIF(C2:C69,"&lt;0.823")</f>
        <v>0</v>
      </c>
    </row>
    <row r="90" spans="3:8">
      <c r="C90" s="7" t="s">
        <v>32</v>
      </c>
      <c r="D90" s="7">
        <f>COUNTIF(C2:C69,"&lt;0.887")-COUNTIF(C2:C69,"&lt;0.855")</f>
        <v>0</v>
      </c>
      <c r="G90">
        <v>0.53</v>
      </c>
      <c r="H90">
        <v>0.038</v>
      </c>
    </row>
    <row r="91" spans="3:8">
      <c r="C91" s="7" t="s">
        <v>33</v>
      </c>
      <c r="D91" s="7">
        <f>COUNTIF(C2:C69,"&lt;0.919")-COUNTIF(C2:C69,"&lt;0.887")</f>
        <v>0</v>
      </c>
      <c r="G91">
        <v>0.648</v>
      </c>
      <c r="H91">
        <v>0.073</v>
      </c>
    </row>
    <row r="92" spans="3:8">
      <c r="C92" s="7" t="s">
        <v>34</v>
      </c>
      <c r="D92" s="7">
        <f>COUNTIF(C2:C69,"&lt;0.951")-COUNTIF(C2:C69,"&lt;0.919")</f>
        <v>0</v>
      </c>
      <c r="G92">
        <v>0.734</v>
      </c>
      <c r="H92">
        <v>0.107</v>
      </c>
    </row>
    <row r="93" spans="3:4">
      <c r="C93" s="7" t="s">
        <v>35</v>
      </c>
      <c r="D93" s="7">
        <f>COUNTIF(C2:C69,"&lt;0.983")-COUNTIF(C2:C69,"&lt;0.951")</f>
        <v>0</v>
      </c>
    </row>
    <row r="94" spans="3:4">
      <c r="C94" s="7" t="s">
        <v>36</v>
      </c>
      <c r="D94" s="7">
        <f>COUNTIF(C2:C69,"&lt;1.015")-COUNTIF(C2:C69,"&lt;0.983")</f>
        <v>0</v>
      </c>
    </row>
    <row r="95" spans="3:7">
      <c r="C95" s="7" t="s">
        <v>37</v>
      </c>
      <c r="D95" s="7">
        <f>COUNTIF(C2:C69,"&lt;1.047")-COUNTIF(C2:C69,"&lt;1.015")</f>
        <v>0</v>
      </c>
      <c r="G95">
        <v>0.048</v>
      </c>
    </row>
    <row r="96" spans="3:4">
      <c r="C96" s="7" t="s">
        <v>38</v>
      </c>
      <c r="D96" s="7">
        <f>COUNTIF(C2:C69,"&lt;1.079")-COUNTIF(C2:C69,"&lt;1.047")</f>
        <v>0</v>
      </c>
    </row>
  </sheetData>
  <pageMargins left="0.75" right="0.75" top="1" bottom="1" header="0.5" footer="0.5"/>
  <headerFooter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6" workbookViewId="0">
      <selection activeCell="A77" sqref="$A77:$XFD77"/>
    </sheetView>
  </sheetViews>
  <sheetFormatPr defaultColWidth="8.89166666666667" defaultRowHeight="13.5"/>
  <cols>
    <col min="3" max="4" width="19.225" customWidth="1"/>
    <col min="9" max="14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362</v>
      </c>
      <c r="B2" s="9">
        <v>362</v>
      </c>
      <c r="C2" s="9">
        <v>0.653409957885742</v>
      </c>
      <c r="D2" s="9">
        <v>0.00941205024719238</v>
      </c>
      <c r="E2" s="9">
        <v>7</v>
      </c>
      <c r="F2" s="9">
        <v>5</v>
      </c>
      <c r="G2" s="9">
        <v>3</v>
      </c>
      <c r="H2" s="9">
        <v>5</v>
      </c>
      <c r="I2" s="9">
        <v>0.7</v>
      </c>
      <c r="J2" s="9">
        <v>0.583333333333333</v>
      </c>
      <c r="K2" s="9">
        <v>0.636363636363636</v>
      </c>
      <c r="L2" s="9">
        <v>0.5</v>
      </c>
      <c r="M2" s="9">
        <v>0.2</v>
      </c>
      <c r="N2" s="9">
        <v>0.6</v>
      </c>
    </row>
    <row r="3" spans="1:14">
      <c r="A3" s="8">
        <v>356</v>
      </c>
      <c r="B3" s="9">
        <v>356</v>
      </c>
      <c r="C3" s="9">
        <v>0.677717924118042</v>
      </c>
      <c r="D3" s="9">
        <v>0.0300798416137695</v>
      </c>
      <c r="E3" s="9">
        <v>10</v>
      </c>
      <c r="F3" s="9">
        <v>5</v>
      </c>
      <c r="G3" s="9">
        <v>0</v>
      </c>
      <c r="H3" s="9">
        <v>5</v>
      </c>
      <c r="I3" s="9">
        <v>1</v>
      </c>
      <c r="J3" s="9">
        <v>0.666666666666667</v>
      </c>
      <c r="K3" s="9">
        <v>0.8</v>
      </c>
      <c r="L3" s="9">
        <v>0.5</v>
      </c>
      <c r="M3" s="9">
        <v>0.5</v>
      </c>
      <c r="N3" s="9">
        <v>0.75</v>
      </c>
    </row>
    <row r="4" spans="1:14">
      <c r="A4" s="8">
        <v>237</v>
      </c>
      <c r="B4" s="9">
        <v>237</v>
      </c>
      <c r="C4" s="9">
        <v>0.653814315795898</v>
      </c>
      <c r="D4" s="9">
        <v>0.0328105688095093</v>
      </c>
      <c r="E4" s="9">
        <v>9</v>
      </c>
      <c r="F4" s="9">
        <v>6</v>
      </c>
      <c r="G4" s="9">
        <v>1</v>
      </c>
      <c r="H4" s="9">
        <v>4</v>
      </c>
      <c r="I4" s="9">
        <v>0.9</v>
      </c>
      <c r="J4" s="9">
        <v>0.6</v>
      </c>
      <c r="K4" s="9">
        <v>0.72</v>
      </c>
      <c r="L4" s="9">
        <v>0.6</v>
      </c>
      <c r="M4" s="9">
        <v>0.3</v>
      </c>
      <c r="N4" s="9">
        <v>0.65</v>
      </c>
    </row>
    <row r="5" spans="1:14">
      <c r="A5" s="8">
        <v>242</v>
      </c>
      <c r="B5" s="9">
        <v>242</v>
      </c>
      <c r="C5" s="9">
        <v>0.654550433158875</v>
      </c>
      <c r="D5" s="9">
        <v>0.00651741027832031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pans="1:14">
      <c r="A6" s="8">
        <v>16</v>
      </c>
      <c r="B6" s="9">
        <v>16</v>
      </c>
      <c r="C6" s="9">
        <v>0.65543270111084</v>
      </c>
      <c r="D6" s="9">
        <v>0.0444580316543579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9</v>
      </c>
      <c r="B7" s="9">
        <v>9</v>
      </c>
      <c r="C7" s="9">
        <v>0.677007555961609</v>
      </c>
      <c r="D7" s="9">
        <v>0.0383379459381104</v>
      </c>
      <c r="E7" s="9">
        <v>9</v>
      </c>
      <c r="F7" s="9">
        <v>9</v>
      </c>
      <c r="G7" s="9">
        <v>1</v>
      </c>
      <c r="H7" s="9">
        <v>1</v>
      </c>
      <c r="I7" s="9">
        <v>0.9</v>
      </c>
      <c r="J7" s="9">
        <v>0.5</v>
      </c>
      <c r="K7" s="9">
        <v>0.642857142857143</v>
      </c>
      <c r="L7" s="9">
        <v>0.9</v>
      </c>
      <c r="M7" s="9">
        <v>0</v>
      </c>
      <c r="N7" s="9">
        <v>0.5</v>
      </c>
    </row>
    <row r="8" spans="1:14">
      <c r="A8" s="8">
        <v>213</v>
      </c>
      <c r="B8" s="9">
        <v>213</v>
      </c>
      <c r="C8" s="9">
        <v>0.656157970428467</v>
      </c>
      <c r="D8" s="9">
        <v>0.0308358669281006</v>
      </c>
      <c r="E8" s="9">
        <v>10</v>
      </c>
      <c r="F8" s="9">
        <v>9</v>
      </c>
      <c r="G8" s="9">
        <v>0</v>
      </c>
      <c r="H8" s="9">
        <v>1</v>
      </c>
      <c r="I8" s="9">
        <v>1</v>
      </c>
      <c r="J8" s="9">
        <v>0.526315789473684</v>
      </c>
      <c r="K8" s="9">
        <v>0.689655172413793</v>
      </c>
      <c r="L8" s="9">
        <v>0.9</v>
      </c>
      <c r="M8" s="9">
        <v>0.1</v>
      </c>
      <c r="N8" s="9">
        <v>0.55</v>
      </c>
    </row>
    <row r="9" spans="1:14">
      <c r="A9" s="8">
        <v>207</v>
      </c>
      <c r="B9" s="9">
        <v>207</v>
      </c>
      <c r="C9" s="9">
        <v>0.668673396110535</v>
      </c>
      <c r="D9" s="9">
        <v>0.00628530979156494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442</v>
      </c>
      <c r="B10" s="9">
        <v>442</v>
      </c>
      <c r="C10" s="9">
        <v>0.667679786682129</v>
      </c>
      <c r="D10" s="9">
        <v>0.0160030126571655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pans="1:14">
      <c r="A11" s="8">
        <v>244</v>
      </c>
      <c r="B11" s="9">
        <v>244</v>
      </c>
      <c r="C11" s="9">
        <v>0.666673541069031</v>
      </c>
      <c r="D11" s="9">
        <v>0.0326756238937378</v>
      </c>
      <c r="E11" s="9">
        <v>7</v>
      </c>
      <c r="F11" s="9">
        <v>5</v>
      </c>
      <c r="G11" s="9">
        <v>3</v>
      </c>
      <c r="H11" s="9">
        <v>5</v>
      </c>
      <c r="I11" s="9">
        <v>0.7</v>
      </c>
      <c r="J11" s="9">
        <v>0.583333333333333</v>
      </c>
      <c r="K11" s="9">
        <v>0.636363636363636</v>
      </c>
      <c r="L11" s="9">
        <v>0.5</v>
      </c>
      <c r="M11" s="9">
        <v>0.2</v>
      </c>
      <c r="N11" s="9">
        <v>0.6</v>
      </c>
    </row>
    <row r="12" spans="1:14">
      <c r="A12" s="8">
        <v>406</v>
      </c>
      <c r="B12" s="9">
        <v>406</v>
      </c>
      <c r="C12" s="9">
        <v>0.659239649772644</v>
      </c>
      <c r="D12" s="9">
        <v>0.000570774078369141</v>
      </c>
      <c r="E12" s="9">
        <v>10</v>
      </c>
      <c r="F12" s="9">
        <v>3</v>
      </c>
      <c r="G12" s="9">
        <v>0</v>
      </c>
      <c r="H12" s="9">
        <v>7</v>
      </c>
      <c r="I12" s="9">
        <v>1</v>
      </c>
      <c r="J12" s="9">
        <v>0.769230769230769</v>
      </c>
      <c r="K12" s="9">
        <v>0.869565217391304</v>
      </c>
      <c r="L12" s="9">
        <v>0.3</v>
      </c>
      <c r="M12" s="9">
        <v>0.7</v>
      </c>
      <c r="N12" s="9">
        <v>0.85</v>
      </c>
    </row>
    <row r="13" spans="1:14">
      <c r="A13" s="8">
        <v>127</v>
      </c>
      <c r="B13" s="9">
        <v>127</v>
      </c>
      <c r="C13" s="9">
        <v>0.661110758781433</v>
      </c>
      <c r="D13" s="9">
        <v>0.0166646242141724</v>
      </c>
      <c r="E13" s="9">
        <v>9</v>
      </c>
      <c r="F13" s="9">
        <v>6</v>
      </c>
      <c r="G13" s="9">
        <v>1</v>
      </c>
      <c r="H13" s="9">
        <v>4</v>
      </c>
      <c r="I13" s="9">
        <v>0.9</v>
      </c>
      <c r="J13" s="9">
        <v>0.6</v>
      </c>
      <c r="K13" s="9">
        <v>0.72</v>
      </c>
      <c r="L13" s="9">
        <v>0.6</v>
      </c>
      <c r="M13" s="9">
        <v>0.3</v>
      </c>
      <c r="N13" s="9">
        <v>0.65</v>
      </c>
    </row>
    <row r="14" spans="1:14">
      <c r="A14" s="8">
        <v>494</v>
      </c>
      <c r="B14" s="9">
        <v>494</v>
      </c>
      <c r="C14" s="9">
        <v>0.676161050796509</v>
      </c>
      <c r="D14" s="9">
        <v>0.0370254516601563</v>
      </c>
      <c r="E14" s="9">
        <v>10</v>
      </c>
      <c r="F14" s="9">
        <v>8</v>
      </c>
      <c r="G14" s="9">
        <v>0</v>
      </c>
      <c r="H14" s="9">
        <v>2</v>
      </c>
      <c r="I14" s="9">
        <v>1</v>
      </c>
      <c r="J14" s="9">
        <v>0.555555555555556</v>
      </c>
      <c r="K14" s="9">
        <v>0.714285714285714</v>
      </c>
      <c r="L14" s="9">
        <v>0.8</v>
      </c>
      <c r="M14" s="9">
        <v>0.2</v>
      </c>
      <c r="N14" s="9">
        <v>0.6</v>
      </c>
    </row>
    <row r="15" spans="1:14">
      <c r="A15" s="8">
        <v>254</v>
      </c>
      <c r="B15" s="9">
        <v>254</v>
      </c>
      <c r="C15" s="9">
        <v>0.673060894012451</v>
      </c>
      <c r="D15" s="9">
        <v>0.033013105392456</v>
      </c>
      <c r="E15" s="9">
        <v>8</v>
      </c>
      <c r="F15" s="9">
        <v>6</v>
      </c>
      <c r="G15" s="9">
        <v>2</v>
      </c>
      <c r="H15" s="9">
        <v>4</v>
      </c>
      <c r="I15" s="9">
        <v>0.8</v>
      </c>
      <c r="J15" s="9">
        <v>0.571428571428572</v>
      </c>
      <c r="K15" s="9">
        <v>0.666666666666667</v>
      </c>
      <c r="L15" s="9">
        <v>0.6</v>
      </c>
      <c r="M15" s="9">
        <v>0.2</v>
      </c>
      <c r="N15" s="9">
        <v>0.6</v>
      </c>
    </row>
    <row r="16" spans="1:14">
      <c r="A16" s="8">
        <v>89</v>
      </c>
      <c r="B16" s="9">
        <v>89</v>
      </c>
      <c r="C16" s="9">
        <v>0.659916758537292</v>
      </c>
      <c r="D16" s="9">
        <v>0.0139707326889038</v>
      </c>
      <c r="E16" s="9">
        <v>9</v>
      </c>
      <c r="F16" s="9">
        <v>7</v>
      </c>
      <c r="G16" s="9">
        <v>1</v>
      </c>
      <c r="H16" s="9">
        <v>3</v>
      </c>
      <c r="I16" s="9">
        <v>0.9</v>
      </c>
      <c r="J16" s="9">
        <v>0.5625</v>
      </c>
      <c r="K16" s="9">
        <v>0.692307692307692</v>
      </c>
      <c r="L16" s="9">
        <v>0.7</v>
      </c>
      <c r="M16" s="9">
        <v>0.2</v>
      </c>
      <c r="N16" s="9">
        <v>0.6</v>
      </c>
    </row>
    <row r="17" spans="1:14">
      <c r="A17" s="8">
        <v>406</v>
      </c>
      <c r="B17" s="9">
        <v>406</v>
      </c>
      <c r="C17" s="9">
        <v>0.659239649772644</v>
      </c>
      <c r="D17" s="9">
        <v>0.000570774078369141</v>
      </c>
      <c r="E17" s="9">
        <v>10</v>
      </c>
      <c r="F17" s="9">
        <v>3</v>
      </c>
      <c r="G17" s="9">
        <v>0</v>
      </c>
      <c r="H17" s="9">
        <v>7</v>
      </c>
      <c r="I17" s="9">
        <v>1</v>
      </c>
      <c r="J17" s="9">
        <v>0.769230769230769</v>
      </c>
      <c r="K17" s="9">
        <v>0.869565217391304</v>
      </c>
      <c r="L17" s="9">
        <v>0.3</v>
      </c>
      <c r="M17" s="9">
        <v>0.7</v>
      </c>
      <c r="N17" s="9">
        <v>0.85</v>
      </c>
    </row>
    <row r="18" spans="1:14">
      <c r="A18" s="8">
        <v>242</v>
      </c>
      <c r="B18" s="9">
        <v>242</v>
      </c>
      <c r="C18" s="9">
        <v>0.654550433158875</v>
      </c>
      <c r="D18" s="9">
        <v>0.00651741027832031</v>
      </c>
      <c r="E18" s="9">
        <v>10</v>
      </c>
      <c r="F18" s="9">
        <v>7</v>
      </c>
      <c r="G18" s="9">
        <v>0</v>
      </c>
      <c r="H18" s="9">
        <v>3</v>
      </c>
      <c r="I18" s="9">
        <v>1</v>
      </c>
      <c r="J18" s="9">
        <v>0.588235294117647</v>
      </c>
      <c r="K18" s="9">
        <v>0.740740740740741</v>
      </c>
      <c r="L18" s="9">
        <v>0.7</v>
      </c>
      <c r="M18" s="9">
        <v>0.3</v>
      </c>
      <c r="N18" s="9">
        <v>0.65</v>
      </c>
    </row>
    <row r="19" spans="1:14">
      <c r="A19" s="8">
        <v>496</v>
      </c>
      <c r="B19" s="9">
        <v>496</v>
      </c>
      <c r="C19" s="9">
        <v>0.674278259277344</v>
      </c>
      <c r="D19" s="9">
        <v>0.0713062286376953</v>
      </c>
      <c r="E19" s="9">
        <v>9</v>
      </c>
      <c r="F19" s="9">
        <v>10</v>
      </c>
      <c r="G19" s="9">
        <v>1</v>
      </c>
      <c r="H19" s="9">
        <v>0</v>
      </c>
      <c r="I19" s="9">
        <v>0.9</v>
      </c>
      <c r="J19" s="9">
        <v>0.473684210526316</v>
      </c>
      <c r="K19" s="9">
        <v>0.620689655172414</v>
      </c>
      <c r="L19" s="9">
        <v>1</v>
      </c>
      <c r="M19" s="9">
        <v>-0.1</v>
      </c>
      <c r="N19" s="9">
        <v>0.45</v>
      </c>
    </row>
    <row r="20" s="4" customFormat="1" spans="1:14">
      <c r="A20" s="16">
        <v>251</v>
      </c>
      <c r="B20" s="17">
        <v>251</v>
      </c>
      <c r="C20" s="17">
        <v>0.668897747993469</v>
      </c>
      <c r="D20" s="17">
        <v>0.0253410339355469</v>
      </c>
      <c r="E20" s="17">
        <v>8</v>
      </c>
      <c r="F20" s="17">
        <v>8</v>
      </c>
      <c r="G20" s="17">
        <v>2</v>
      </c>
      <c r="H20" s="17">
        <v>2</v>
      </c>
      <c r="I20" s="17">
        <v>0.8</v>
      </c>
      <c r="J20" s="17">
        <v>0.5</v>
      </c>
      <c r="K20" s="17">
        <v>0.615384615384615</v>
      </c>
      <c r="L20" s="17">
        <v>0.8</v>
      </c>
      <c r="M20" s="17">
        <v>0</v>
      </c>
      <c r="N20" s="17">
        <v>0.5</v>
      </c>
    </row>
    <row r="21" spans="1:14">
      <c r="A21" s="8">
        <v>485</v>
      </c>
      <c r="B21" s="9">
        <v>485</v>
      </c>
      <c r="C21" s="9">
        <v>0.723328471183777</v>
      </c>
      <c r="D21" s="9">
        <v>0.0456907749176025</v>
      </c>
      <c r="E21" s="9">
        <v>7</v>
      </c>
      <c r="F21" s="9">
        <v>8</v>
      </c>
      <c r="G21" s="9">
        <v>3</v>
      </c>
      <c r="H21" s="9">
        <v>2</v>
      </c>
      <c r="I21" s="9">
        <v>0.7</v>
      </c>
      <c r="J21" s="9">
        <v>0.466666666666667</v>
      </c>
      <c r="K21" s="9">
        <v>0.56</v>
      </c>
      <c r="L21" s="9">
        <v>0.8</v>
      </c>
      <c r="M21" s="9">
        <v>-0.1</v>
      </c>
      <c r="N21" s="9">
        <v>0.45</v>
      </c>
    </row>
    <row r="22" spans="1:14">
      <c r="A22" s="8">
        <v>463</v>
      </c>
      <c r="B22" s="9">
        <v>463</v>
      </c>
      <c r="C22" s="9">
        <v>0.722189426422119</v>
      </c>
      <c r="D22" s="9">
        <v>0.00653374195098877</v>
      </c>
      <c r="E22" s="9">
        <v>9</v>
      </c>
      <c r="F22" s="9">
        <v>9</v>
      </c>
      <c r="G22" s="9">
        <v>1</v>
      </c>
      <c r="H22" s="9">
        <v>1</v>
      </c>
      <c r="I22" s="9">
        <v>0.9</v>
      </c>
      <c r="J22" s="9">
        <v>0.5</v>
      </c>
      <c r="K22" s="9">
        <v>0.642857142857143</v>
      </c>
      <c r="L22" s="9">
        <v>0.9</v>
      </c>
      <c r="M22" s="9">
        <v>0</v>
      </c>
      <c r="N22" s="9">
        <v>0.5</v>
      </c>
    </row>
    <row r="23" spans="1:14">
      <c r="A23" s="8">
        <v>230</v>
      </c>
      <c r="B23" s="9">
        <v>230</v>
      </c>
      <c r="C23" s="9">
        <v>0.720847606658936</v>
      </c>
      <c r="D23" s="9">
        <v>0.0570018291473389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95</v>
      </c>
      <c r="B24" s="9">
        <v>95</v>
      </c>
      <c r="C24" s="9">
        <v>0.718604207038879</v>
      </c>
      <c r="D24" s="9">
        <v>0.000424385070800781</v>
      </c>
      <c r="E24" s="9">
        <v>8</v>
      </c>
      <c r="F24" s="9">
        <v>7</v>
      </c>
      <c r="G24" s="9">
        <v>2</v>
      </c>
      <c r="H24" s="9">
        <v>3</v>
      </c>
      <c r="I24" s="9">
        <v>0.8</v>
      </c>
      <c r="J24" s="9">
        <v>0.533333333333333</v>
      </c>
      <c r="K24" s="9">
        <v>0.64</v>
      </c>
      <c r="L24" s="9">
        <v>0.7</v>
      </c>
      <c r="M24" s="9">
        <v>0.1</v>
      </c>
      <c r="N24" s="9">
        <v>0.55</v>
      </c>
    </row>
    <row r="25" spans="1:14">
      <c r="A25" s="8">
        <v>275</v>
      </c>
      <c r="B25" s="9">
        <v>275</v>
      </c>
      <c r="C25" s="9">
        <v>0.714213848114014</v>
      </c>
      <c r="D25" s="9">
        <v>0.0160645246505737</v>
      </c>
      <c r="E25" s="9">
        <v>7</v>
      </c>
      <c r="F25" s="9">
        <v>7</v>
      </c>
      <c r="G25" s="9">
        <v>3</v>
      </c>
      <c r="H25" s="9">
        <v>3</v>
      </c>
      <c r="I25" s="9">
        <v>0.7</v>
      </c>
      <c r="J25" s="9">
        <v>0.5</v>
      </c>
      <c r="K25" s="9">
        <v>0.583333333333333</v>
      </c>
      <c r="L25" s="9">
        <v>0.7</v>
      </c>
      <c r="M25" s="9">
        <v>0</v>
      </c>
      <c r="N25" s="9">
        <v>0.5</v>
      </c>
    </row>
    <row r="26" spans="1:14">
      <c r="A26" s="8">
        <v>476</v>
      </c>
      <c r="B26" s="9">
        <v>476</v>
      </c>
      <c r="C26" s="9">
        <v>0.708812236785889</v>
      </c>
      <c r="D26" s="9">
        <v>0.00474917888641357</v>
      </c>
      <c r="E26" s="9">
        <v>9</v>
      </c>
      <c r="F26" s="9">
        <v>7</v>
      </c>
      <c r="G26" s="9">
        <v>1</v>
      </c>
      <c r="H26" s="9">
        <v>3</v>
      </c>
      <c r="I26" s="9">
        <v>0.9</v>
      </c>
      <c r="J26" s="9">
        <v>0.5625</v>
      </c>
      <c r="K26" s="9">
        <v>0.692307692307692</v>
      </c>
      <c r="L26" s="9">
        <v>0.7</v>
      </c>
      <c r="M26" s="9">
        <v>0.2</v>
      </c>
      <c r="N26" s="9">
        <v>0.6</v>
      </c>
    </row>
    <row r="27" spans="1:14">
      <c r="A27" s="8">
        <v>148</v>
      </c>
      <c r="B27" s="9">
        <v>148</v>
      </c>
      <c r="C27" s="9">
        <v>0.709036827087402</v>
      </c>
      <c r="D27" s="9">
        <v>0.0437332391738892</v>
      </c>
      <c r="E27" s="9">
        <v>9</v>
      </c>
      <c r="F27" s="9">
        <v>7</v>
      </c>
      <c r="G27" s="9">
        <v>1</v>
      </c>
      <c r="H27" s="9">
        <v>3</v>
      </c>
      <c r="I27" s="9">
        <v>0.9</v>
      </c>
      <c r="J27" s="9">
        <v>0.5625</v>
      </c>
      <c r="K27" s="9">
        <v>0.692307692307692</v>
      </c>
      <c r="L27" s="9">
        <v>0.7</v>
      </c>
      <c r="M27" s="9">
        <v>0.2</v>
      </c>
      <c r="N27" s="9">
        <v>0.6</v>
      </c>
    </row>
    <row r="28" spans="1:14">
      <c r="A28" s="8">
        <v>459</v>
      </c>
      <c r="B28" s="9">
        <v>459</v>
      </c>
      <c r="C28" s="9">
        <v>0.703859448432922</v>
      </c>
      <c r="D28" s="9">
        <v>0.0196352005004883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pans="1:14">
      <c r="A29" s="8">
        <v>40</v>
      </c>
      <c r="B29" s="9">
        <v>40</v>
      </c>
      <c r="C29" s="9">
        <v>0.702210426330566</v>
      </c>
      <c r="D29" s="9">
        <v>0.0116062164306641</v>
      </c>
      <c r="E29" s="9">
        <v>10</v>
      </c>
      <c r="F29" s="9">
        <v>7</v>
      </c>
      <c r="G29" s="9">
        <v>0</v>
      </c>
      <c r="H29" s="9">
        <v>3</v>
      </c>
      <c r="I29" s="9">
        <v>1</v>
      </c>
      <c r="J29" s="9">
        <v>0.588235294117647</v>
      </c>
      <c r="K29" s="9">
        <v>0.740740740740741</v>
      </c>
      <c r="L29" s="9">
        <v>0.7</v>
      </c>
      <c r="M29" s="9">
        <v>0.3</v>
      </c>
      <c r="N29" s="9">
        <v>0.65</v>
      </c>
    </row>
    <row r="30" spans="1:14">
      <c r="A30" s="8">
        <v>18</v>
      </c>
      <c r="B30" s="9">
        <v>18</v>
      </c>
      <c r="C30" s="9">
        <v>0.69927442073822</v>
      </c>
      <c r="D30" s="9">
        <v>0.0535966157913208</v>
      </c>
      <c r="E30" s="9">
        <v>8</v>
      </c>
      <c r="F30" s="9">
        <v>6</v>
      </c>
      <c r="G30" s="9">
        <v>2</v>
      </c>
      <c r="H30" s="9">
        <v>4</v>
      </c>
      <c r="I30" s="9">
        <v>0.8</v>
      </c>
      <c r="J30" s="9">
        <v>0.571428571428572</v>
      </c>
      <c r="K30" s="9">
        <v>0.666666666666667</v>
      </c>
      <c r="L30" s="9">
        <v>0.6</v>
      </c>
      <c r="M30" s="9">
        <v>0.2</v>
      </c>
      <c r="N30" s="9">
        <v>0.6</v>
      </c>
    </row>
    <row r="31" spans="1:14">
      <c r="A31" s="8">
        <v>415</v>
      </c>
      <c r="B31" s="9">
        <v>415</v>
      </c>
      <c r="C31" s="9">
        <v>0.698853492736816</v>
      </c>
      <c r="D31" s="9">
        <v>0.0456039905548096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26</v>
      </c>
      <c r="B32" s="9">
        <v>26</v>
      </c>
      <c r="C32" s="9">
        <v>0.696692824363708</v>
      </c>
      <c r="D32" s="9">
        <v>0.0210152864456177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pans="1:14">
      <c r="A33" s="8">
        <v>90</v>
      </c>
      <c r="B33" s="9">
        <v>90</v>
      </c>
      <c r="C33" s="9">
        <v>0.69391131401062</v>
      </c>
      <c r="D33" s="9">
        <v>0.0361627340316773</v>
      </c>
      <c r="E33" s="9">
        <v>9</v>
      </c>
      <c r="F33" s="9">
        <v>5</v>
      </c>
      <c r="G33" s="9">
        <v>1</v>
      </c>
      <c r="H33" s="9">
        <v>5</v>
      </c>
      <c r="I33" s="9">
        <v>0.9</v>
      </c>
      <c r="J33" s="9">
        <v>0.642857142857143</v>
      </c>
      <c r="K33" s="9">
        <v>0.75</v>
      </c>
      <c r="L33" s="9">
        <v>0.5</v>
      </c>
      <c r="M33" s="9">
        <v>0.4</v>
      </c>
      <c r="N33" s="9">
        <v>0.7</v>
      </c>
    </row>
    <row r="34" spans="1:14">
      <c r="A34" s="8">
        <v>260</v>
      </c>
      <c r="B34" s="9">
        <v>260</v>
      </c>
      <c r="C34" s="9">
        <v>0.69218921661377</v>
      </c>
      <c r="D34" s="9">
        <v>0.0328303575515747</v>
      </c>
      <c r="E34" s="9">
        <v>9</v>
      </c>
      <c r="F34" s="9">
        <v>8</v>
      </c>
      <c r="G34" s="9">
        <v>1</v>
      </c>
      <c r="H34" s="9">
        <v>2</v>
      </c>
      <c r="I34" s="9">
        <v>0.9</v>
      </c>
      <c r="J34" s="9">
        <v>0.529411764705882</v>
      </c>
      <c r="K34" s="9">
        <v>0.666666666666667</v>
      </c>
      <c r="L34" s="9">
        <v>0.8</v>
      </c>
      <c r="M34" s="9">
        <v>0.1</v>
      </c>
      <c r="N34" s="9">
        <v>0.55</v>
      </c>
    </row>
    <row r="35" spans="1:14">
      <c r="A35" s="8">
        <v>184</v>
      </c>
      <c r="B35" s="9">
        <v>184</v>
      </c>
      <c r="C35" s="9">
        <v>0.704670667648315</v>
      </c>
      <c r="D35" s="9">
        <v>0.0256813764572144</v>
      </c>
      <c r="E35" s="9">
        <v>8</v>
      </c>
      <c r="F35" s="9">
        <v>8</v>
      </c>
      <c r="G35" s="9">
        <v>2</v>
      </c>
      <c r="H35" s="9">
        <v>2</v>
      </c>
      <c r="I35" s="9">
        <v>0.8</v>
      </c>
      <c r="J35" s="9">
        <v>0.5</v>
      </c>
      <c r="K35" s="9">
        <v>0.615384615384615</v>
      </c>
      <c r="L35" s="9">
        <v>0.8</v>
      </c>
      <c r="M35" s="9">
        <v>0</v>
      </c>
      <c r="N35" s="9">
        <v>0.5</v>
      </c>
    </row>
    <row r="36" spans="1:14">
      <c r="A36" s="8">
        <v>376</v>
      </c>
      <c r="B36" s="9">
        <v>376</v>
      </c>
      <c r="C36" s="9">
        <v>0.690605521202087</v>
      </c>
      <c r="D36" s="9">
        <v>0.0205518007278442</v>
      </c>
      <c r="E36" s="9">
        <v>9</v>
      </c>
      <c r="F36" s="9">
        <v>5</v>
      </c>
      <c r="G36" s="9">
        <v>1</v>
      </c>
      <c r="H36" s="9">
        <v>5</v>
      </c>
      <c r="I36" s="9">
        <v>0.9</v>
      </c>
      <c r="J36" s="9">
        <v>0.642857142857143</v>
      </c>
      <c r="K36" s="9">
        <v>0.75</v>
      </c>
      <c r="L36" s="9">
        <v>0.5</v>
      </c>
      <c r="M36" s="9">
        <v>0.4</v>
      </c>
      <c r="N36" s="9">
        <v>0.7</v>
      </c>
    </row>
    <row r="37" spans="1:14">
      <c r="A37" s="8">
        <v>106</v>
      </c>
      <c r="B37" s="9">
        <v>106</v>
      </c>
      <c r="C37" s="9">
        <v>0.690101981163025</v>
      </c>
      <c r="D37" s="9">
        <v>0.0384869575500488</v>
      </c>
      <c r="E37" s="9">
        <v>9</v>
      </c>
      <c r="F37" s="9">
        <v>5</v>
      </c>
      <c r="G37" s="9">
        <v>1</v>
      </c>
      <c r="H37" s="9">
        <v>5</v>
      </c>
      <c r="I37" s="9">
        <v>0.9</v>
      </c>
      <c r="J37" s="9">
        <v>0.642857142857143</v>
      </c>
      <c r="K37" s="9">
        <v>0.75</v>
      </c>
      <c r="L37" s="9">
        <v>0.5</v>
      </c>
      <c r="M37" s="9">
        <v>0.4</v>
      </c>
      <c r="N37" s="9">
        <v>0.7</v>
      </c>
    </row>
    <row r="38" spans="1:14">
      <c r="A38" s="8">
        <v>350</v>
      </c>
      <c r="B38" s="9">
        <v>350</v>
      </c>
      <c r="C38" s="9">
        <v>0.689123868942261</v>
      </c>
      <c r="D38" s="9">
        <v>0.0156382322311401</v>
      </c>
      <c r="E38" s="9">
        <v>10</v>
      </c>
      <c r="F38" s="9">
        <v>8</v>
      </c>
      <c r="G38" s="9">
        <v>0</v>
      </c>
      <c r="H38" s="9">
        <v>2</v>
      </c>
      <c r="I38" s="9">
        <v>1</v>
      </c>
      <c r="J38" s="9">
        <v>0.555555555555556</v>
      </c>
      <c r="K38" s="9">
        <v>0.714285714285714</v>
      </c>
      <c r="L38" s="9">
        <v>0.8</v>
      </c>
      <c r="M38" s="9">
        <v>0.2</v>
      </c>
      <c r="N38" s="9">
        <v>0.6</v>
      </c>
    </row>
    <row r="39" s="4" customFormat="1" spans="1:14">
      <c r="A39" s="16">
        <v>427</v>
      </c>
      <c r="B39" s="17">
        <v>427</v>
      </c>
      <c r="C39" s="17">
        <v>0.684904217720032</v>
      </c>
      <c r="D39" s="17">
        <v>0.0170198678970337</v>
      </c>
      <c r="E39" s="17">
        <v>10</v>
      </c>
      <c r="F39" s="17">
        <v>7</v>
      </c>
      <c r="G39" s="17">
        <v>0</v>
      </c>
      <c r="H39" s="17">
        <v>3</v>
      </c>
      <c r="I39" s="17">
        <v>1</v>
      </c>
      <c r="J39" s="17">
        <v>0.588235294117647</v>
      </c>
      <c r="K39" s="17">
        <v>0.740740740740741</v>
      </c>
      <c r="L39" s="17">
        <v>0.7</v>
      </c>
      <c r="M39" s="17">
        <v>0.3</v>
      </c>
      <c r="N39" s="17">
        <v>0.65</v>
      </c>
    </row>
    <row r="40" spans="1:14">
      <c r="A40" s="8">
        <v>475</v>
      </c>
      <c r="B40" s="9">
        <v>475</v>
      </c>
      <c r="C40" s="9">
        <v>0.772042036056519</v>
      </c>
      <c r="D40" s="9">
        <v>0.0372321605682373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65</v>
      </c>
      <c r="B41" s="9">
        <v>65</v>
      </c>
      <c r="C41" s="9">
        <v>0.770633220672607</v>
      </c>
      <c r="D41" s="9">
        <v>0.0158760547637939</v>
      </c>
      <c r="E41" s="9">
        <v>10</v>
      </c>
      <c r="F41" s="9">
        <v>6</v>
      </c>
      <c r="G41" s="9">
        <v>0</v>
      </c>
      <c r="H41" s="9">
        <v>4</v>
      </c>
      <c r="I41" s="9">
        <v>1</v>
      </c>
      <c r="J41" s="9">
        <v>0.625</v>
      </c>
      <c r="K41" s="9">
        <v>0.769230769230769</v>
      </c>
      <c r="L41" s="9">
        <v>0.6</v>
      </c>
      <c r="M41" s="9">
        <v>0.4</v>
      </c>
      <c r="N41" s="9">
        <v>0.7</v>
      </c>
    </row>
    <row r="42" spans="1:14">
      <c r="A42" s="8">
        <v>75</v>
      </c>
      <c r="B42" s="9">
        <v>75</v>
      </c>
      <c r="C42" s="9">
        <v>0.770099759101868</v>
      </c>
      <c r="D42" s="9">
        <v>0.0259023904800415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214</v>
      </c>
      <c r="B43" s="9">
        <v>214</v>
      </c>
      <c r="C43" s="9">
        <v>0.73091459274292</v>
      </c>
      <c r="D43" s="9">
        <v>0.0810564756393433</v>
      </c>
      <c r="E43" s="9">
        <v>10</v>
      </c>
      <c r="F43" s="9">
        <v>7</v>
      </c>
      <c r="G43" s="9">
        <v>0</v>
      </c>
      <c r="H43" s="9">
        <v>3</v>
      </c>
      <c r="I43" s="9">
        <v>1</v>
      </c>
      <c r="J43" s="9">
        <v>0.588235294117647</v>
      </c>
      <c r="K43" s="9">
        <v>0.740740740740741</v>
      </c>
      <c r="L43" s="9">
        <v>0.7</v>
      </c>
      <c r="M43" s="9">
        <v>0.3</v>
      </c>
      <c r="N43" s="9">
        <v>0.65</v>
      </c>
    </row>
    <row r="44" spans="1:14">
      <c r="A44" s="8">
        <v>329</v>
      </c>
      <c r="B44" s="9">
        <v>329</v>
      </c>
      <c r="C44" s="9">
        <v>0.753454089164734</v>
      </c>
      <c r="D44" s="9">
        <v>0.0653548240661621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489</v>
      </c>
      <c r="B45" s="9">
        <v>489</v>
      </c>
      <c r="C45" s="9">
        <v>0.758960366249084</v>
      </c>
      <c r="D45" s="9">
        <v>0.0620526075363159</v>
      </c>
      <c r="E45" s="9">
        <v>9</v>
      </c>
      <c r="F45" s="9">
        <v>4</v>
      </c>
      <c r="G45" s="9">
        <v>1</v>
      </c>
      <c r="H45" s="9">
        <v>6</v>
      </c>
      <c r="I45" s="9">
        <v>0.9</v>
      </c>
      <c r="J45" s="9">
        <v>0.692307692307692</v>
      </c>
      <c r="K45" s="9">
        <v>0.782608695652174</v>
      </c>
      <c r="L45" s="9">
        <v>0.4</v>
      </c>
      <c r="M45" s="9">
        <v>0.5</v>
      </c>
      <c r="N45" s="9">
        <v>0.75</v>
      </c>
    </row>
    <row r="46" spans="1:14">
      <c r="A46" s="8">
        <v>387</v>
      </c>
      <c r="B46" s="9">
        <v>387</v>
      </c>
      <c r="C46" s="9">
        <v>0.757044076919556</v>
      </c>
      <c r="D46" s="9">
        <v>0.0741622447967529</v>
      </c>
      <c r="E46" s="9">
        <v>9</v>
      </c>
      <c r="F46" s="9">
        <v>9</v>
      </c>
      <c r="G46" s="9">
        <v>1</v>
      </c>
      <c r="H46" s="9">
        <v>1</v>
      </c>
      <c r="I46" s="9">
        <v>0.9</v>
      </c>
      <c r="J46" s="9">
        <v>0.5</v>
      </c>
      <c r="K46" s="9">
        <v>0.642857142857143</v>
      </c>
      <c r="L46" s="9">
        <v>0.9</v>
      </c>
      <c r="M46" s="9">
        <v>0</v>
      </c>
      <c r="N46" s="9">
        <v>0.5</v>
      </c>
    </row>
    <row r="47" spans="1:14">
      <c r="A47" s="8">
        <v>436</v>
      </c>
      <c r="B47" s="9">
        <v>436</v>
      </c>
      <c r="C47" s="9">
        <v>0.755163788795471</v>
      </c>
      <c r="D47" s="9">
        <v>0.0380722284317017</v>
      </c>
      <c r="E47" s="9">
        <v>10</v>
      </c>
      <c r="F47" s="9">
        <v>6</v>
      </c>
      <c r="G47" s="9">
        <v>0</v>
      </c>
      <c r="H47" s="9">
        <v>4</v>
      </c>
      <c r="I47" s="9">
        <v>1</v>
      </c>
      <c r="J47" s="9">
        <v>0.625</v>
      </c>
      <c r="K47" s="9">
        <v>0.769230769230769</v>
      </c>
      <c r="L47" s="9">
        <v>0.6</v>
      </c>
      <c r="M47" s="9">
        <v>0.4</v>
      </c>
      <c r="N47" s="9">
        <v>0.7</v>
      </c>
    </row>
    <row r="48" spans="1:14">
      <c r="A48" s="8">
        <v>190</v>
      </c>
      <c r="B48" s="9">
        <v>190</v>
      </c>
      <c r="C48" s="9">
        <v>0.749874949455261</v>
      </c>
      <c r="D48" s="9">
        <v>0.0491503477096558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487</v>
      </c>
      <c r="B49" s="9">
        <v>487</v>
      </c>
      <c r="C49" s="9">
        <v>0.73888897895813</v>
      </c>
      <c r="D49" s="9">
        <v>0.0405522584915161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47</v>
      </c>
      <c r="B50" s="9">
        <v>47</v>
      </c>
      <c r="C50" s="9">
        <v>0.751170635223389</v>
      </c>
      <c r="D50" s="9">
        <v>0.082000732421875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48</v>
      </c>
      <c r="B51" s="9">
        <v>48</v>
      </c>
      <c r="C51" s="9">
        <v>0.735119223594666</v>
      </c>
      <c r="D51" s="9">
        <v>0.0424820184707642</v>
      </c>
      <c r="E51" s="9">
        <v>9</v>
      </c>
      <c r="F51" s="9">
        <v>9</v>
      </c>
      <c r="G51" s="9">
        <v>1</v>
      </c>
      <c r="H51" s="9">
        <v>1</v>
      </c>
      <c r="I51" s="9">
        <v>0.9</v>
      </c>
      <c r="J51" s="9">
        <v>0.5</v>
      </c>
      <c r="K51" s="9">
        <v>0.642857142857143</v>
      </c>
      <c r="L51" s="9">
        <v>0.9</v>
      </c>
      <c r="M51" s="9">
        <v>0</v>
      </c>
      <c r="N51" s="9">
        <v>0.5</v>
      </c>
    </row>
    <row r="52" spans="1:14">
      <c r="A52" s="8">
        <v>293</v>
      </c>
      <c r="B52" s="9">
        <v>293</v>
      </c>
      <c r="C52" s="9">
        <v>0.730805635452271</v>
      </c>
      <c r="D52" s="9">
        <v>0.0538330078125</v>
      </c>
      <c r="E52" s="9">
        <v>10</v>
      </c>
      <c r="F52" s="9">
        <v>7</v>
      </c>
      <c r="G52" s="9">
        <v>0</v>
      </c>
      <c r="H52" s="9">
        <v>3</v>
      </c>
      <c r="I52" s="9">
        <v>1</v>
      </c>
      <c r="J52" s="9">
        <v>0.588235294117647</v>
      </c>
      <c r="K52" s="9">
        <v>0.740740740740741</v>
      </c>
      <c r="L52" s="9">
        <v>0.7</v>
      </c>
      <c r="M52" s="9">
        <v>0.3</v>
      </c>
      <c r="N52" s="9">
        <v>0.65</v>
      </c>
    </row>
    <row r="53" spans="1:14">
      <c r="A53" s="8">
        <v>334</v>
      </c>
      <c r="B53" s="9">
        <v>334</v>
      </c>
      <c r="C53" s="9">
        <v>0.729298710823059</v>
      </c>
      <c r="D53" s="9">
        <v>0.047121524810791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150</v>
      </c>
      <c r="B54" s="9">
        <v>150</v>
      </c>
      <c r="C54" s="9">
        <v>0.76350724697113</v>
      </c>
      <c r="D54" s="9">
        <v>0.0893278121948242</v>
      </c>
      <c r="E54" s="9">
        <v>10</v>
      </c>
      <c r="F54" s="9">
        <v>9</v>
      </c>
      <c r="G54" s="9">
        <v>0</v>
      </c>
      <c r="H54" s="9">
        <v>1</v>
      </c>
      <c r="I54" s="9">
        <v>1</v>
      </c>
      <c r="J54" s="9">
        <v>0.526315789473684</v>
      </c>
      <c r="K54" s="9">
        <v>0.689655172413793</v>
      </c>
      <c r="L54" s="9">
        <v>0.9</v>
      </c>
      <c r="M54" s="9">
        <v>0.1</v>
      </c>
      <c r="N54" s="9">
        <v>0.55</v>
      </c>
    </row>
    <row r="55" spans="1:14">
      <c r="A55" s="8">
        <v>193</v>
      </c>
      <c r="B55" s="9">
        <v>193</v>
      </c>
      <c r="C55" s="9">
        <v>0.72842538356781</v>
      </c>
      <c r="D55" s="9">
        <v>0.0178406238555908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112</v>
      </c>
      <c r="B56" s="9">
        <v>112</v>
      </c>
      <c r="C56" s="9">
        <v>0.741947174072266</v>
      </c>
      <c r="D56" s="9">
        <v>0.073692798614502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pans="1:14">
      <c r="A57" s="8">
        <v>198</v>
      </c>
      <c r="B57" s="9">
        <v>198</v>
      </c>
      <c r="C57" s="9">
        <v>0.729091763496399</v>
      </c>
      <c r="D57" s="9">
        <v>0.0614309310913086</v>
      </c>
      <c r="E57" s="9">
        <v>10</v>
      </c>
      <c r="F57" s="9">
        <v>9</v>
      </c>
      <c r="G57" s="9">
        <v>0</v>
      </c>
      <c r="H57" s="9">
        <v>1</v>
      </c>
      <c r="I57" s="9">
        <v>1</v>
      </c>
      <c r="J57" s="9">
        <v>0.526315789473684</v>
      </c>
      <c r="K57" s="9">
        <v>0.689655172413793</v>
      </c>
      <c r="L57" s="9">
        <v>0.9</v>
      </c>
      <c r="M57" s="9">
        <v>0.1</v>
      </c>
      <c r="N57" s="9">
        <v>0.55</v>
      </c>
    </row>
    <row r="58" s="4" customFormat="1" spans="1:14">
      <c r="A58" s="16">
        <v>11</v>
      </c>
      <c r="B58" s="17">
        <v>11</v>
      </c>
      <c r="C58" s="17">
        <v>0.731852769851685</v>
      </c>
      <c r="D58" s="17">
        <v>0.0606273412704468</v>
      </c>
      <c r="E58" s="17">
        <v>9</v>
      </c>
      <c r="F58" s="17">
        <v>5</v>
      </c>
      <c r="G58" s="17">
        <v>1</v>
      </c>
      <c r="H58" s="17">
        <v>5</v>
      </c>
      <c r="I58" s="17">
        <v>0.9</v>
      </c>
      <c r="J58" s="17">
        <v>0.642857142857143</v>
      </c>
      <c r="K58" s="17">
        <v>0.75</v>
      </c>
      <c r="L58" s="17">
        <v>0.5</v>
      </c>
      <c r="M58" s="17">
        <v>0.4</v>
      </c>
      <c r="N58" s="17">
        <v>0.7</v>
      </c>
    </row>
    <row r="59" spans="1:14">
      <c r="A59" s="8">
        <v>281</v>
      </c>
      <c r="B59" s="9">
        <v>281</v>
      </c>
      <c r="C59" s="9">
        <v>0.818611860275269</v>
      </c>
      <c r="D59" s="9">
        <v>0.00951147079467773</v>
      </c>
      <c r="E59" s="9">
        <v>10</v>
      </c>
      <c r="F59" s="9">
        <v>10</v>
      </c>
      <c r="G59" s="9">
        <v>0</v>
      </c>
      <c r="H59" s="9">
        <v>0</v>
      </c>
      <c r="I59" s="9">
        <v>1</v>
      </c>
      <c r="J59" s="9">
        <v>0.5</v>
      </c>
      <c r="K59" s="9">
        <v>0.666666666666667</v>
      </c>
      <c r="L59" s="9">
        <v>1</v>
      </c>
      <c r="M59" s="9">
        <v>0</v>
      </c>
      <c r="N59" s="9">
        <v>0.5</v>
      </c>
    </row>
    <row r="60" spans="1:14">
      <c r="A60" s="8">
        <v>166</v>
      </c>
      <c r="B60" s="9">
        <v>166</v>
      </c>
      <c r="C60" s="9">
        <v>0.779670238494873</v>
      </c>
      <c r="D60" s="9">
        <v>0.0862889289855957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123</v>
      </c>
      <c r="B61" s="9">
        <v>123</v>
      </c>
      <c r="C61" s="9">
        <v>0.781936645507812</v>
      </c>
      <c r="D61" s="9">
        <v>0.049551248550415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167</v>
      </c>
      <c r="B62" s="9">
        <v>167</v>
      </c>
      <c r="C62" s="9">
        <v>0.815348744392395</v>
      </c>
      <c r="D62" s="9">
        <v>0.00903403759002686</v>
      </c>
      <c r="E62" s="9">
        <v>9</v>
      </c>
      <c r="F62" s="9">
        <v>7</v>
      </c>
      <c r="G62" s="9">
        <v>1</v>
      </c>
      <c r="H62" s="9">
        <v>3</v>
      </c>
      <c r="I62" s="9">
        <v>0.9</v>
      </c>
      <c r="J62" s="9">
        <v>0.5625</v>
      </c>
      <c r="K62" s="9">
        <v>0.692307692307692</v>
      </c>
      <c r="L62" s="9">
        <v>0.7</v>
      </c>
      <c r="M62" s="9">
        <v>0.2</v>
      </c>
      <c r="N62" s="9">
        <v>0.6</v>
      </c>
    </row>
    <row r="63" spans="1:14">
      <c r="A63" s="8">
        <v>8</v>
      </c>
      <c r="B63" s="9">
        <v>8</v>
      </c>
      <c r="C63" s="9">
        <v>0.792236685752869</v>
      </c>
      <c r="D63" s="9">
        <v>0.000946521759033203</v>
      </c>
      <c r="E63" s="9">
        <v>7</v>
      </c>
      <c r="F63" s="9">
        <v>8</v>
      </c>
      <c r="G63" s="9">
        <v>3</v>
      </c>
      <c r="H63" s="9">
        <v>2</v>
      </c>
      <c r="I63" s="9">
        <v>0.7</v>
      </c>
      <c r="J63" s="9">
        <v>0.466666666666667</v>
      </c>
      <c r="K63" s="9">
        <v>0.56</v>
      </c>
      <c r="L63" s="9">
        <v>0.8</v>
      </c>
      <c r="M63" s="9">
        <v>-0.1</v>
      </c>
      <c r="N63" s="9">
        <v>0.45</v>
      </c>
    </row>
    <row r="64" spans="1:14">
      <c r="A64" s="8">
        <v>358</v>
      </c>
      <c r="B64" s="9">
        <v>358</v>
      </c>
      <c r="C64" s="9">
        <v>0.789153099060059</v>
      </c>
      <c r="D64" s="9">
        <v>0.069909930229187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22</v>
      </c>
      <c r="B65" s="9">
        <v>22</v>
      </c>
      <c r="C65" s="9">
        <v>0.792670369148254</v>
      </c>
      <c r="D65" s="9">
        <v>0.00942361354827881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203</v>
      </c>
      <c r="B66" s="9">
        <v>203</v>
      </c>
      <c r="C66" s="9">
        <v>0.82262909412384</v>
      </c>
      <c r="D66" s="9">
        <v>0.0605645179748535</v>
      </c>
      <c r="E66" s="9">
        <v>10</v>
      </c>
      <c r="F66" s="9">
        <v>6</v>
      </c>
      <c r="G66" s="9">
        <v>0</v>
      </c>
      <c r="H66" s="9">
        <v>4</v>
      </c>
      <c r="I66" s="9">
        <v>1</v>
      </c>
      <c r="J66" s="9">
        <v>0.625</v>
      </c>
      <c r="K66" s="9">
        <v>0.769230769230769</v>
      </c>
      <c r="L66" s="9">
        <v>0.6</v>
      </c>
      <c r="M66" s="9">
        <v>0.4</v>
      </c>
      <c r="N66" s="9">
        <v>0.7</v>
      </c>
    </row>
    <row r="67" spans="1:14">
      <c r="A67" s="8">
        <v>130</v>
      </c>
      <c r="B67" s="9">
        <v>130</v>
      </c>
      <c r="C67" s="9">
        <v>0.804839730262756</v>
      </c>
      <c r="D67" s="9">
        <v>0.0534467697143555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189</v>
      </c>
      <c r="B68" s="9">
        <v>189</v>
      </c>
      <c r="C68" s="9">
        <v>0.811143755912781</v>
      </c>
      <c r="D68" s="9">
        <v>0.090301513671875</v>
      </c>
      <c r="E68" s="9">
        <v>8</v>
      </c>
      <c r="F68" s="9">
        <v>7</v>
      </c>
      <c r="G68" s="9">
        <v>2</v>
      </c>
      <c r="H68" s="9">
        <v>3</v>
      </c>
      <c r="I68" s="9">
        <v>0.8</v>
      </c>
      <c r="J68" s="9">
        <v>0.533333333333333</v>
      </c>
      <c r="K68" s="9">
        <v>0.64</v>
      </c>
      <c r="L68" s="9">
        <v>0.7</v>
      </c>
      <c r="M68" s="9">
        <v>0.1</v>
      </c>
      <c r="N68" s="9">
        <v>0.55</v>
      </c>
    </row>
    <row r="69" spans="1:14">
      <c r="A69" s="8">
        <v>446</v>
      </c>
      <c r="B69" s="9">
        <v>446</v>
      </c>
      <c r="C69" s="9">
        <v>0.799922227859497</v>
      </c>
      <c r="D69" s="9">
        <v>0.0219073295593262</v>
      </c>
      <c r="E69" s="9">
        <v>8</v>
      </c>
      <c r="F69" s="9">
        <v>6</v>
      </c>
      <c r="G69" s="9">
        <v>2</v>
      </c>
      <c r="H69" s="9">
        <v>4</v>
      </c>
      <c r="I69" s="9">
        <v>0.8</v>
      </c>
      <c r="J69" s="9">
        <v>0.571428571428572</v>
      </c>
      <c r="K69" s="9">
        <v>0.666666666666667</v>
      </c>
      <c r="L69" s="9">
        <v>0.6</v>
      </c>
      <c r="M69" s="9">
        <v>0.2</v>
      </c>
      <c r="N69" s="9">
        <v>0.6</v>
      </c>
    </row>
    <row r="70" spans="1:14">
      <c r="A70" s="8">
        <v>375</v>
      </c>
      <c r="B70" s="9">
        <v>375</v>
      </c>
      <c r="C70" s="9">
        <v>0.788620829582214</v>
      </c>
      <c r="D70" s="9">
        <v>0.0119588375091553</v>
      </c>
      <c r="E70" s="9">
        <v>8</v>
      </c>
      <c r="F70" s="9">
        <v>7</v>
      </c>
      <c r="G70" s="9">
        <v>2</v>
      </c>
      <c r="H70" s="9">
        <v>3</v>
      </c>
      <c r="I70" s="9">
        <v>0.8</v>
      </c>
      <c r="J70" s="9">
        <v>0.533333333333333</v>
      </c>
      <c r="K70" s="9">
        <v>0.64</v>
      </c>
      <c r="L70" s="9">
        <v>0.7</v>
      </c>
      <c r="M70" s="9">
        <v>0.1</v>
      </c>
      <c r="N70" s="9">
        <v>0.55</v>
      </c>
    </row>
    <row r="71" spans="1:14">
      <c r="A71" s="8">
        <v>86</v>
      </c>
      <c r="B71" s="9">
        <v>86</v>
      </c>
      <c r="C71" s="9">
        <v>0.8199782371521</v>
      </c>
      <c r="D71" s="9">
        <v>0.0331791639328003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pans="1:14">
      <c r="A72" s="8">
        <v>424</v>
      </c>
      <c r="B72" s="9">
        <v>424</v>
      </c>
      <c r="C72" s="9">
        <v>0.815646529197693</v>
      </c>
      <c r="D72" s="9">
        <v>0.0948091745376587</v>
      </c>
      <c r="E72" s="9">
        <v>9</v>
      </c>
      <c r="F72" s="9">
        <v>4</v>
      </c>
      <c r="G72" s="9">
        <v>1</v>
      </c>
      <c r="H72" s="9">
        <v>6</v>
      </c>
      <c r="I72" s="9">
        <v>0.9</v>
      </c>
      <c r="J72" s="9">
        <v>0.692307692307692</v>
      </c>
      <c r="K72" s="9">
        <v>0.782608695652174</v>
      </c>
      <c r="L72" s="9">
        <v>0.4</v>
      </c>
      <c r="M72" s="9">
        <v>0.5</v>
      </c>
      <c r="N72" s="9">
        <v>0.75</v>
      </c>
    </row>
    <row r="73" spans="1:14">
      <c r="A73" s="8">
        <v>24</v>
      </c>
      <c r="B73" s="9">
        <v>24</v>
      </c>
      <c r="C73" s="9">
        <v>0.790312647819519</v>
      </c>
      <c r="D73" s="9">
        <v>0.0681979656219482</v>
      </c>
      <c r="E73" s="9">
        <v>8</v>
      </c>
      <c r="F73" s="9">
        <v>7</v>
      </c>
      <c r="G73" s="9">
        <v>2</v>
      </c>
      <c r="H73" s="9">
        <v>3</v>
      </c>
      <c r="I73" s="9">
        <v>0.8</v>
      </c>
      <c r="J73" s="9">
        <v>0.533333333333333</v>
      </c>
      <c r="K73" s="9">
        <v>0.64</v>
      </c>
      <c r="L73" s="9">
        <v>0.7</v>
      </c>
      <c r="M73" s="9">
        <v>0.1</v>
      </c>
      <c r="N73" s="9">
        <v>0.55</v>
      </c>
    </row>
    <row r="74" spans="1:14">
      <c r="A74" s="8">
        <v>464</v>
      </c>
      <c r="B74" s="9">
        <v>464</v>
      </c>
      <c r="C74" s="9">
        <v>0.819258093833923</v>
      </c>
      <c r="D74" s="9">
        <v>0.0910781621932983</v>
      </c>
      <c r="E74" s="9">
        <v>9</v>
      </c>
      <c r="F74" s="9">
        <v>9</v>
      </c>
      <c r="G74" s="9">
        <v>1</v>
      </c>
      <c r="H74" s="9">
        <v>1</v>
      </c>
      <c r="I74" s="9">
        <v>0.9</v>
      </c>
      <c r="J74" s="9">
        <v>0.5</v>
      </c>
      <c r="K74" s="9">
        <v>0.642857142857143</v>
      </c>
      <c r="L74" s="9">
        <v>0.9</v>
      </c>
      <c r="M74" s="9">
        <v>0</v>
      </c>
      <c r="N74" s="9">
        <v>0.5</v>
      </c>
    </row>
    <row r="75" spans="1:14">
      <c r="A75" s="8">
        <v>203</v>
      </c>
      <c r="B75" s="9">
        <v>203</v>
      </c>
      <c r="C75" s="9">
        <v>0.82262909412384</v>
      </c>
      <c r="D75" s="9">
        <v>0.0605645179748535</v>
      </c>
      <c r="E75" s="9">
        <v>10</v>
      </c>
      <c r="F75" s="9">
        <v>6</v>
      </c>
      <c r="G75" s="9">
        <v>0</v>
      </c>
      <c r="H75" s="9">
        <v>4</v>
      </c>
      <c r="I75" s="9">
        <v>1</v>
      </c>
      <c r="J75" s="9">
        <v>0.625</v>
      </c>
      <c r="K75" s="9">
        <v>0.769230769230769</v>
      </c>
      <c r="L75" s="9">
        <v>0.6</v>
      </c>
      <c r="M75" s="9">
        <v>0.4</v>
      </c>
      <c r="N75" s="9">
        <v>0.7</v>
      </c>
    </row>
    <row r="76" spans="1:14">
      <c r="A76" s="8">
        <v>134</v>
      </c>
      <c r="B76" s="9">
        <v>134</v>
      </c>
      <c r="C76" s="9">
        <v>0.822918891906738</v>
      </c>
      <c r="D76" s="9">
        <v>0.0971198081970215</v>
      </c>
      <c r="E76" s="9">
        <v>10</v>
      </c>
      <c r="F76" s="9">
        <v>7</v>
      </c>
      <c r="G76" s="9">
        <v>0</v>
      </c>
      <c r="H76" s="9">
        <v>3</v>
      </c>
      <c r="I76" s="9">
        <v>1</v>
      </c>
      <c r="J76" s="9">
        <v>0.588235294117647</v>
      </c>
      <c r="K76" s="9">
        <v>0.740740740740741</v>
      </c>
      <c r="L76" s="9">
        <v>0.7</v>
      </c>
      <c r="M76" s="9">
        <v>0.3</v>
      </c>
      <c r="N76" s="9">
        <v>0.65</v>
      </c>
    </row>
    <row r="77" spans="1:14">
      <c r="A77" s="8">
        <v>134</v>
      </c>
      <c r="B77" s="9">
        <v>134</v>
      </c>
      <c r="C77" s="9">
        <v>0.822918891906738</v>
      </c>
      <c r="D77" s="9">
        <v>0.0971198081970215</v>
      </c>
      <c r="E77" s="9">
        <v>10</v>
      </c>
      <c r="F77" s="9">
        <v>7</v>
      </c>
      <c r="G77" s="9">
        <v>0</v>
      </c>
      <c r="H77" s="9">
        <v>3</v>
      </c>
      <c r="I77" s="9">
        <v>1</v>
      </c>
      <c r="J77" s="9">
        <v>0.588235294117647</v>
      </c>
      <c r="K77" s="9">
        <v>0.740740740740741</v>
      </c>
      <c r="L77" s="9">
        <v>0.7</v>
      </c>
      <c r="M77" s="9">
        <v>0.3</v>
      </c>
      <c r="N77" s="9">
        <v>0.65</v>
      </c>
    </row>
    <row r="78" s="7" customFormat="1" spans="3:14">
      <c r="C78" s="7">
        <f>AVERAGE(C2:C77)</f>
        <v>0.730128195724989</v>
      </c>
      <c r="D78" s="7">
        <f>AVERAGE(D2:D77)</f>
        <v>0.0394355764514522</v>
      </c>
      <c r="I78" s="7">
        <f t="shared" ref="I78:N78" si="0">AVERAGE(I2:I77)</f>
        <v>0.905263157894736</v>
      </c>
      <c r="J78" s="7">
        <f t="shared" si="0"/>
        <v>0.568014506925009</v>
      </c>
      <c r="K78" s="7">
        <f t="shared" si="0"/>
        <v>0.696003932247324</v>
      </c>
      <c r="L78" s="7">
        <f t="shared" si="0"/>
        <v>0.698684210526316</v>
      </c>
      <c r="M78" s="7">
        <f t="shared" si="0"/>
        <v>0.206578947368421</v>
      </c>
      <c r="N78" s="7">
        <f t="shared" si="0"/>
        <v>0.60328947368421</v>
      </c>
    </row>
    <row r="80" spans="3:8">
      <c r="C80" s="18" t="s">
        <v>13</v>
      </c>
      <c r="D80" s="7" t="s">
        <v>14</v>
      </c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pans="3:11">
      <c r="C83" s="7" t="s">
        <v>17</v>
      </c>
      <c r="D83" s="7">
        <f>COUNTIF(C2:C77,"&lt;0.407")-COUNTIF(C2:C77,"&lt;0.375")</f>
        <v>0</v>
      </c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="3" customFormat="1" spans="3:11">
      <c r="C84" s="20" t="s">
        <v>18</v>
      </c>
      <c r="D84" s="20">
        <f>COUNTIF(C2:C77,"&lt;0.439")-COUNTIF(C2:C77,"&lt;0.407")</f>
        <v>0</v>
      </c>
      <c r="G84" s="30">
        <v>0.12</v>
      </c>
      <c r="H84" s="31">
        <v>187.2</v>
      </c>
      <c r="I84" s="31">
        <v>-180</v>
      </c>
      <c r="J84" s="33">
        <v>0.1154</v>
      </c>
      <c r="K84" s="3">
        <v>69</v>
      </c>
    </row>
    <row r="85" s="3" customFormat="1" spans="3:11">
      <c r="C85" s="20" t="s">
        <v>19</v>
      </c>
      <c r="D85" s="20">
        <f>COUNTIF(C2:C77,"&lt;0.471")-COUNTIF(C2:C77,"&lt;0.439")</f>
        <v>0</v>
      </c>
      <c r="H85" s="20"/>
      <c r="I85" s="3">
        <v>-200</v>
      </c>
      <c r="J85" s="25">
        <v>0.1282</v>
      </c>
      <c r="K85" s="3">
        <v>68</v>
      </c>
    </row>
    <row r="86" s="3" customFormat="1" spans="3:4">
      <c r="C86" s="20" t="s">
        <v>20</v>
      </c>
      <c r="D86" s="20">
        <f>COUNTIF(C2:C77,"&lt;0.503")-COUNTIF(C2:C77,"&lt;0.471")</f>
        <v>0</v>
      </c>
    </row>
    <row r="87" s="3" customFormat="1" spans="3:4">
      <c r="C87" s="20" t="s">
        <v>21</v>
      </c>
      <c r="D87" s="20">
        <f>COUNTIF(C2:C77,"&lt;0.535")-COUNTIF(C2:C77,"&lt;0.503")</f>
        <v>0</v>
      </c>
    </row>
    <row r="88" s="3" customFormat="1" spans="3:4">
      <c r="C88" s="20" t="s">
        <v>22</v>
      </c>
      <c r="D88" s="20">
        <f>COUNTIF(C2:C77,"&lt;0.567")-COUNTIF(C2:C77,"&lt;0.535")</f>
        <v>0</v>
      </c>
    </row>
    <row r="89" s="3" customFormat="1" spans="3:4">
      <c r="C89" s="20" t="s">
        <v>23</v>
      </c>
      <c r="D89" s="20">
        <f>COUNTIF(C2:C77,"&lt;0.599")-COUNTIF(C2:C77,"&lt;0.567")</f>
        <v>0</v>
      </c>
    </row>
    <row r="90" spans="3:4">
      <c r="C90" s="7" t="s">
        <v>24</v>
      </c>
      <c r="D90" s="7">
        <f>COUNTIF(C2:C77,"&lt;0.631")-COUNTIF(C2:C77,"&lt;0.599")</f>
        <v>0</v>
      </c>
    </row>
    <row r="91" s="29" customFormat="1" spans="3:5">
      <c r="C91" s="32" t="s">
        <v>55</v>
      </c>
      <c r="D91" s="32">
        <f>COUNTIF(C2:C77,"&lt;0.679")-COUNTIF(C2:C77,"&lt;0.631")</f>
        <v>19</v>
      </c>
      <c r="E91" s="29">
        <v>19</v>
      </c>
    </row>
    <row r="92" spans="3:5">
      <c r="C92" s="7" t="s">
        <v>56</v>
      </c>
      <c r="D92" s="7">
        <f>COUNTIF(C2:C77,"&lt;0.727")-COUNTIF(C2:C77,"&lt;0.679")</f>
        <v>19</v>
      </c>
      <c r="E92">
        <v>19</v>
      </c>
    </row>
    <row r="93" spans="3:5">
      <c r="C93" s="7" t="s">
        <v>78</v>
      </c>
      <c r="D93" s="7">
        <f>COUNTIF(C2:C77,"&lt;0.775")-COUNTIF(C2:C77,"&lt;0.727")</f>
        <v>19</v>
      </c>
      <c r="E93">
        <v>19</v>
      </c>
    </row>
    <row r="94" s="29" customFormat="1" spans="3:5">
      <c r="C94" s="32" t="s">
        <v>79</v>
      </c>
      <c r="D94" s="32">
        <f>COUNTIF(C2:C77,"&lt;0.823")-COUNTIF(C2:C77,"&lt;0.775")</f>
        <v>19</v>
      </c>
      <c r="E94" s="29">
        <v>19</v>
      </c>
    </row>
    <row r="95" s="3" customFormat="1" spans="3:4">
      <c r="C95" s="20" t="s">
        <v>79</v>
      </c>
      <c r="D95" s="20">
        <f>COUNTIF(C2:C77,"&lt;0.791")-COUNTIF(C2:C77,"&lt;0.759")</f>
        <v>9</v>
      </c>
    </row>
    <row r="96" s="3" customFormat="1" spans="3:4">
      <c r="C96" s="20" t="s">
        <v>30</v>
      </c>
      <c r="D96" s="20">
        <f>COUNTIF(C2:C77,"&lt;0.823")-COUNTIF(C2:C77,"&lt;0.791")</f>
        <v>14</v>
      </c>
    </row>
    <row r="97" spans="3:4">
      <c r="C97" s="7" t="s">
        <v>31</v>
      </c>
      <c r="D97" s="7">
        <f>COUNTIF(C2:C77,"&lt;0.855")-COUNTIF(C2:C77,"&lt;0.823")</f>
        <v>0</v>
      </c>
    </row>
    <row r="98" spans="3:8">
      <c r="C98" s="7" t="s">
        <v>32</v>
      </c>
      <c r="D98" s="7">
        <f>COUNTIF(C2:C77,"&lt;0.887")-COUNTIF(C2:C77,"&lt;0.855")</f>
        <v>0</v>
      </c>
      <c r="G98">
        <v>0.53</v>
      </c>
      <c r="H98">
        <v>0.038</v>
      </c>
    </row>
    <row r="99" spans="3:8">
      <c r="C99" s="7" t="s">
        <v>33</v>
      </c>
      <c r="D99" s="7">
        <f>COUNTIF(C2:C77,"&lt;0.919")-COUNTIF(C2:C77,"&lt;0.887")</f>
        <v>0</v>
      </c>
      <c r="G99">
        <v>0.648</v>
      </c>
      <c r="H99">
        <v>0.073</v>
      </c>
    </row>
    <row r="100" spans="3:8">
      <c r="C100" s="7" t="s">
        <v>34</v>
      </c>
      <c r="D100" s="7">
        <f>COUNTIF(C2:C77,"&lt;0.951")-COUNTIF(C2:C77,"&lt;0.919")</f>
        <v>0</v>
      </c>
      <c r="G100">
        <v>0.734</v>
      </c>
      <c r="H100">
        <v>0.107</v>
      </c>
    </row>
    <row r="101" spans="3:4">
      <c r="C101" s="7" t="s">
        <v>35</v>
      </c>
      <c r="D101" s="7">
        <f>COUNTIF(C2:C77,"&lt;0.983")-COUNTIF(C2:C77,"&lt;0.951")</f>
        <v>0</v>
      </c>
    </row>
    <row r="102" spans="3:4">
      <c r="C102" s="7" t="s">
        <v>36</v>
      </c>
      <c r="D102" s="7">
        <f>COUNTIF(C2:C77,"&lt;1.015")-COUNTIF(C2:C77,"&lt;0.983")</f>
        <v>0</v>
      </c>
    </row>
    <row r="103" spans="3:7">
      <c r="C103" s="7" t="s">
        <v>37</v>
      </c>
      <c r="D103" s="7">
        <f>COUNTIF(C2:C77,"&lt;1.047")-COUNTIF(C2:C77,"&lt;1.015")</f>
        <v>0</v>
      </c>
      <c r="G103">
        <v>0.048</v>
      </c>
    </row>
    <row r="104" spans="3:4">
      <c r="C104" s="7" t="s">
        <v>38</v>
      </c>
      <c r="D104" s="7">
        <f>COUNTIF(C2:C77,"&lt;1.079")-COUNTIF(C2:C77,"&lt;1.047")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5"/>
  <sheetViews>
    <sheetView topLeftCell="A73" workbookViewId="0">
      <selection activeCell="A1" sqref="$A1:$XFD105"/>
    </sheetView>
  </sheetViews>
  <sheetFormatPr defaultColWidth="8.89166666666667" defaultRowHeight="13.5"/>
  <cols>
    <col min="3" max="4" width="20.6666666666667" customWidth="1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89</v>
      </c>
      <c r="B2" s="9">
        <v>89</v>
      </c>
      <c r="C2" s="9">
        <v>0.659916758537292</v>
      </c>
      <c r="D2" s="9">
        <v>0.0139707326889038</v>
      </c>
      <c r="E2" s="9">
        <v>9</v>
      </c>
      <c r="F2" s="9">
        <v>7</v>
      </c>
      <c r="G2" s="9">
        <v>1</v>
      </c>
      <c r="H2" s="9">
        <v>3</v>
      </c>
      <c r="I2" s="9">
        <v>0.9</v>
      </c>
      <c r="J2" s="9">
        <v>0.5625</v>
      </c>
      <c r="K2" s="9">
        <v>0.692307692307692</v>
      </c>
      <c r="L2" s="9">
        <v>0.7</v>
      </c>
      <c r="M2" s="9">
        <v>0.2</v>
      </c>
      <c r="N2" s="9">
        <v>0.6</v>
      </c>
    </row>
    <row r="3" spans="1:14">
      <c r="A3" s="8">
        <v>244</v>
      </c>
      <c r="B3" s="9">
        <v>244</v>
      </c>
      <c r="C3" s="9">
        <v>0.666673541069031</v>
      </c>
      <c r="D3" s="9">
        <v>0.0326756238937378</v>
      </c>
      <c r="E3" s="9">
        <v>7</v>
      </c>
      <c r="F3" s="9">
        <v>5</v>
      </c>
      <c r="G3" s="9">
        <v>3</v>
      </c>
      <c r="H3" s="9">
        <v>5</v>
      </c>
      <c r="I3" s="9">
        <v>0.7</v>
      </c>
      <c r="J3" s="9">
        <v>0.583333333333333</v>
      </c>
      <c r="K3" s="9">
        <v>0.636363636363636</v>
      </c>
      <c r="L3" s="9">
        <v>0.5</v>
      </c>
      <c r="M3" s="9">
        <v>0.2</v>
      </c>
      <c r="N3" s="9">
        <v>0.6</v>
      </c>
    </row>
    <row r="4" spans="1:14">
      <c r="A4" s="8">
        <v>406</v>
      </c>
      <c r="B4" s="9">
        <v>406</v>
      </c>
      <c r="C4" s="9">
        <v>0.659239649772644</v>
      </c>
      <c r="D4" s="9">
        <v>0.000570774078369141</v>
      </c>
      <c r="E4" s="9">
        <v>10</v>
      </c>
      <c r="F4" s="9">
        <v>3</v>
      </c>
      <c r="G4" s="9">
        <v>0</v>
      </c>
      <c r="H4" s="9">
        <v>7</v>
      </c>
      <c r="I4" s="9">
        <v>1</v>
      </c>
      <c r="J4" s="9">
        <v>0.769230769230769</v>
      </c>
      <c r="K4" s="9">
        <v>0.869565217391304</v>
      </c>
      <c r="L4" s="9">
        <v>0.3</v>
      </c>
      <c r="M4" s="9">
        <v>0.7</v>
      </c>
      <c r="N4" s="9">
        <v>0.85</v>
      </c>
    </row>
    <row r="5" spans="1:14">
      <c r="A5" s="8">
        <v>461</v>
      </c>
      <c r="B5" s="9">
        <v>461</v>
      </c>
      <c r="C5" s="9">
        <v>0.668857455253601</v>
      </c>
      <c r="D5" s="9">
        <v>0.0479123592376709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294</v>
      </c>
      <c r="B6" s="9">
        <v>294</v>
      </c>
      <c r="C6" s="9">
        <v>0.642839908599854</v>
      </c>
      <c r="D6" s="9">
        <v>0.0108000040054321</v>
      </c>
      <c r="E6" s="9">
        <v>10</v>
      </c>
      <c r="F6" s="9">
        <v>7</v>
      </c>
      <c r="G6" s="9">
        <v>0</v>
      </c>
      <c r="H6" s="9">
        <v>3</v>
      </c>
      <c r="I6" s="9">
        <v>1</v>
      </c>
      <c r="J6" s="9">
        <v>0.588235294117647</v>
      </c>
      <c r="K6" s="9">
        <v>0.740740740740741</v>
      </c>
      <c r="L6" s="9">
        <v>0.7</v>
      </c>
      <c r="M6" s="9">
        <v>0.3</v>
      </c>
      <c r="N6" s="9">
        <v>0.65</v>
      </c>
    </row>
    <row r="7" spans="1:14">
      <c r="A7" s="8">
        <v>488</v>
      </c>
      <c r="B7" s="9">
        <v>488</v>
      </c>
      <c r="C7" s="9">
        <v>0.643400549888611</v>
      </c>
      <c r="D7" s="9">
        <v>0.0169519186019897</v>
      </c>
      <c r="E7" s="9">
        <v>10</v>
      </c>
      <c r="F7" s="9">
        <v>8</v>
      </c>
      <c r="G7" s="9">
        <v>0</v>
      </c>
      <c r="H7" s="9">
        <v>2</v>
      </c>
      <c r="I7" s="9">
        <v>1</v>
      </c>
      <c r="J7" s="9">
        <v>0.555555555555556</v>
      </c>
      <c r="K7" s="9">
        <v>0.714285714285714</v>
      </c>
      <c r="L7" s="9">
        <v>0.8</v>
      </c>
      <c r="M7" s="9">
        <v>0.2</v>
      </c>
      <c r="N7" s="9">
        <v>0.6</v>
      </c>
    </row>
    <row r="8" spans="1:14">
      <c r="A8" s="8">
        <v>251</v>
      </c>
      <c r="B8" s="9">
        <v>251</v>
      </c>
      <c r="C8" s="9">
        <v>0.668897747993469</v>
      </c>
      <c r="D8" s="9">
        <v>0.0253410339355469</v>
      </c>
      <c r="E8" s="9">
        <v>8</v>
      </c>
      <c r="F8" s="9">
        <v>8</v>
      </c>
      <c r="G8" s="9">
        <v>2</v>
      </c>
      <c r="H8" s="9">
        <v>2</v>
      </c>
      <c r="I8" s="9">
        <v>0.8</v>
      </c>
      <c r="J8" s="9">
        <v>0.5</v>
      </c>
      <c r="K8" s="9">
        <v>0.615384615384615</v>
      </c>
      <c r="L8" s="9">
        <v>0.8</v>
      </c>
      <c r="M8" s="9">
        <v>0</v>
      </c>
      <c r="N8" s="9">
        <v>0.5</v>
      </c>
    </row>
    <row r="9" spans="1:14">
      <c r="A9" s="8">
        <v>331</v>
      </c>
      <c r="B9" s="9">
        <v>331</v>
      </c>
      <c r="C9" s="9">
        <v>0.636010527610779</v>
      </c>
      <c r="D9" s="9">
        <v>0.0391476154327393</v>
      </c>
      <c r="E9" s="9">
        <v>9</v>
      </c>
      <c r="F9" s="9">
        <v>10</v>
      </c>
      <c r="G9" s="9">
        <v>1</v>
      </c>
      <c r="H9" s="9">
        <v>0</v>
      </c>
      <c r="I9" s="9">
        <v>0.9</v>
      </c>
      <c r="J9" s="9">
        <v>0.473684210526316</v>
      </c>
      <c r="K9" s="9">
        <v>0.620689655172414</v>
      </c>
      <c r="L9" s="9">
        <v>1</v>
      </c>
      <c r="M9" s="9">
        <v>-0.1</v>
      </c>
      <c r="N9" s="9">
        <v>0.45</v>
      </c>
    </row>
    <row r="10" spans="1:14">
      <c r="A10" s="8">
        <v>127</v>
      </c>
      <c r="B10" s="9">
        <v>127</v>
      </c>
      <c r="C10" s="9">
        <v>0.661110758781433</v>
      </c>
      <c r="D10" s="9">
        <v>0.0166646242141724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pans="1:14">
      <c r="A11" s="8">
        <v>442</v>
      </c>
      <c r="B11" s="9">
        <v>442</v>
      </c>
      <c r="C11" s="9">
        <v>0.667679786682129</v>
      </c>
      <c r="D11" s="9">
        <v>0.0160030126571655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442</v>
      </c>
      <c r="B12" s="9">
        <v>442</v>
      </c>
      <c r="C12" s="9">
        <v>0.667679786682129</v>
      </c>
      <c r="D12" s="9">
        <v>0.0160030126571655</v>
      </c>
      <c r="E12" s="9">
        <v>9</v>
      </c>
      <c r="F12" s="9">
        <v>6</v>
      </c>
      <c r="G12" s="9">
        <v>1</v>
      </c>
      <c r="H12" s="9">
        <v>4</v>
      </c>
      <c r="I12" s="9">
        <v>0.9</v>
      </c>
      <c r="J12" s="9">
        <v>0.6</v>
      </c>
      <c r="K12" s="9">
        <v>0.72</v>
      </c>
      <c r="L12" s="9">
        <v>0.6</v>
      </c>
      <c r="M12" s="9">
        <v>0.3</v>
      </c>
      <c r="N12" s="9">
        <v>0.65</v>
      </c>
    </row>
    <row r="13" spans="1:14">
      <c r="A13" s="8">
        <v>107</v>
      </c>
      <c r="B13" s="9">
        <v>107</v>
      </c>
      <c r="C13" s="9">
        <v>0.644734978675842</v>
      </c>
      <c r="D13" s="9">
        <v>0.0254045724868774</v>
      </c>
      <c r="E13" s="9">
        <v>10</v>
      </c>
      <c r="F13" s="9">
        <v>7</v>
      </c>
      <c r="G13" s="9">
        <v>0</v>
      </c>
      <c r="H13" s="9">
        <v>3</v>
      </c>
      <c r="I13" s="9">
        <v>1</v>
      </c>
      <c r="J13" s="9">
        <v>0.588235294117647</v>
      </c>
      <c r="K13" s="9">
        <v>0.740740740740741</v>
      </c>
      <c r="L13" s="9">
        <v>0.7</v>
      </c>
      <c r="M13" s="9">
        <v>0.3</v>
      </c>
      <c r="N13" s="9">
        <v>0.65</v>
      </c>
    </row>
    <row r="14" spans="1:14">
      <c r="A14" s="8">
        <v>362</v>
      </c>
      <c r="B14" s="9">
        <v>362</v>
      </c>
      <c r="C14" s="9">
        <v>0.653409957885742</v>
      </c>
      <c r="D14" s="9">
        <v>0.00941205024719238</v>
      </c>
      <c r="E14" s="9">
        <v>7</v>
      </c>
      <c r="F14" s="9">
        <v>5</v>
      </c>
      <c r="G14" s="9">
        <v>3</v>
      </c>
      <c r="H14" s="9">
        <v>5</v>
      </c>
      <c r="I14" s="9">
        <v>0.7</v>
      </c>
      <c r="J14" s="9">
        <v>0.583333333333333</v>
      </c>
      <c r="K14" s="9">
        <v>0.636363636363636</v>
      </c>
      <c r="L14" s="9">
        <v>0.5</v>
      </c>
      <c r="M14" s="9">
        <v>0.2</v>
      </c>
      <c r="N14" s="9">
        <v>0.6</v>
      </c>
    </row>
    <row r="15" spans="1:14">
      <c r="A15" s="8">
        <v>242</v>
      </c>
      <c r="B15" s="9">
        <v>242</v>
      </c>
      <c r="C15" s="9">
        <v>0.654550433158875</v>
      </c>
      <c r="D15" s="9">
        <v>0.00651741027832031</v>
      </c>
      <c r="E15" s="9">
        <v>10</v>
      </c>
      <c r="F15" s="9">
        <v>7</v>
      </c>
      <c r="G15" s="9">
        <v>0</v>
      </c>
      <c r="H15" s="9">
        <v>3</v>
      </c>
      <c r="I15" s="9">
        <v>1</v>
      </c>
      <c r="J15" s="9">
        <v>0.588235294117647</v>
      </c>
      <c r="K15" s="9">
        <v>0.740740740740741</v>
      </c>
      <c r="L15" s="9">
        <v>0.7</v>
      </c>
      <c r="M15" s="9">
        <v>0.3</v>
      </c>
      <c r="N15" s="9">
        <v>0.65</v>
      </c>
    </row>
    <row r="16" s="4" customFormat="1" spans="1:14">
      <c r="A16" s="16">
        <v>207</v>
      </c>
      <c r="B16" s="17">
        <v>207</v>
      </c>
      <c r="C16" s="17">
        <v>0.668673396110535</v>
      </c>
      <c r="D16" s="17">
        <v>0.00628530979156494</v>
      </c>
      <c r="E16" s="17">
        <v>9</v>
      </c>
      <c r="F16" s="17">
        <v>8</v>
      </c>
      <c r="G16" s="17">
        <v>1</v>
      </c>
      <c r="H16" s="17">
        <v>2</v>
      </c>
      <c r="I16" s="17">
        <v>0.9</v>
      </c>
      <c r="J16" s="17">
        <v>0.529411764705882</v>
      </c>
      <c r="K16" s="17">
        <v>0.666666666666667</v>
      </c>
      <c r="L16" s="17">
        <v>0.8</v>
      </c>
      <c r="M16" s="17">
        <v>0.1</v>
      </c>
      <c r="N16" s="17">
        <v>0.55</v>
      </c>
    </row>
    <row r="17" spans="1:14">
      <c r="A17" s="8">
        <v>459</v>
      </c>
      <c r="B17" s="9">
        <v>459</v>
      </c>
      <c r="C17" s="9">
        <v>0.703859448432922</v>
      </c>
      <c r="D17" s="9">
        <v>0.0196352005004883</v>
      </c>
      <c r="E17" s="9">
        <v>10</v>
      </c>
      <c r="F17" s="9">
        <v>7</v>
      </c>
      <c r="G17" s="9">
        <v>0</v>
      </c>
      <c r="H17" s="9">
        <v>3</v>
      </c>
      <c r="I17" s="9">
        <v>1</v>
      </c>
      <c r="J17" s="9">
        <v>0.588235294117647</v>
      </c>
      <c r="K17" s="9">
        <v>0.740740740740741</v>
      </c>
      <c r="L17" s="9">
        <v>0.7</v>
      </c>
      <c r="M17" s="9">
        <v>0.3</v>
      </c>
      <c r="N17" s="9">
        <v>0.65</v>
      </c>
    </row>
    <row r="18" spans="1:14">
      <c r="A18" s="8">
        <v>158</v>
      </c>
      <c r="B18" s="9">
        <v>158</v>
      </c>
      <c r="C18" s="9">
        <v>0.704049229621887</v>
      </c>
      <c r="D18" s="9">
        <v>0.0694003105163574</v>
      </c>
      <c r="E18" s="9">
        <v>8</v>
      </c>
      <c r="F18" s="9">
        <v>6</v>
      </c>
      <c r="G18" s="9">
        <v>2</v>
      </c>
      <c r="H18" s="9">
        <v>4</v>
      </c>
      <c r="I18" s="9">
        <v>0.8</v>
      </c>
      <c r="J18" s="9">
        <v>0.571428571428572</v>
      </c>
      <c r="K18" s="9">
        <v>0.666666666666667</v>
      </c>
      <c r="L18" s="9">
        <v>0.6</v>
      </c>
      <c r="M18" s="9">
        <v>0.2</v>
      </c>
      <c r="N18" s="9">
        <v>0.6</v>
      </c>
    </row>
    <row r="19" spans="1:14">
      <c r="A19" s="8">
        <v>184</v>
      </c>
      <c r="B19" s="9">
        <v>184</v>
      </c>
      <c r="C19" s="9">
        <v>0.704670667648315</v>
      </c>
      <c r="D19" s="9">
        <v>0.0256813764572144</v>
      </c>
      <c r="E19" s="9">
        <v>8</v>
      </c>
      <c r="F19" s="9">
        <v>8</v>
      </c>
      <c r="G19" s="9">
        <v>2</v>
      </c>
      <c r="H19" s="9">
        <v>2</v>
      </c>
      <c r="I19" s="9">
        <v>0.8</v>
      </c>
      <c r="J19" s="9">
        <v>0.5</v>
      </c>
      <c r="K19" s="9">
        <v>0.615384615384615</v>
      </c>
      <c r="L19" s="9">
        <v>0.8</v>
      </c>
      <c r="M19" s="9">
        <v>0</v>
      </c>
      <c r="N19" s="9">
        <v>0.5</v>
      </c>
    </row>
    <row r="20" spans="1:14">
      <c r="A20" s="8">
        <v>40</v>
      </c>
      <c r="B20" s="9">
        <v>40</v>
      </c>
      <c r="C20" s="9">
        <v>0.702210426330566</v>
      </c>
      <c r="D20" s="9">
        <v>0.0116062164306641</v>
      </c>
      <c r="E20" s="9">
        <v>10</v>
      </c>
      <c r="F20" s="9">
        <v>7</v>
      </c>
      <c r="G20" s="9">
        <v>0</v>
      </c>
      <c r="H20" s="9">
        <v>3</v>
      </c>
      <c r="I20" s="9">
        <v>1</v>
      </c>
      <c r="J20" s="9">
        <v>0.588235294117647</v>
      </c>
      <c r="K20" s="9">
        <v>0.740740740740741</v>
      </c>
      <c r="L20" s="9">
        <v>0.7</v>
      </c>
      <c r="M20" s="9">
        <v>0.3</v>
      </c>
      <c r="N20" s="9">
        <v>0.65</v>
      </c>
    </row>
    <row r="21" spans="1:14">
      <c r="A21" s="8">
        <v>18</v>
      </c>
      <c r="B21" s="9">
        <v>18</v>
      </c>
      <c r="C21" s="9">
        <v>0.69927442073822</v>
      </c>
      <c r="D21" s="9">
        <v>0.0535966157913208</v>
      </c>
      <c r="E21" s="9">
        <v>8</v>
      </c>
      <c r="F21" s="9">
        <v>6</v>
      </c>
      <c r="G21" s="9">
        <v>2</v>
      </c>
      <c r="H21" s="9">
        <v>4</v>
      </c>
      <c r="I21" s="9">
        <v>0.8</v>
      </c>
      <c r="J21" s="9">
        <v>0.571428571428572</v>
      </c>
      <c r="K21" s="9">
        <v>0.666666666666667</v>
      </c>
      <c r="L21" s="9">
        <v>0.6</v>
      </c>
      <c r="M21" s="9">
        <v>0.2</v>
      </c>
      <c r="N21" s="9">
        <v>0.6</v>
      </c>
    </row>
    <row r="22" spans="1:14">
      <c r="A22" s="8">
        <v>415</v>
      </c>
      <c r="B22" s="9">
        <v>415</v>
      </c>
      <c r="C22" s="9">
        <v>0.698853492736816</v>
      </c>
      <c r="D22" s="9">
        <v>0.0456039905548096</v>
      </c>
      <c r="E22" s="9">
        <v>9</v>
      </c>
      <c r="F22" s="9">
        <v>6</v>
      </c>
      <c r="G22" s="9">
        <v>1</v>
      </c>
      <c r="H22" s="9">
        <v>4</v>
      </c>
      <c r="I22" s="9">
        <v>0.9</v>
      </c>
      <c r="J22" s="9">
        <v>0.6</v>
      </c>
      <c r="K22" s="9">
        <v>0.72</v>
      </c>
      <c r="L22" s="9">
        <v>0.6</v>
      </c>
      <c r="M22" s="9">
        <v>0.3</v>
      </c>
      <c r="N22" s="9">
        <v>0.65</v>
      </c>
    </row>
    <row r="23" spans="1:14">
      <c r="A23" s="8">
        <v>26</v>
      </c>
      <c r="B23" s="9">
        <v>26</v>
      </c>
      <c r="C23" s="9">
        <v>0.696692824363708</v>
      </c>
      <c r="D23" s="9">
        <v>0.0210152864456177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90</v>
      </c>
      <c r="B24" s="9">
        <v>90</v>
      </c>
      <c r="C24" s="9">
        <v>0.69391131401062</v>
      </c>
      <c r="D24" s="9">
        <v>0.0361627340316773</v>
      </c>
      <c r="E24" s="9">
        <v>9</v>
      </c>
      <c r="F24" s="9">
        <v>5</v>
      </c>
      <c r="G24" s="9">
        <v>1</v>
      </c>
      <c r="H24" s="9">
        <v>5</v>
      </c>
      <c r="I24" s="9">
        <v>0.9</v>
      </c>
      <c r="J24" s="9">
        <v>0.642857142857143</v>
      </c>
      <c r="K24" s="9">
        <v>0.75</v>
      </c>
      <c r="L24" s="9">
        <v>0.5</v>
      </c>
      <c r="M24" s="9">
        <v>0.4</v>
      </c>
      <c r="N24" s="9">
        <v>0.7</v>
      </c>
    </row>
    <row r="25" spans="1:14">
      <c r="A25" s="8">
        <v>106</v>
      </c>
      <c r="B25" s="9">
        <v>106</v>
      </c>
      <c r="C25" s="9">
        <v>0.690101981163025</v>
      </c>
      <c r="D25" s="9">
        <v>0.0384869575500488</v>
      </c>
      <c r="E25" s="9">
        <v>9</v>
      </c>
      <c r="F25" s="9">
        <v>5</v>
      </c>
      <c r="G25" s="9">
        <v>1</v>
      </c>
      <c r="H25" s="9">
        <v>5</v>
      </c>
      <c r="I25" s="9">
        <v>0.9</v>
      </c>
      <c r="J25" s="9">
        <v>0.642857142857143</v>
      </c>
      <c r="K25" s="9">
        <v>0.75</v>
      </c>
      <c r="L25" s="9">
        <v>0.5</v>
      </c>
      <c r="M25" s="9">
        <v>0.4</v>
      </c>
      <c r="N25" s="9">
        <v>0.7</v>
      </c>
    </row>
    <row r="26" spans="1:14">
      <c r="A26" s="8">
        <v>376</v>
      </c>
      <c r="B26" s="9">
        <v>376</v>
      </c>
      <c r="C26" s="9">
        <v>0.690605521202087</v>
      </c>
      <c r="D26" s="9">
        <v>0.0205518007278442</v>
      </c>
      <c r="E26" s="9">
        <v>9</v>
      </c>
      <c r="F26" s="9">
        <v>5</v>
      </c>
      <c r="G26" s="9">
        <v>1</v>
      </c>
      <c r="H26" s="9">
        <v>5</v>
      </c>
      <c r="I26" s="9">
        <v>0.9</v>
      </c>
      <c r="J26" s="9">
        <v>0.642857142857143</v>
      </c>
      <c r="K26" s="9">
        <v>0.75</v>
      </c>
      <c r="L26" s="9">
        <v>0.5</v>
      </c>
      <c r="M26" s="9">
        <v>0.4</v>
      </c>
      <c r="N26" s="9">
        <v>0.7</v>
      </c>
    </row>
    <row r="27" spans="1:14">
      <c r="A27" s="8">
        <v>260</v>
      </c>
      <c r="B27" s="9">
        <v>260</v>
      </c>
      <c r="C27" s="9">
        <v>0.69218921661377</v>
      </c>
      <c r="D27" s="9">
        <v>0.0328303575515747</v>
      </c>
      <c r="E27" s="9">
        <v>9</v>
      </c>
      <c r="F27" s="9">
        <v>8</v>
      </c>
      <c r="G27" s="9">
        <v>1</v>
      </c>
      <c r="H27" s="9">
        <v>2</v>
      </c>
      <c r="I27" s="9">
        <v>0.9</v>
      </c>
      <c r="J27" s="9">
        <v>0.529411764705882</v>
      </c>
      <c r="K27" s="9">
        <v>0.666666666666667</v>
      </c>
      <c r="L27" s="9">
        <v>0.8</v>
      </c>
      <c r="M27" s="9">
        <v>0.1</v>
      </c>
      <c r="N27" s="9">
        <v>0.55</v>
      </c>
    </row>
    <row r="28" spans="1:14">
      <c r="A28" s="8">
        <v>139</v>
      </c>
      <c r="B28" s="9">
        <v>139</v>
      </c>
      <c r="C28" s="9">
        <v>0.688897848129272</v>
      </c>
      <c r="D28" s="9">
        <v>0.0485998392105102</v>
      </c>
      <c r="E28" s="9">
        <v>10</v>
      </c>
      <c r="F28" s="9">
        <v>6</v>
      </c>
      <c r="G28" s="9">
        <v>0</v>
      </c>
      <c r="H28" s="9">
        <v>4</v>
      </c>
      <c r="I28" s="9">
        <v>1</v>
      </c>
      <c r="J28" s="9">
        <v>0.625</v>
      </c>
      <c r="K28" s="9">
        <v>0.769230769230769</v>
      </c>
      <c r="L28" s="9">
        <v>0.6</v>
      </c>
      <c r="M28" s="9">
        <v>0.4</v>
      </c>
      <c r="N28" s="9">
        <v>0.7</v>
      </c>
    </row>
    <row r="29" spans="1:14">
      <c r="A29" s="8">
        <v>350</v>
      </c>
      <c r="B29" s="9">
        <v>350</v>
      </c>
      <c r="C29" s="9">
        <v>0.689123868942261</v>
      </c>
      <c r="D29" s="9">
        <v>0.0156382322311401</v>
      </c>
      <c r="E29" s="9">
        <v>10</v>
      </c>
      <c r="F29" s="9">
        <v>8</v>
      </c>
      <c r="G29" s="9">
        <v>0</v>
      </c>
      <c r="H29" s="9">
        <v>2</v>
      </c>
      <c r="I29" s="9">
        <v>1</v>
      </c>
      <c r="J29" s="9">
        <v>0.555555555555556</v>
      </c>
      <c r="K29" s="9">
        <v>0.714285714285714</v>
      </c>
      <c r="L29" s="9">
        <v>0.8</v>
      </c>
      <c r="M29" s="9">
        <v>0.2</v>
      </c>
      <c r="N29" s="9">
        <v>0.6</v>
      </c>
    </row>
    <row r="30" spans="1:14">
      <c r="A30" s="8">
        <v>427</v>
      </c>
      <c r="B30" s="9">
        <v>427</v>
      </c>
      <c r="C30" s="9">
        <v>0.684904217720032</v>
      </c>
      <c r="D30" s="9">
        <v>0.0170198678970337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="4" customFormat="1" spans="1:14">
      <c r="A31" s="16">
        <v>356</v>
      </c>
      <c r="B31" s="17">
        <v>356</v>
      </c>
      <c r="C31" s="17">
        <v>0.677717924118042</v>
      </c>
      <c r="D31" s="17">
        <v>0.0300798416137695</v>
      </c>
      <c r="E31" s="17">
        <v>10</v>
      </c>
      <c r="F31" s="17">
        <v>5</v>
      </c>
      <c r="G31" s="17">
        <v>0</v>
      </c>
      <c r="H31" s="17">
        <v>5</v>
      </c>
      <c r="I31" s="17">
        <v>1</v>
      </c>
      <c r="J31" s="17">
        <v>0.666666666666667</v>
      </c>
      <c r="K31" s="17">
        <v>0.8</v>
      </c>
      <c r="L31" s="17">
        <v>0.5</v>
      </c>
      <c r="M31" s="17">
        <v>0.5</v>
      </c>
      <c r="N31" s="17">
        <v>0.75</v>
      </c>
    </row>
    <row r="32" spans="1:14">
      <c r="A32" s="8">
        <v>48</v>
      </c>
      <c r="B32" s="9">
        <v>48</v>
      </c>
      <c r="C32" s="9">
        <v>0.735119223594666</v>
      </c>
      <c r="D32" s="9">
        <v>0.0424820184707642</v>
      </c>
      <c r="E32" s="9">
        <v>9</v>
      </c>
      <c r="F32" s="9">
        <v>9</v>
      </c>
      <c r="G32" s="9">
        <v>1</v>
      </c>
      <c r="H32" s="9">
        <v>1</v>
      </c>
      <c r="I32" s="9">
        <v>0.9</v>
      </c>
      <c r="J32" s="9">
        <v>0.5</v>
      </c>
      <c r="K32" s="9">
        <v>0.642857142857143</v>
      </c>
      <c r="L32" s="9">
        <v>0.9</v>
      </c>
      <c r="M32" s="9">
        <v>0</v>
      </c>
      <c r="N32" s="9">
        <v>0.5</v>
      </c>
    </row>
    <row r="33" spans="1:14">
      <c r="A33" s="8">
        <v>293</v>
      </c>
      <c r="B33" s="9">
        <v>293</v>
      </c>
      <c r="C33" s="9">
        <v>0.730805635452271</v>
      </c>
      <c r="D33" s="9">
        <v>0.0538330078125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95</v>
      </c>
      <c r="B34" s="9">
        <v>95</v>
      </c>
      <c r="C34" s="9">
        <v>0.718604207038879</v>
      </c>
      <c r="D34" s="9">
        <v>0.000424385070800781</v>
      </c>
      <c r="E34" s="9">
        <v>8</v>
      </c>
      <c r="F34" s="9">
        <v>7</v>
      </c>
      <c r="G34" s="9">
        <v>2</v>
      </c>
      <c r="H34" s="9">
        <v>3</v>
      </c>
      <c r="I34" s="9">
        <v>0.8</v>
      </c>
      <c r="J34" s="9">
        <v>0.533333333333333</v>
      </c>
      <c r="K34" s="9">
        <v>0.64</v>
      </c>
      <c r="L34" s="9">
        <v>0.7</v>
      </c>
      <c r="M34" s="9">
        <v>0.1</v>
      </c>
      <c r="N34" s="9">
        <v>0.55</v>
      </c>
    </row>
    <row r="35" spans="1:14">
      <c r="A35" s="8">
        <v>275</v>
      </c>
      <c r="B35" s="9">
        <v>275</v>
      </c>
      <c r="C35" s="9">
        <v>0.714213848114014</v>
      </c>
      <c r="D35" s="9">
        <v>0.0160645246505737</v>
      </c>
      <c r="E35" s="9">
        <v>7</v>
      </c>
      <c r="F35" s="9">
        <v>7</v>
      </c>
      <c r="G35" s="9">
        <v>3</v>
      </c>
      <c r="H35" s="9">
        <v>3</v>
      </c>
      <c r="I35" s="9">
        <v>0.7</v>
      </c>
      <c r="J35" s="9">
        <v>0.5</v>
      </c>
      <c r="K35" s="9">
        <v>0.583333333333333</v>
      </c>
      <c r="L35" s="9">
        <v>0.7</v>
      </c>
      <c r="M35" s="9">
        <v>0</v>
      </c>
      <c r="N35" s="9">
        <v>0.5</v>
      </c>
    </row>
    <row r="36" spans="1:14">
      <c r="A36" s="8">
        <v>240</v>
      </c>
      <c r="B36" s="9">
        <v>240</v>
      </c>
      <c r="C36" s="9">
        <v>0.720616340637207</v>
      </c>
      <c r="D36" s="9">
        <v>0.0177127122879028</v>
      </c>
      <c r="E36" s="9">
        <v>10</v>
      </c>
      <c r="F36" s="9">
        <v>7</v>
      </c>
      <c r="G36" s="9">
        <v>0</v>
      </c>
      <c r="H36" s="9">
        <v>3</v>
      </c>
      <c r="I36" s="9">
        <v>1</v>
      </c>
      <c r="J36" s="9">
        <v>0.588235294117647</v>
      </c>
      <c r="K36" s="9">
        <v>0.740740740740741</v>
      </c>
      <c r="L36" s="9">
        <v>0.7</v>
      </c>
      <c r="M36" s="9">
        <v>0.3</v>
      </c>
      <c r="N36" s="9">
        <v>0.65</v>
      </c>
    </row>
    <row r="37" spans="1:14">
      <c r="A37" s="8">
        <v>11</v>
      </c>
      <c r="B37" s="9">
        <v>11</v>
      </c>
      <c r="C37" s="9">
        <v>0.731852769851685</v>
      </c>
      <c r="D37" s="9">
        <v>0.0606273412704468</v>
      </c>
      <c r="E37" s="9">
        <v>9</v>
      </c>
      <c r="F37" s="9">
        <v>5</v>
      </c>
      <c r="G37" s="9">
        <v>1</v>
      </c>
      <c r="H37" s="9">
        <v>5</v>
      </c>
      <c r="I37" s="9">
        <v>0.9</v>
      </c>
      <c r="J37" s="9">
        <v>0.642857142857143</v>
      </c>
      <c r="K37" s="9">
        <v>0.75</v>
      </c>
      <c r="L37" s="9">
        <v>0.5</v>
      </c>
      <c r="M37" s="9">
        <v>0.4</v>
      </c>
      <c r="N37" s="9">
        <v>0.7</v>
      </c>
    </row>
    <row r="38" spans="1:14">
      <c r="A38" s="8">
        <v>334</v>
      </c>
      <c r="B38" s="9">
        <v>334</v>
      </c>
      <c r="C38" s="9">
        <v>0.729298710823059</v>
      </c>
      <c r="D38" s="9">
        <v>0.047121524810791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198</v>
      </c>
      <c r="B39" s="9">
        <v>198</v>
      </c>
      <c r="C39" s="9">
        <v>0.729091763496399</v>
      </c>
      <c r="D39" s="9">
        <v>0.0614309310913086</v>
      </c>
      <c r="E39" s="9">
        <v>10</v>
      </c>
      <c r="F39" s="9">
        <v>9</v>
      </c>
      <c r="G39" s="9">
        <v>0</v>
      </c>
      <c r="H39" s="9">
        <v>1</v>
      </c>
      <c r="I39" s="9">
        <v>1</v>
      </c>
      <c r="J39" s="9">
        <v>0.526315789473684</v>
      </c>
      <c r="K39" s="9">
        <v>0.689655172413793</v>
      </c>
      <c r="L39" s="9">
        <v>0.9</v>
      </c>
      <c r="M39" s="9">
        <v>0.1</v>
      </c>
      <c r="N39" s="9">
        <v>0.55</v>
      </c>
    </row>
    <row r="40" spans="1:14">
      <c r="A40" s="8">
        <v>476</v>
      </c>
      <c r="B40" s="9">
        <v>476</v>
      </c>
      <c r="C40" s="9">
        <v>0.708812236785889</v>
      </c>
      <c r="D40" s="9">
        <v>0.00474917888641357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193</v>
      </c>
      <c r="B41" s="9">
        <v>193</v>
      </c>
      <c r="C41" s="9">
        <v>0.72842538356781</v>
      </c>
      <c r="D41" s="9">
        <v>0.0178406238555908</v>
      </c>
      <c r="E41" s="9">
        <v>10</v>
      </c>
      <c r="F41" s="9">
        <v>8</v>
      </c>
      <c r="G41" s="9">
        <v>0</v>
      </c>
      <c r="H41" s="9">
        <v>2</v>
      </c>
      <c r="I41" s="9">
        <v>1</v>
      </c>
      <c r="J41" s="9">
        <v>0.555555555555556</v>
      </c>
      <c r="K41" s="9">
        <v>0.714285714285714</v>
      </c>
      <c r="L41" s="9">
        <v>0.8</v>
      </c>
      <c r="M41" s="9">
        <v>0.2</v>
      </c>
      <c r="N41" s="9">
        <v>0.6</v>
      </c>
    </row>
    <row r="42" spans="1:14">
      <c r="A42" s="8">
        <v>463</v>
      </c>
      <c r="B42" s="9">
        <v>463</v>
      </c>
      <c r="C42" s="9">
        <v>0.722189426422119</v>
      </c>
      <c r="D42" s="9">
        <v>0.00653374195098877</v>
      </c>
      <c r="E42" s="9">
        <v>9</v>
      </c>
      <c r="F42" s="9">
        <v>9</v>
      </c>
      <c r="G42" s="9">
        <v>1</v>
      </c>
      <c r="H42" s="9">
        <v>1</v>
      </c>
      <c r="I42" s="9">
        <v>0.9</v>
      </c>
      <c r="J42" s="9">
        <v>0.5</v>
      </c>
      <c r="K42" s="9">
        <v>0.642857142857143</v>
      </c>
      <c r="L42" s="9">
        <v>0.9</v>
      </c>
      <c r="M42" s="9">
        <v>0</v>
      </c>
      <c r="N42" s="9">
        <v>0.5</v>
      </c>
    </row>
    <row r="43" spans="1:14">
      <c r="A43" s="8">
        <v>275</v>
      </c>
      <c r="B43" s="9">
        <v>275</v>
      </c>
      <c r="C43" s="9">
        <v>0.714213848114014</v>
      </c>
      <c r="D43" s="9">
        <v>0.0160645246505737</v>
      </c>
      <c r="E43" s="9">
        <v>7</v>
      </c>
      <c r="F43" s="9">
        <v>7</v>
      </c>
      <c r="G43" s="9">
        <v>3</v>
      </c>
      <c r="H43" s="9">
        <v>3</v>
      </c>
      <c r="I43" s="9">
        <v>0.7</v>
      </c>
      <c r="J43" s="9">
        <v>0.5</v>
      </c>
      <c r="K43" s="9">
        <v>0.583333333333333</v>
      </c>
      <c r="L43" s="9">
        <v>0.7</v>
      </c>
      <c r="M43" s="9">
        <v>0</v>
      </c>
      <c r="N43" s="9">
        <v>0.5</v>
      </c>
    </row>
    <row r="44" spans="1:14">
      <c r="A44" s="8">
        <v>485</v>
      </c>
      <c r="B44" s="9">
        <v>485</v>
      </c>
      <c r="C44" s="9">
        <v>0.723328471183777</v>
      </c>
      <c r="D44" s="9">
        <v>0.0456907749176025</v>
      </c>
      <c r="E44" s="9">
        <v>7</v>
      </c>
      <c r="F44" s="9">
        <v>8</v>
      </c>
      <c r="G44" s="9">
        <v>3</v>
      </c>
      <c r="H44" s="9">
        <v>2</v>
      </c>
      <c r="I44" s="9">
        <v>0.7</v>
      </c>
      <c r="J44" s="9">
        <v>0.466666666666667</v>
      </c>
      <c r="K44" s="9">
        <v>0.56</v>
      </c>
      <c r="L44" s="9">
        <v>0.8</v>
      </c>
      <c r="M44" s="9">
        <v>-0.1</v>
      </c>
      <c r="N44" s="9">
        <v>0.45</v>
      </c>
    </row>
    <row r="45" spans="1:14">
      <c r="A45" s="8">
        <v>230</v>
      </c>
      <c r="B45" s="9">
        <v>230</v>
      </c>
      <c r="C45" s="9">
        <v>0.720847606658936</v>
      </c>
      <c r="D45" s="9">
        <v>0.0570018291473389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16">
        <v>487</v>
      </c>
      <c r="B46" s="17">
        <v>487</v>
      </c>
      <c r="C46" s="17">
        <v>0.73888897895813</v>
      </c>
      <c r="D46" s="17">
        <v>0.0405522584915161</v>
      </c>
      <c r="E46" s="17">
        <v>8</v>
      </c>
      <c r="F46" s="17">
        <v>8</v>
      </c>
      <c r="G46" s="17">
        <v>2</v>
      </c>
      <c r="H46" s="17">
        <v>2</v>
      </c>
      <c r="I46" s="17">
        <v>0.8</v>
      </c>
      <c r="J46" s="17">
        <v>0.5</v>
      </c>
      <c r="K46" s="17">
        <v>0.615384615384615</v>
      </c>
      <c r="L46" s="17">
        <v>0.8</v>
      </c>
      <c r="M46" s="17">
        <v>0</v>
      </c>
      <c r="N46" s="17">
        <v>0.5</v>
      </c>
    </row>
    <row r="47" spans="1:14">
      <c r="A47" s="8">
        <v>123</v>
      </c>
      <c r="B47" s="9">
        <v>123</v>
      </c>
      <c r="C47" s="9">
        <v>0.781936645507812</v>
      </c>
      <c r="D47" s="9">
        <v>0.049551248550415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475</v>
      </c>
      <c r="B48" s="9">
        <v>475</v>
      </c>
      <c r="C48" s="9">
        <v>0.772042036056519</v>
      </c>
      <c r="D48" s="9">
        <v>0.0372321605682373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65</v>
      </c>
      <c r="B49" s="9">
        <v>65</v>
      </c>
      <c r="C49" s="9">
        <v>0.770633220672607</v>
      </c>
      <c r="D49" s="9">
        <v>0.0158760547637939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pans="1:14">
      <c r="A50" s="8">
        <v>329</v>
      </c>
      <c r="B50" s="9">
        <v>329</v>
      </c>
      <c r="C50" s="9">
        <v>0.753454089164734</v>
      </c>
      <c r="D50" s="9">
        <v>0.0653548240661621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330</v>
      </c>
      <c r="B51" s="9">
        <v>330</v>
      </c>
      <c r="C51" s="9">
        <v>0.75474226474762</v>
      </c>
      <c r="D51" s="9">
        <v>0.11339282989502</v>
      </c>
      <c r="E51" s="9">
        <v>8</v>
      </c>
      <c r="F51" s="9">
        <v>8</v>
      </c>
      <c r="G51" s="9">
        <v>2</v>
      </c>
      <c r="H51" s="9">
        <v>2</v>
      </c>
      <c r="I51" s="9">
        <v>0.8</v>
      </c>
      <c r="J51" s="9">
        <v>0.5</v>
      </c>
      <c r="K51" s="9">
        <v>0.615384615384615</v>
      </c>
      <c r="L51" s="9">
        <v>0.8</v>
      </c>
      <c r="M51" s="9">
        <v>0</v>
      </c>
      <c r="N51" s="9">
        <v>0.5</v>
      </c>
    </row>
    <row r="52" spans="1:14">
      <c r="A52" s="8">
        <v>387</v>
      </c>
      <c r="B52" s="9">
        <v>387</v>
      </c>
      <c r="C52" s="9">
        <v>0.757044076919556</v>
      </c>
      <c r="D52" s="9">
        <v>0.0741622447967529</v>
      </c>
      <c r="E52" s="9">
        <v>9</v>
      </c>
      <c r="F52" s="9">
        <v>9</v>
      </c>
      <c r="G52" s="9">
        <v>1</v>
      </c>
      <c r="H52" s="9">
        <v>1</v>
      </c>
      <c r="I52" s="9">
        <v>0.9</v>
      </c>
      <c r="J52" s="9">
        <v>0.5</v>
      </c>
      <c r="K52" s="9">
        <v>0.642857142857143</v>
      </c>
      <c r="L52" s="9">
        <v>0.9</v>
      </c>
      <c r="M52" s="9">
        <v>0</v>
      </c>
      <c r="N52" s="9">
        <v>0.5</v>
      </c>
    </row>
    <row r="53" spans="1:14">
      <c r="A53" s="8">
        <v>489</v>
      </c>
      <c r="B53" s="9">
        <v>489</v>
      </c>
      <c r="C53" s="9">
        <v>0.758960366249084</v>
      </c>
      <c r="D53" s="9">
        <v>0.0620526075363159</v>
      </c>
      <c r="E53" s="9">
        <v>9</v>
      </c>
      <c r="F53" s="9">
        <v>4</v>
      </c>
      <c r="G53" s="9">
        <v>1</v>
      </c>
      <c r="H53" s="9">
        <v>6</v>
      </c>
      <c r="I53" s="9">
        <v>0.9</v>
      </c>
      <c r="J53" s="9">
        <v>0.692307692307692</v>
      </c>
      <c r="K53" s="9">
        <v>0.782608695652174</v>
      </c>
      <c r="L53" s="9">
        <v>0.4</v>
      </c>
      <c r="M53" s="9">
        <v>0.5</v>
      </c>
      <c r="N53" s="9">
        <v>0.75</v>
      </c>
    </row>
    <row r="54" spans="1:14">
      <c r="A54" s="8">
        <v>47</v>
      </c>
      <c r="B54" s="9">
        <v>47</v>
      </c>
      <c r="C54" s="9">
        <v>0.751170635223389</v>
      </c>
      <c r="D54" s="9">
        <v>0.082000732421875</v>
      </c>
      <c r="E54" s="9">
        <v>8</v>
      </c>
      <c r="F54" s="9">
        <v>7</v>
      </c>
      <c r="G54" s="9">
        <v>2</v>
      </c>
      <c r="H54" s="9">
        <v>3</v>
      </c>
      <c r="I54" s="9">
        <v>0.8</v>
      </c>
      <c r="J54" s="9">
        <v>0.533333333333333</v>
      </c>
      <c r="K54" s="9">
        <v>0.64</v>
      </c>
      <c r="L54" s="9">
        <v>0.7</v>
      </c>
      <c r="M54" s="9">
        <v>0.1</v>
      </c>
      <c r="N54" s="9">
        <v>0.55</v>
      </c>
    </row>
    <row r="55" spans="1:14">
      <c r="A55" s="8">
        <v>150</v>
      </c>
      <c r="B55" s="9">
        <v>150</v>
      </c>
      <c r="C55" s="9">
        <v>0.76350724697113</v>
      </c>
      <c r="D55" s="9">
        <v>0.0893278121948242</v>
      </c>
      <c r="E55" s="9">
        <v>10</v>
      </c>
      <c r="F55" s="9">
        <v>9</v>
      </c>
      <c r="G55" s="9">
        <v>0</v>
      </c>
      <c r="H55" s="9">
        <v>1</v>
      </c>
      <c r="I55" s="9">
        <v>1</v>
      </c>
      <c r="J55" s="9">
        <v>0.526315789473684</v>
      </c>
      <c r="K55" s="9">
        <v>0.689655172413793</v>
      </c>
      <c r="L55" s="9">
        <v>0.9</v>
      </c>
      <c r="M55" s="9">
        <v>0.1</v>
      </c>
      <c r="N55" s="9">
        <v>0.55</v>
      </c>
    </row>
    <row r="56" spans="1:14">
      <c r="A56" s="8">
        <v>75</v>
      </c>
      <c r="B56" s="9">
        <v>75</v>
      </c>
      <c r="C56" s="9">
        <v>0.770099759101868</v>
      </c>
      <c r="D56" s="9">
        <v>0.0259023904800415</v>
      </c>
      <c r="E56" s="9">
        <v>10</v>
      </c>
      <c r="F56" s="9">
        <v>8</v>
      </c>
      <c r="G56" s="9">
        <v>0</v>
      </c>
      <c r="H56" s="9">
        <v>2</v>
      </c>
      <c r="I56" s="9">
        <v>1</v>
      </c>
      <c r="J56" s="9">
        <v>0.555555555555556</v>
      </c>
      <c r="K56" s="9">
        <v>0.714285714285714</v>
      </c>
      <c r="L56" s="9">
        <v>0.8</v>
      </c>
      <c r="M56" s="9">
        <v>0.2</v>
      </c>
      <c r="N56" s="9">
        <v>0.6</v>
      </c>
    </row>
    <row r="57" spans="1:14">
      <c r="A57" s="8">
        <v>436</v>
      </c>
      <c r="B57" s="9">
        <v>436</v>
      </c>
      <c r="C57" s="9">
        <v>0.755163788795471</v>
      </c>
      <c r="D57" s="9">
        <v>0.0380722284317017</v>
      </c>
      <c r="E57" s="9">
        <v>10</v>
      </c>
      <c r="F57" s="9">
        <v>6</v>
      </c>
      <c r="G57" s="9">
        <v>0</v>
      </c>
      <c r="H57" s="9">
        <v>4</v>
      </c>
      <c r="I57" s="9">
        <v>1</v>
      </c>
      <c r="J57" s="9">
        <v>0.625</v>
      </c>
      <c r="K57" s="9">
        <v>0.769230769230769</v>
      </c>
      <c r="L57" s="9">
        <v>0.6</v>
      </c>
      <c r="M57" s="9">
        <v>0.4</v>
      </c>
      <c r="N57" s="9">
        <v>0.7</v>
      </c>
    </row>
    <row r="58" spans="1:14">
      <c r="A58" s="8">
        <v>35</v>
      </c>
      <c r="B58" s="9">
        <v>35</v>
      </c>
      <c r="C58" s="9">
        <v>0.772181630134583</v>
      </c>
      <c r="D58" s="9">
        <v>0.0937321186065674</v>
      </c>
      <c r="E58" s="9">
        <v>9</v>
      </c>
      <c r="F58" s="9">
        <v>7</v>
      </c>
      <c r="G58" s="9">
        <v>1</v>
      </c>
      <c r="H58" s="9">
        <v>3</v>
      </c>
      <c r="I58" s="9">
        <v>0.9</v>
      </c>
      <c r="J58" s="9">
        <v>0.5625</v>
      </c>
      <c r="K58" s="9">
        <v>0.692307692307692</v>
      </c>
      <c r="L58" s="9">
        <v>0.7</v>
      </c>
      <c r="M58" s="9">
        <v>0.2</v>
      </c>
      <c r="N58" s="9">
        <v>0.6</v>
      </c>
    </row>
    <row r="59" spans="1:14">
      <c r="A59" s="8">
        <v>223</v>
      </c>
      <c r="B59" s="9">
        <v>223</v>
      </c>
      <c r="C59" s="9">
        <v>0.77288019657135</v>
      </c>
      <c r="D59" s="9">
        <v>0.0924553871154785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pans="1:14">
      <c r="A60" s="8">
        <v>190</v>
      </c>
      <c r="B60" s="9">
        <v>190</v>
      </c>
      <c r="C60" s="9">
        <v>0.749874949455261</v>
      </c>
      <c r="D60" s="9">
        <v>0.0491503477096558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16">
        <v>166</v>
      </c>
      <c r="B61" s="17">
        <v>166</v>
      </c>
      <c r="C61" s="17">
        <v>0.779670238494873</v>
      </c>
      <c r="D61" s="17">
        <v>0.0862889289855957</v>
      </c>
      <c r="E61" s="17">
        <v>9</v>
      </c>
      <c r="F61" s="17">
        <v>6</v>
      </c>
      <c r="G61" s="17">
        <v>1</v>
      </c>
      <c r="H61" s="17">
        <v>4</v>
      </c>
      <c r="I61" s="17">
        <v>0.9</v>
      </c>
      <c r="J61" s="17">
        <v>0.6</v>
      </c>
      <c r="K61" s="17">
        <v>0.72</v>
      </c>
      <c r="L61" s="17">
        <v>0.6</v>
      </c>
      <c r="M61" s="17">
        <v>0.3</v>
      </c>
      <c r="N61" s="17">
        <v>0.65</v>
      </c>
    </row>
    <row r="62" spans="1:14">
      <c r="A62" s="8">
        <v>281</v>
      </c>
      <c r="B62" s="9">
        <v>281</v>
      </c>
      <c r="C62" s="9">
        <v>0.818611860275269</v>
      </c>
      <c r="D62" s="9">
        <v>0.00951147079467773</v>
      </c>
      <c r="E62" s="9">
        <v>10</v>
      </c>
      <c r="F62" s="9">
        <v>10</v>
      </c>
      <c r="G62" s="9">
        <v>0</v>
      </c>
      <c r="H62" s="9">
        <v>0</v>
      </c>
      <c r="I62" s="9">
        <v>1</v>
      </c>
      <c r="J62" s="9">
        <v>0.5</v>
      </c>
      <c r="K62" s="9">
        <v>0.666666666666667</v>
      </c>
      <c r="L62" s="9">
        <v>1</v>
      </c>
      <c r="M62" s="9">
        <v>0</v>
      </c>
      <c r="N62" s="9">
        <v>0.5</v>
      </c>
    </row>
    <row r="63" spans="1:14">
      <c r="A63" s="8">
        <v>167</v>
      </c>
      <c r="B63" s="9">
        <v>167</v>
      </c>
      <c r="C63" s="9">
        <v>0.815348744392395</v>
      </c>
      <c r="D63" s="9">
        <v>0.00903403759002686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358</v>
      </c>
      <c r="B64" s="9">
        <v>358</v>
      </c>
      <c r="C64" s="9">
        <v>0.789153099060059</v>
      </c>
      <c r="D64" s="9">
        <v>0.069909930229187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24</v>
      </c>
      <c r="B65" s="9">
        <v>24</v>
      </c>
      <c r="C65" s="9">
        <v>0.790312647819519</v>
      </c>
      <c r="D65" s="9">
        <v>0.0681979656219482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375</v>
      </c>
      <c r="B66" s="9">
        <v>375</v>
      </c>
      <c r="C66" s="9">
        <v>0.788620829582214</v>
      </c>
      <c r="D66" s="9">
        <v>0.0119588375091553</v>
      </c>
      <c r="E66" s="9">
        <v>8</v>
      </c>
      <c r="F66" s="9">
        <v>7</v>
      </c>
      <c r="G66" s="9">
        <v>2</v>
      </c>
      <c r="H66" s="9">
        <v>3</v>
      </c>
      <c r="I66" s="9">
        <v>0.8</v>
      </c>
      <c r="J66" s="9">
        <v>0.533333333333333</v>
      </c>
      <c r="K66" s="9">
        <v>0.64</v>
      </c>
      <c r="L66" s="9">
        <v>0.7</v>
      </c>
      <c r="M66" s="9">
        <v>0.1</v>
      </c>
      <c r="N66" s="9">
        <v>0.55</v>
      </c>
    </row>
    <row r="67" spans="1:14">
      <c r="A67" s="8">
        <v>446</v>
      </c>
      <c r="B67" s="9">
        <v>446</v>
      </c>
      <c r="C67" s="9">
        <v>0.799922227859497</v>
      </c>
      <c r="D67" s="9">
        <v>0.0219073295593262</v>
      </c>
      <c r="E67" s="9">
        <v>8</v>
      </c>
      <c r="F67" s="9">
        <v>6</v>
      </c>
      <c r="G67" s="9">
        <v>2</v>
      </c>
      <c r="H67" s="9">
        <v>4</v>
      </c>
      <c r="I67" s="9">
        <v>0.8</v>
      </c>
      <c r="J67" s="9">
        <v>0.571428571428572</v>
      </c>
      <c r="K67" s="9">
        <v>0.666666666666667</v>
      </c>
      <c r="L67" s="9">
        <v>0.6</v>
      </c>
      <c r="M67" s="9">
        <v>0.2</v>
      </c>
      <c r="N67" s="9">
        <v>0.6</v>
      </c>
    </row>
    <row r="68" spans="1:14">
      <c r="A68" s="8">
        <v>130</v>
      </c>
      <c r="B68" s="9">
        <v>130</v>
      </c>
      <c r="C68" s="9">
        <v>0.804839730262756</v>
      </c>
      <c r="D68" s="9">
        <v>0.0534467697143555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189</v>
      </c>
      <c r="B69" s="9">
        <v>189</v>
      </c>
      <c r="C69" s="9">
        <v>0.811143755912781</v>
      </c>
      <c r="D69" s="9">
        <v>0.090301513671875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22</v>
      </c>
      <c r="B70" s="9">
        <v>22</v>
      </c>
      <c r="C70" s="9">
        <v>0.792670369148254</v>
      </c>
      <c r="D70" s="9">
        <v>0.00942361354827881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pans="1:14">
      <c r="A71" s="8">
        <v>8</v>
      </c>
      <c r="B71" s="9">
        <v>8</v>
      </c>
      <c r="C71" s="9">
        <v>0.792236685752869</v>
      </c>
      <c r="D71" s="9">
        <v>0.000946521759033203</v>
      </c>
      <c r="E71" s="9">
        <v>7</v>
      </c>
      <c r="F71" s="9">
        <v>8</v>
      </c>
      <c r="G71" s="9">
        <v>3</v>
      </c>
      <c r="H71" s="9">
        <v>2</v>
      </c>
      <c r="I71" s="9">
        <v>0.7</v>
      </c>
      <c r="J71" s="9">
        <v>0.466666666666667</v>
      </c>
      <c r="K71" s="9">
        <v>0.56</v>
      </c>
      <c r="L71" s="9">
        <v>0.8</v>
      </c>
      <c r="M71" s="9">
        <v>-0.1</v>
      </c>
      <c r="N71" s="9">
        <v>0.45</v>
      </c>
    </row>
    <row r="72" spans="1:14">
      <c r="A72" s="8">
        <v>203</v>
      </c>
      <c r="B72" s="9">
        <v>203</v>
      </c>
      <c r="C72" s="9">
        <v>0.82062909412384</v>
      </c>
      <c r="D72" s="9">
        <v>0.0605645179748535</v>
      </c>
      <c r="E72" s="9">
        <v>10</v>
      </c>
      <c r="F72" s="9">
        <v>6</v>
      </c>
      <c r="G72" s="9">
        <v>0</v>
      </c>
      <c r="H72" s="9">
        <v>4</v>
      </c>
      <c r="I72" s="9">
        <v>1</v>
      </c>
      <c r="J72" s="9">
        <v>0.625</v>
      </c>
      <c r="K72" s="9">
        <v>0.769230769230769</v>
      </c>
      <c r="L72" s="9">
        <v>0.6</v>
      </c>
      <c r="M72" s="9">
        <v>0.4</v>
      </c>
      <c r="N72" s="9">
        <v>0.7</v>
      </c>
    </row>
    <row r="73" spans="1:14">
      <c r="A73" s="8">
        <v>424</v>
      </c>
      <c r="B73" s="9">
        <v>424</v>
      </c>
      <c r="C73" s="9">
        <v>0.815646529197693</v>
      </c>
      <c r="D73" s="9">
        <v>0.0948091745376587</v>
      </c>
      <c r="E73" s="9">
        <v>9</v>
      </c>
      <c r="F73" s="9">
        <v>4</v>
      </c>
      <c r="G73" s="9">
        <v>1</v>
      </c>
      <c r="H73" s="9">
        <v>6</v>
      </c>
      <c r="I73" s="9">
        <v>0.9</v>
      </c>
      <c r="J73" s="9">
        <v>0.692307692307692</v>
      </c>
      <c r="K73" s="9">
        <v>0.782608695652174</v>
      </c>
      <c r="L73" s="9">
        <v>0.4</v>
      </c>
      <c r="M73" s="9">
        <v>0.5</v>
      </c>
      <c r="N73" s="9">
        <v>0.75</v>
      </c>
    </row>
    <row r="74" spans="1:14">
      <c r="A74" s="8">
        <v>298</v>
      </c>
      <c r="B74" s="9">
        <v>298</v>
      </c>
      <c r="C74" s="9">
        <v>0.816716432571411</v>
      </c>
      <c r="D74" s="9">
        <v>0.16333019733429</v>
      </c>
      <c r="E74" s="9">
        <v>9</v>
      </c>
      <c r="F74" s="9">
        <v>7</v>
      </c>
      <c r="G74" s="9">
        <v>1</v>
      </c>
      <c r="H74" s="9">
        <v>3</v>
      </c>
      <c r="I74" s="9">
        <v>0.9</v>
      </c>
      <c r="J74" s="9">
        <v>0.5625</v>
      </c>
      <c r="K74" s="9">
        <v>0.692307692307692</v>
      </c>
      <c r="L74" s="9">
        <v>0.7</v>
      </c>
      <c r="M74" s="9">
        <v>0.2</v>
      </c>
      <c r="N74" s="9">
        <v>0.6</v>
      </c>
    </row>
    <row r="75" spans="1:14">
      <c r="A75" s="8">
        <v>464</v>
      </c>
      <c r="B75" s="9">
        <v>464</v>
      </c>
      <c r="C75" s="9">
        <v>0.819258093833923</v>
      </c>
      <c r="D75" s="9">
        <v>0.0910781621932983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pans="1:14">
      <c r="A76" s="8">
        <v>86</v>
      </c>
      <c r="B76" s="9">
        <v>86</v>
      </c>
      <c r="C76" s="9">
        <v>0.8199782371521</v>
      </c>
      <c r="D76" s="9">
        <v>0.0331791639328003</v>
      </c>
      <c r="E76" s="9">
        <v>9</v>
      </c>
      <c r="F76" s="9">
        <v>8</v>
      </c>
      <c r="G76" s="9">
        <v>1</v>
      </c>
      <c r="H76" s="9">
        <v>2</v>
      </c>
      <c r="I76" s="9">
        <v>0.9</v>
      </c>
      <c r="J76" s="9">
        <v>0.529411764705882</v>
      </c>
      <c r="K76" s="9">
        <v>0.666666666666667</v>
      </c>
      <c r="L76" s="9">
        <v>0.8</v>
      </c>
      <c r="M76" s="9">
        <v>0.1</v>
      </c>
      <c r="N76" s="9">
        <v>0.55</v>
      </c>
    </row>
    <row r="77" s="7" customFormat="1" spans="3:14">
      <c r="C77" s="7">
        <f>AVERAGE(C2:C76)</f>
        <v>0.729406607602437</v>
      </c>
      <c r="D77" s="7">
        <f>AVERAGE(D2:D76)</f>
        <v>0.0402646557490031</v>
      </c>
      <c r="I77" s="7">
        <f t="shared" ref="I77:N77" si="0">AVERAGE(I2:I76)</f>
        <v>0.894666666666666</v>
      </c>
      <c r="J77" s="7">
        <f t="shared" si="0"/>
        <v>0.563396868238974</v>
      </c>
      <c r="K77" s="7">
        <f t="shared" si="0"/>
        <v>0.689572170824345</v>
      </c>
      <c r="L77" s="7">
        <f t="shared" si="0"/>
        <v>0.701333333333333</v>
      </c>
      <c r="M77" s="7">
        <f t="shared" si="0"/>
        <v>0.193333333333333</v>
      </c>
      <c r="N77" s="7">
        <f t="shared" si="0"/>
        <v>0.596666666666667</v>
      </c>
    </row>
    <row r="79" spans="3:7">
      <c r="C79" s="18" t="s">
        <v>13</v>
      </c>
      <c r="D79" s="7" t="s">
        <v>14</v>
      </c>
      <c r="F79" s="7" t="s">
        <v>39</v>
      </c>
      <c r="G79" s="7"/>
    </row>
    <row r="80" spans="3:10">
      <c r="C80" s="7" t="s">
        <v>15</v>
      </c>
      <c r="D80" s="7">
        <f>COUNTIF(C2:C76,"&lt;0.343")-COUNTIF(C2:C76,"&lt;0.311")</f>
        <v>0</v>
      </c>
      <c r="F80" s="19">
        <v>0.02</v>
      </c>
      <c r="G80" s="23">
        <v>31.2</v>
      </c>
      <c r="H80" s="23">
        <v>-40</v>
      </c>
      <c r="I80" s="24">
        <v>0.0256</v>
      </c>
      <c r="J80">
        <v>76</v>
      </c>
    </row>
    <row r="81" spans="3:10">
      <c r="C81" s="7" t="s">
        <v>16</v>
      </c>
      <c r="D81" s="7">
        <f>COUNTIF(C2:C76,"&lt;0.375")-COUNTIF(C2:C76,"&lt;0.343")</f>
        <v>0</v>
      </c>
      <c r="F81" s="19">
        <v>0.04</v>
      </c>
      <c r="G81" s="23">
        <v>62.4</v>
      </c>
      <c r="H81" s="23">
        <v>-60</v>
      </c>
      <c r="I81" s="24">
        <v>0.0385</v>
      </c>
      <c r="J81">
        <v>75</v>
      </c>
    </row>
    <row r="82" spans="3:10">
      <c r="C82" s="7" t="s">
        <v>17</v>
      </c>
      <c r="D82" s="7">
        <f>COUNTIF(C2:C76,"&lt;0.407")-COUNTIF(C2:C76,"&lt;0.375")</f>
        <v>0</v>
      </c>
      <c r="F82" s="19">
        <v>0.1</v>
      </c>
      <c r="G82" s="23">
        <v>156</v>
      </c>
      <c r="H82" s="23">
        <v>-160</v>
      </c>
      <c r="I82" s="24">
        <v>0.1026</v>
      </c>
      <c r="J82">
        <v>70</v>
      </c>
    </row>
    <row r="83" spans="3:10">
      <c r="C83" s="7" t="s">
        <v>18</v>
      </c>
      <c r="D83" s="7">
        <f>COUNTIF(C2:C76,"&lt;0.439")-COUNTIF(C2:C76,"&lt;0.407")</f>
        <v>0</v>
      </c>
      <c r="F83" s="30">
        <v>0.12</v>
      </c>
      <c r="G83" s="31">
        <v>187.2</v>
      </c>
      <c r="H83" s="31">
        <v>-180</v>
      </c>
      <c r="I83" s="33">
        <v>0.1154</v>
      </c>
      <c r="J83" s="3">
        <v>69</v>
      </c>
    </row>
    <row r="84" s="3" customFormat="1" spans="3:10">
      <c r="C84" s="20" t="s">
        <v>19</v>
      </c>
      <c r="D84" s="20">
        <f>COUNTIF(C2:C76,"&lt;0.471")-COUNTIF(C2:C76,"&lt;0.439")</f>
        <v>0</v>
      </c>
      <c r="G84" s="20"/>
      <c r="H84" s="3">
        <v>-200</v>
      </c>
      <c r="I84" s="25">
        <v>0.1282</v>
      </c>
      <c r="J84" s="3">
        <v>68</v>
      </c>
    </row>
    <row r="85" s="3" customFormat="1" spans="3:4">
      <c r="C85" s="20" t="s">
        <v>20</v>
      </c>
      <c r="D85" s="20">
        <f>COUNTIF(C2:C76,"&lt;0.503")-COUNTIF(C2:C76,"&lt;0.471")</f>
        <v>0</v>
      </c>
    </row>
    <row r="86" s="3" customFormat="1" spans="3:4">
      <c r="C86" s="20" t="s">
        <v>21</v>
      </c>
      <c r="D86" s="20">
        <f>COUNTIF(C2:C76,"&lt;0.535")-COUNTIF(C2:C76,"&lt;0.503")</f>
        <v>0</v>
      </c>
    </row>
    <row r="87" s="3" customFormat="1" spans="3:4">
      <c r="C87" s="20" t="s">
        <v>22</v>
      </c>
      <c r="D87" s="20">
        <f>COUNTIF(C2:C76,"&lt;0.567")-COUNTIF(C2:C76,"&lt;0.535")</f>
        <v>0</v>
      </c>
    </row>
    <row r="88" s="3" customFormat="1" spans="3:4">
      <c r="C88" s="20" t="s">
        <v>23</v>
      </c>
      <c r="D88" s="20">
        <f>COUNTIF(C2:C76,"&lt;0.599")-COUNTIF(C2:C76,"&lt;0.567")</f>
        <v>0</v>
      </c>
    </row>
    <row r="89" spans="3:4">
      <c r="C89" s="7" t="s">
        <v>24</v>
      </c>
      <c r="D89" s="7">
        <f>COUNTIF(C2:C76,"&lt;0.631")-COUNTIF(C2:C76,"&lt;0.599")</f>
        <v>0</v>
      </c>
    </row>
    <row r="90" s="29" customFormat="1" spans="3:5">
      <c r="C90" s="32" t="s">
        <v>80</v>
      </c>
      <c r="D90" s="32">
        <f>COUNTIF(C2:C76,"&lt;0.669")-COUNTIF(C2:C76,"&lt;0.631")</f>
        <v>15</v>
      </c>
      <c r="E90" s="29">
        <v>15</v>
      </c>
    </row>
    <row r="91" spans="3:5">
      <c r="C91" s="7" t="s">
        <v>81</v>
      </c>
      <c r="D91" s="7">
        <f>COUNTIF(C2:C76,"&lt;0.707")-COUNTIF(C2:C76,"&lt;0.669")</f>
        <v>15</v>
      </c>
      <c r="E91">
        <v>15</v>
      </c>
    </row>
    <row r="92" spans="3:5">
      <c r="C92" s="7" t="s">
        <v>82</v>
      </c>
      <c r="D92" s="7">
        <f>COUNTIF(C2:C76,"&lt;0.745")-COUNTIF(C2:C76,"&lt;0.707")</f>
        <v>15</v>
      </c>
      <c r="E92">
        <v>15</v>
      </c>
    </row>
    <row r="93" spans="3:5">
      <c r="C93" s="7" t="s">
        <v>83</v>
      </c>
      <c r="D93" s="7">
        <f>COUNTIF(C2:C76,"&lt;0.783")-COUNTIF(C2:C76,"&lt;0.745")</f>
        <v>15</v>
      </c>
      <c r="E93">
        <v>15</v>
      </c>
    </row>
    <row r="94" s="29" customFormat="1" spans="3:5">
      <c r="C94" s="32" t="s">
        <v>84</v>
      </c>
      <c r="D94" s="32">
        <f>COUNTIF(C2:C76,"&lt;0.821")-COUNTIF(C2:C76,"&lt;0.783")</f>
        <v>15</v>
      </c>
      <c r="E94" s="29">
        <v>15</v>
      </c>
    </row>
    <row r="95" s="3" customFormat="1" spans="3:4">
      <c r="C95" s="20" t="s">
        <v>30</v>
      </c>
      <c r="D95" s="20">
        <v>0</v>
      </c>
    </row>
    <row r="96" spans="3:4">
      <c r="C96" s="7" t="s">
        <v>31</v>
      </c>
      <c r="D96" s="7">
        <f>COUNTIF(C2:C76,"&lt;0.855")-COUNTIF(C2:C76,"&lt;0.823")</f>
        <v>0</v>
      </c>
    </row>
    <row r="97" spans="3:4">
      <c r="C97" s="7" t="s">
        <v>32</v>
      </c>
      <c r="D97" s="7">
        <f>COUNTIF(C2:C76,"&lt;0.887")-COUNTIF(C2:C76,"&lt;0.855")</f>
        <v>0</v>
      </c>
    </row>
    <row r="98" spans="3:4">
      <c r="C98" s="7" t="s">
        <v>33</v>
      </c>
      <c r="D98" s="7">
        <f>COUNTIF(C2:C76,"&lt;0.919")-COUNTIF(C2:C76,"&lt;0.887")</f>
        <v>0</v>
      </c>
    </row>
    <row r="99" spans="3:4">
      <c r="C99" s="7" t="s">
        <v>34</v>
      </c>
      <c r="D99" s="7">
        <f>COUNTIF(C2:C76,"&lt;0.951")-COUNTIF(C2:C76,"&lt;0.919")</f>
        <v>0</v>
      </c>
    </row>
    <row r="100" spans="3:4">
      <c r="C100" s="7" t="s">
        <v>35</v>
      </c>
      <c r="D100" s="7">
        <f>COUNTIF(C2:C76,"&lt;0.983")-COUNTIF(C2:C76,"&lt;0.951")</f>
        <v>0</v>
      </c>
    </row>
    <row r="101" spans="3:7">
      <c r="C101" s="7" t="s">
        <v>36</v>
      </c>
      <c r="D101" s="7">
        <f>COUNTIF(C2:C76,"&lt;1.015")-COUNTIF(C2:C76,"&lt;0.983")</f>
        <v>0</v>
      </c>
      <c r="F101">
        <v>0.53</v>
      </c>
      <c r="G101">
        <v>0.038</v>
      </c>
    </row>
    <row r="102" spans="3:7">
      <c r="C102" s="7" t="s">
        <v>37</v>
      </c>
      <c r="D102" s="7">
        <f>COUNTIF(C2:C76,"&lt;1.047")-COUNTIF(C2:C76,"&lt;1.015")</f>
        <v>0</v>
      </c>
      <c r="F102">
        <v>0.648</v>
      </c>
      <c r="G102">
        <v>0.073</v>
      </c>
    </row>
    <row r="103" spans="3:7">
      <c r="C103" s="7" t="s">
        <v>38</v>
      </c>
      <c r="D103" s="7">
        <f>COUNTIF(C2:C76,"&lt;1.079")-COUNTIF(C2:C76,"&lt;1.047")</f>
        <v>0</v>
      </c>
      <c r="F103">
        <v>0.734</v>
      </c>
      <c r="G103">
        <v>0.107</v>
      </c>
    </row>
    <row r="105" spans="6:6">
      <c r="F105">
        <v>0.038</v>
      </c>
    </row>
  </sheetData>
  <pageMargins left="0.75" right="0.75" top="1" bottom="1" header="0.5" footer="0.5"/>
  <headerFooter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"/>
  <sheetViews>
    <sheetView topLeftCell="A61" workbookViewId="0">
      <selection activeCell="D93" sqref="D93"/>
    </sheetView>
  </sheetViews>
  <sheetFormatPr defaultColWidth="8.89166666666667" defaultRowHeight="13.5"/>
  <cols>
    <col min="3" max="4" width="22.1083333333333" customWidth="1"/>
    <col min="10" max="11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89</v>
      </c>
      <c r="B2" s="9">
        <v>89</v>
      </c>
      <c r="C2" s="9">
        <v>0.659916758537292</v>
      </c>
      <c r="D2" s="9">
        <v>0.0139707326889038</v>
      </c>
      <c r="E2" s="9">
        <v>9</v>
      </c>
      <c r="F2" s="9">
        <v>7</v>
      </c>
      <c r="G2" s="9">
        <v>1</v>
      </c>
      <c r="H2" s="9">
        <v>3</v>
      </c>
      <c r="I2" s="9">
        <v>0.9</v>
      </c>
      <c r="J2" s="9">
        <v>0.5625</v>
      </c>
      <c r="K2" s="9">
        <v>0.692307692307692</v>
      </c>
      <c r="L2" s="9">
        <v>0.7</v>
      </c>
      <c r="M2" s="9">
        <v>0.2</v>
      </c>
      <c r="N2" s="9">
        <v>0.6</v>
      </c>
    </row>
    <row r="3" spans="1:14">
      <c r="A3" s="8">
        <v>244</v>
      </c>
      <c r="B3" s="9">
        <v>244</v>
      </c>
      <c r="C3" s="9">
        <v>0.666673541069031</v>
      </c>
      <c r="D3" s="9">
        <v>0.0326756238937378</v>
      </c>
      <c r="E3" s="9">
        <v>7</v>
      </c>
      <c r="F3" s="9">
        <v>5</v>
      </c>
      <c r="G3" s="9">
        <v>3</v>
      </c>
      <c r="H3" s="9">
        <v>5</v>
      </c>
      <c r="I3" s="9">
        <v>0.7</v>
      </c>
      <c r="J3" s="9">
        <v>0.583333333333333</v>
      </c>
      <c r="K3" s="9">
        <v>0.636363636363636</v>
      </c>
      <c r="L3" s="9">
        <v>0.5</v>
      </c>
      <c r="M3" s="9">
        <v>0.2</v>
      </c>
      <c r="N3" s="9">
        <v>0.6</v>
      </c>
    </row>
    <row r="4" spans="1:14">
      <c r="A4" s="8">
        <v>406</v>
      </c>
      <c r="B4" s="9">
        <v>406</v>
      </c>
      <c r="C4" s="9">
        <v>0.659239649772644</v>
      </c>
      <c r="D4" s="9">
        <v>0.000570774078369141</v>
      </c>
      <c r="E4" s="9">
        <v>10</v>
      </c>
      <c r="F4" s="9">
        <v>3</v>
      </c>
      <c r="G4" s="9">
        <v>0</v>
      </c>
      <c r="H4" s="9">
        <v>7</v>
      </c>
      <c r="I4" s="9">
        <v>1</v>
      </c>
      <c r="J4" s="9">
        <v>0.769230769230769</v>
      </c>
      <c r="K4" s="9">
        <v>0.869565217391304</v>
      </c>
      <c r="L4" s="9">
        <v>0.3</v>
      </c>
      <c r="M4" s="9">
        <v>0.7</v>
      </c>
      <c r="N4" s="9">
        <v>0.85</v>
      </c>
    </row>
    <row r="5" spans="1:14">
      <c r="A5" s="8">
        <v>294</v>
      </c>
      <c r="B5" s="9">
        <v>294</v>
      </c>
      <c r="C5" s="9">
        <v>0.642839908599854</v>
      </c>
      <c r="D5" s="9">
        <v>0.0108000040054321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pans="1:14">
      <c r="A6" s="8">
        <v>488</v>
      </c>
      <c r="B6" s="9">
        <v>488</v>
      </c>
      <c r="C6" s="9">
        <v>0.643400549888611</v>
      </c>
      <c r="D6" s="9">
        <v>0.0169519186019897</v>
      </c>
      <c r="E6" s="9">
        <v>10</v>
      </c>
      <c r="F6" s="9">
        <v>8</v>
      </c>
      <c r="G6" s="9">
        <v>0</v>
      </c>
      <c r="H6" s="9">
        <v>2</v>
      </c>
      <c r="I6" s="9">
        <v>1</v>
      </c>
      <c r="J6" s="9">
        <v>0.555555555555556</v>
      </c>
      <c r="K6" s="9">
        <v>0.714285714285714</v>
      </c>
      <c r="L6" s="9">
        <v>0.8</v>
      </c>
      <c r="M6" s="9">
        <v>0.2</v>
      </c>
      <c r="N6" s="9">
        <v>0.6</v>
      </c>
    </row>
    <row r="7" spans="1:14">
      <c r="A7" s="8">
        <v>251</v>
      </c>
      <c r="B7" s="9">
        <v>251</v>
      </c>
      <c r="C7" s="9">
        <v>0.668897747993469</v>
      </c>
      <c r="D7" s="9">
        <v>0.0253410339355469</v>
      </c>
      <c r="E7" s="9">
        <v>8</v>
      </c>
      <c r="F7" s="9">
        <v>8</v>
      </c>
      <c r="G7" s="9">
        <v>2</v>
      </c>
      <c r="H7" s="9">
        <v>2</v>
      </c>
      <c r="I7" s="9">
        <v>0.8</v>
      </c>
      <c r="J7" s="9">
        <v>0.5</v>
      </c>
      <c r="K7" s="9">
        <v>0.615384615384615</v>
      </c>
      <c r="L7" s="9">
        <v>0.8</v>
      </c>
      <c r="M7" s="9">
        <v>0</v>
      </c>
      <c r="N7" s="9">
        <v>0.5</v>
      </c>
    </row>
    <row r="8" spans="1:14">
      <c r="A8" s="8">
        <v>331</v>
      </c>
      <c r="B8" s="9">
        <v>331</v>
      </c>
      <c r="C8" s="9">
        <v>0.636010527610779</v>
      </c>
      <c r="D8" s="9">
        <v>0.0391476154327393</v>
      </c>
      <c r="E8" s="9">
        <v>9</v>
      </c>
      <c r="F8" s="9">
        <v>10</v>
      </c>
      <c r="G8" s="9">
        <v>1</v>
      </c>
      <c r="H8" s="9">
        <v>0</v>
      </c>
      <c r="I8" s="9">
        <v>0.9</v>
      </c>
      <c r="J8" s="9">
        <v>0.473684210526316</v>
      </c>
      <c r="K8" s="9">
        <v>0.620689655172414</v>
      </c>
      <c r="L8" s="9">
        <v>1</v>
      </c>
      <c r="M8" s="9">
        <v>-0.1</v>
      </c>
      <c r="N8" s="9">
        <v>0.45</v>
      </c>
    </row>
    <row r="9" spans="1:14">
      <c r="A9" s="8">
        <v>127</v>
      </c>
      <c r="B9" s="9">
        <v>127</v>
      </c>
      <c r="C9" s="9">
        <v>0.661110758781433</v>
      </c>
      <c r="D9" s="9">
        <v>0.0166646242141724</v>
      </c>
      <c r="E9" s="9">
        <v>9</v>
      </c>
      <c r="F9" s="9">
        <v>6</v>
      </c>
      <c r="G9" s="9">
        <v>1</v>
      </c>
      <c r="H9" s="9">
        <v>4</v>
      </c>
      <c r="I9" s="9">
        <v>0.9</v>
      </c>
      <c r="J9" s="9">
        <v>0.6</v>
      </c>
      <c r="K9" s="9">
        <v>0.72</v>
      </c>
      <c r="L9" s="9">
        <v>0.6</v>
      </c>
      <c r="M9" s="9">
        <v>0.3</v>
      </c>
      <c r="N9" s="9">
        <v>0.65</v>
      </c>
    </row>
    <row r="10" spans="1:14">
      <c r="A10" s="8">
        <v>442</v>
      </c>
      <c r="B10" s="9">
        <v>442</v>
      </c>
      <c r="C10" s="9">
        <v>0.667679786682129</v>
      </c>
      <c r="D10" s="9">
        <v>0.0160030126571655</v>
      </c>
      <c r="E10" s="9">
        <v>9</v>
      </c>
      <c r="F10" s="9">
        <v>6</v>
      </c>
      <c r="G10" s="9">
        <v>1</v>
      </c>
      <c r="H10" s="9">
        <v>4</v>
      </c>
      <c r="I10" s="9">
        <v>0.9</v>
      </c>
      <c r="J10" s="9">
        <v>0.6</v>
      </c>
      <c r="K10" s="9">
        <v>0.72</v>
      </c>
      <c r="L10" s="9">
        <v>0.6</v>
      </c>
      <c r="M10" s="9">
        <v>0.3</v>
      </c>
      <c r="N10" s="9">
        <v>0.65</v>
      </c>
    </row>
    <row r="11" spans="1:14">
      <c r="A11" s="8">
        <v>442</v>
      </c>
      <c r="B11" s="9">
        <v>442</v>
      </c>
      <c r="C11" s="9">
        <v>0.667679786682129</v>
      </c>
      <c r="D11" s="9">
        <v>0.0160030126571655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107</v>
      </c>
      <c r="B12" s="9">
        <v>107</v>
      </c>
      <c r="C12" s="9">
        <v>0.644734978675842</v>
      </c>
      <c r="D12" s="9">
        <v>0.0254045724868774</v>
      </c>
      <c r="E12" s="9">
        <v>10</v>
      </c>
      <c r="F12" s="9">
        <v>7</v>
      </c>
      <c r="G12" s="9">
        <v>0</v>
      </c>
      <c r="H12" s="9">
        <v>3</v>
      </c>
      <c r="I12" s="9">
        <v>1</v>
      </c>
      <c r="J12" s="9">
        <v>0.588235294117647</v>
      </c>
      <c r="K12" s="9">
        <v>0.740740740740741</v>
      </c>
      <c r="L12" s="9">
        <v>0.7</v>
      </c>
      <c r="M12" s="9">
        <v>0.3</v>
      </c>
      <c r="N12" s="9">
        <v>0.65</v>
      </c>
    </row>
    <row r="13" spans="1:14">
      <c r="A13" s="8">
        <v>362</v>
      </c>
      <c r="B13" s="9">
        <v>362</v>
      </c>
      <c r="C13" s="9">
        <v>0.653409957885742</v>
      </c>
      <c r="D13" s="9">
        <v>0.00941205024719238</v>
      </c>
      <c r="E13" s="9">
        <v>7</v>
      </c>
      <c r="F13" s="9">
        <v>5</v>
      </c>
      <c r="G13" s="9">
        <v>3</v>
      </c>
      <c r="H13" s="9">
        <v>5</v>
      </c>
      <c r="I13" s="9">
        <v>0.7</v>
      </c>
      <c r="J13" s="9">
        <v>0.583333333333333</v>
      </c>
      <c r="K13" s="9">
        <v>0.636363636363636</v>
      </c>
      <c r="L13" s="9">
        <v>0.5</v>
      </c>
      <c r="M13" s="9">
        <v>0.2</v>
      </c>
      <c r="N13" s="9">
        <v>0.6</v>
      </c>
    </row>
    <row r="14" spans="1:14">
      <c r="A14" s="8">
        <v>242</v>
      </c>
      <c r="B14" s="9">
        <v>242</v>
      </c>
      <c r="C14" s="9">
        <v>0.654550433158875</v>
      </c>
      <c r="D14" s="9">
        <v>0.00651741027832031</v>
      </c>
      <c r="E14" s="9">
        <v>10</v>
      </c>
      <c r="F14" s="9">
        <v>7</v>
      </c>
      <c r="G14" s="9">
        <v>0</v>
      </c>
      <c r="H14" s="9">
        <v>3</v>
      </c>
      <c r="I14" s="9">
        <v>1</v>
      </c>
      <c r="J14" s="9">
        <v>0.588235294117647</v>
      </c>
      <c r="K14" s="9">
        <v>0.740740740740741</v>
      </c>
      <c r="L14" s="9">
        <v>0.7</v>
      </c>
      <c r="M14" s="9">
        <v>0.3</v>
      </c>
      <c r="N14" s="9">
        <v>0.65</v>
      </c>
    </row>
    <row r="15" s="4" customFormat="1" spans="1:14">
      <c r="A15" s="16">
        <v>207</v>
      </c>
      <c r="B15" s="17">
        <v>207</v>
      </c>
      <c r="C15" s="17">
        <v>0.668673396110535</v>
      </c>
      <c r="D15" s="17">
        <v>0.00628530979156494</v>
      </c>
      <c r="E15" s="17">
        <v>9</v>
      </c>
      <c r="F15" s="17">
        <v>8</v>
      </c>
      <c r="G15" s="17">
        <v>1</v>
      </c>
      <c r="H15" s="17">
        <v>2</v>
      </c>
      <c r="I15" s="17">
        <v>0.9</v>
      </c>
      <c r="J15" s="17">
        <v>0.529411764705882</v>
      </c>
      <c r="K15" s="17">
        <v>0.666666666666667</v>
      </c>
      <c r="L15" s="17">
        <v>0.8</v>
      </c>
      <c r="M15" s="17">
        <v>0.1</v>
      </c>
      <c r="N15" s="17">
        <v>0.55</v>
      </c>
    </row>
    <row r="16" spans="1:14">
      <c r="A16" s="8">
        <v>459</v>
      </c>
      <c r="B16" s="9">
        <v>459</v>
      </c>
      <c r="C16" s="9">
        <v>0.703859448432922</v>
      </c>
      <c r="D16" s="9">
        <v>0.0196352005004883</v>
      </c>
      <c r="E16" s="9">
        <v>10</v>
      </c>
      <c r="F16" s="9">
        <v>7</v>
      </c>
      <c r="G16" s="9">
        <v>0</v>
      </c>
      <c r="H16" s="9">
        <v>3</v>
      </c>
      <c r="I16" s="9">
        <v>1</v>
      </c>
      <c r="J16" s="9">
        <v>0.588235294117647</v>
      </c>
      <c r="K16" s="9">
        <v>0.740740740740741</v>
      </c>
      <c r="L16" s="9">
        <v>0.7</v>
      </c>
      <c r="M16" s="9">
        <v>0.3</v>
      </c>
      <c r="N16" s="9">
        <v>0.65</v>
      </c>
    </row>
    <row r="17" spans="1:14">
      <c r="A17" s="8">
        <v>158</v>
      </c>
      <c r="B17" s="9">
        <v>158</v>
      </c>
      <c r="C17" s="9">
        <v>0.704049229621887</v>
      </c>
      <c r="D17" s="9">
        <v>0.0694003105163574</v>
      </c>
      <c r="E17" s="9">
        <v>8</v>
      </c>
      <c r="F17" s="9">
        <v>6</v>
      </c>
      <c r="G17" s="9">
        <v>2</v>
      </c>
      <c r="H17" s="9">
        <v>4</v>
      </c>
      <c r="I17" s="9">
        <v>0.8</v>
      </c>
      <c r="J17" s="9">
        <v>0.571428571428572</v>
      </c>
      <c r="K17" s="9">
        <v>0.666666666666667</v>
      </c>
      <c r="L17" s="9">
        <v>0.6</v>
      </c>
      <c r="M17" s="9">
        <v>0.2</v>
      </c>
      <c r="N17" s="9">
        <v>0.6</v>
      </c>
    </row>
    <row r="18" spans="1:14">
      <c r="A18" s="8">
        <v>184</v>
      </c>
      <c r="B18" s="9">
        <v>184</v>
      </c>
      <c r="C18" s="9">
        <v>0.704670667648315</v>
      </c>
      <c r="D18" s="9">
        <v>0.0256813764572144</v>
      </c>
      <c r="E18" s="9">
        <v>8</v>
      </c>
      <c r="F18" s="9">
        <v>8</v>
      </c>
      <c r="G18" s="9">
        <v>2</v>
      </c>
      <c r="H18" s="9">
        <v>2</v>
      </c>
      <c r="I18" s="9">
        <v>0.8</v>
      </c>
      <c r="J18" s="9">
        <v>0.5</v>
      </c>
      <c r="K18" s="9">
        <v>0.615384615384615</v>
      </c>
      <c r="L18" s="9">
        <v>0.8</v>
      </c>
      <c r="M18" s="9">
        <v>0</v>
      </c>
      <c r="N18" s="9">
        <v>0.5</v>
      </c>
    </row>
    <row r="19" spans="1:14">
      <c r="A19" s="8">
        <v>40</v>
      </c>
      <c r="B19" s="9">
        <v>40</v>
      </c>
      <c r="C19" s="9">
        <v>0.702210426330566</v>
      </c>
      <c r="D19" s="9">
        <v>0.0116062164306641</v>
      </c>
      <c r="E19" s="9">
        <v>10</v>
      </c>
      <c r="F19" s="9">
        <v>7</v>
      </c>
      <c r="G19" s="9">
        <v>0</v>
      </c>
      <c r="H19" s="9">
        <v>3</v>
      </c>
      <c r="I19" s="9">
        <v>1</v>
      </c>
      <c r="J19" s="9">
        <v>0.588235294117647</v>
      </c>
      <c r="K19" s="9">
        <v>0.740740740740741</v>
      </c>
      <c r="L19" s="9">
        <v>0.7</v>
      </c>
      <c r="M19" s="9">
        <v>0.3</v>
      </c>
      <c r="N19" s="9">
        <v>0.65</v>
      </c>
    </row>
    <row r="20" spans="1:14">
      <c r="A20" s="8">
        <v>415</v>
      </c>
      <c r="B20" s="9">
        <v>415</v>
      </c>
      <c r="C20" s="9">
        <v>0.698853492736816</v>
      </c>
      <c r="D20" s="9">
        <v>0.0456039905548096</v>
      </c>
      <c r="E20" s="9">
        <v>9</v>
      </c>
      <c r="F20" s="9">
        <v>6</v>
      </c>
      <c r="G20" s="9">
        <v>1</v>
      </c>
      <c r="H20" s="9">
        <v>4</v>
      </c>
      <c r="I20" s="9">
        <v>0.9</v>
      </c>
      <c r="J20" s="9">
        <v>0.6</v>
      </c>
      <c r="K20" s="9">
        <v>0.72</v>
      </c>
      <c r="L20" s="9">
        <v>0.6</v>
      </c>
      <c r="M20" s="9">
        <v>0.3</v>
      </c>
      <c r="N20" s="9">
        <v>0.65</v>
      </c>
    </row>
    <row r="21" spans="1:14">
      <c r="A21" s="8">
        <v>26</v>
      </c>
      <c r="B21" s="9">
        <v>26</v>
      </c>
      <c r="C21" s="9">
        <v>0.696692824363708</v>
      </c>
      <c r="D21" s="9">
        <v>0.0210152864456177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90</v>
      </c>
      <c r="B22" s="9">
        <v>90</v>
      </c>
      <c r="C22" s="9">
        <v>0.69391131401062</v>
      </c>
      <c r="D22" s="9">
        <v>0.0361627340316773</v>
      </c>
      <c r="E22" s="9">
        <v>9</v>
      </c>
      <c r="F22" s="9">
        <v>5</v>
      </c>
      <c r="G22" s="9">
        <v>1</v>
      </c>
      <c r="H22" s="9">
        <v>5</v>
      </c>
      <c r="I22" s="9">
        <v>0.9</v>
      </c>
      <c r="J22" s="9">
        <v>0.642857142857143</v>
      </c>
      <c r="K22" s="9">
        <v>0.75</v>
      </c>
      <c r="L22" s="9">
        <v>0.5</v>
      </c>
      <c r="M22" s="9">
        <v>0.4</v>
      </c>
      <c r="N22" s="9">
        <v>0.7</v>
      </c>
    </row>
    <row r="23" spans="1:14">
      <c r="A23" s="8">
        <v>106</v>
      </c>
      <c r="B23" s="9">
        <v>106</v>
      </c>
      <c r="C23" s="9">
        <v>0.690101981163025</v>
      </c>
      <c r="D23" s="9">
        <v>0.0384869575500488</v>
      </c>
      <c r="E23" s="9">
        <v>9</v>
      </c>
      <c r="F23" s="9">
        <v>5</v>
      </c>
      <c r="G23" s="9">
        <v>1</v>
      </c>
      <c r="H23" s="9">
        <v>5</v>
      </c>
      <c r="I23" s="9">
        <v>0.9</v>
      </c>
      <c r="J23" s="9">
        <v>0.642857142857143</v>
      </c>
      <c r="K23" s="9">
        <v>0.75</v>
      </c>
      <c r="L23" s="9">
        <v>0.5</v>
      </c>
      <c r="M23" s="9">
        <v>0.4</v>
      </c>
      <c r="N23" s="9">
        <v>0.7</v>
      </c>
    </row>
    <row r="24" spans="1:14">
      <c r="A24" s="8">
        <v>376</v>
      </c>
      <c r="B24" s="9">
        <v>376</v>
      </c>
      <c r="C24" s="9">
        <v>0.690605521202087</v>
      </c>
      <c r="D24" s="9">
        <v>0.0205518007278442</v>
      </c>
      <c r="E24" s="9">
        <v>9</v>
      </c>
      <c r="F24" s="9">
        <v>5</v>
      </c>
      <c r="G24" s="9">
        <v>1</v>
      </c>
      <c r="H24" s="9">
        <v>5</v>
      </c>
      <c r="I24" s="9">
        <v>0.9</v>
      </c>
      <c r="J24" s="9">
        <v>0.642857142857143</v>
      </c>
      <c r="K24" s="9">
        <v>0.75</v>
      </c>
      <c r="L24" s="9">
        <v>0.5</v>
      </c>
      <c r="M24" s="9">
        <v>0.4</v>
      </c>
      <c r="N24" s="9">
        <v>0.7</v>
      </c>
    </row>
    <row r="25" spans="1:14">
      <c r="A25" s="8">
        <v>260</v>
      </c>
      <c r="B25" s="9">
        <v>260</v>
      </c>
      <c r="C25" s="9">
        <v>0.69218921661377</v>
      </c>
      <c r="D25" s="9">
        <v>0.0328303575515747</v>
      </c>
      <c r="E25" s="9">
        <v>9</v>
      </c>
      <c r="F25" s="9">
        <v>8</v>
      </c>
      <c r="G25" s="9">
        <v>1</v>
      </c>
      <c r="H25" s="9">
        <v>2</v>
      </c>
      <c r="I25" s="9">
        <v>0.9</v>
      </c>
      <c r="J25" s="9">
        <v>0.529411764705882</v>
      </c>
      <c r="K25" s="9">
        <v>0.666666666666667</v>
      </c>
      <c r="L25" s="9">
        <v>0.8</v>
      </c>
      <c r="M25" s="9">
        <v>0.1</v>
      </c>
      <c r="N25" s="9">
        <v>0.55</v>
      </c>
    </row>
    <row r="26" spans="1:14">
      <c r="A26" s="8">
        <v>139</v>
      </c>
      <c r="B26" s="9">
        <v>139</v>
      </c>
      <c r="C26" s="9">
        <v>0.688897848129272</v>
      </c>
      <c r="D26" s="9">
        <v>0.0485998392105102</v>
      </c>
      <c r="E26" s="9">
        <v>10</v>
      </c>
      <c r="F26" s="9">
        <v>6</v>
      </c>
      <c r="G26" s="9">
        <v>0</v>
      </c>
      <c r="H26" s="9">
        <v>4</v>
      </c>
      <c r="I26" s="9">
        <v>1</v>
      </c>
      <c r="J26" s="9">
        <v>0.625</v>
      </c>
      <c r="K26" s="9">
        <v>0.769230769230769</v>
      </c>
      <c r="L26" s="9">
        <v>0.6</v>
      </c>
      <c r="M26" s="9">
        <v>0.4</v>
      </c>
      <c r="N26" s="9">
        <v>0.7</v>
      </c>
    </row>
    <row r="27" spans="1:14">
      <c r="A27" s="8">
        <v>350</v>
      </c>
      <c r="B27" s="9">
        <v>350</v>
      </c>
      <c r="C27" s="9">
        <v>0.689123868942261</v>
      </c>
      <c r="D27" s="9">
        <v>0.0156382322311401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427</v>
      </c>
      <c r="B28" s="9">
        <v>427</v>
      </c>
      <c r="C28" s="9">
        <v>0.684904217720032</v>
      </c>
      <c r="D28" s="9">
        <v>0.0170198678970337</v>
      </c>
      <c r="E28" s="9">
        <v>10</v>
      </c>
      <c r="F28" s="9">
        <v>7</v>
      </c>
      <c r="G28" s="9">
        <v>0</v>
      </c>
      <c r="H28" s="9">
        <v>3</v>
      </c>
      <c r="I28" s="9">
        <v>1</v>
      </c>
      <c r="J28" s="9">
        <v>0.588235294117647</v>
      </c>
      <c r="K28" s="9">
        <v>0.740740740740741</v>
      </c>
      <c r="L28" s="9">
        <v>0.7</v>
      </c>
      <c r="M28" s="9">
        <v>0.3</v>
      </c>
      <c r="N28" s="9">
        <v>0.65</v>
      </c>
    </row>
    <row r="29" s="4" customFormat="1" spans="1:14">
      <c r="A29" s="16">
        <v>356</v>
      </c>
      <c r="B29" s="17">
        <v>356</v>
      </c>
      <c r="C29" s="17">
        <v>0.677717924118042</v>
      </c>
      <c r="D29" s="17">
        <v>0.0300798416137695</v>
      </c>
      <c r="E29" s="17">
        <v>10</v>
      </c>
      <c r="F29" s="17">
        <v>5</v>
      </c>
      <c r="G29" s="17">
        <v>0</v>
      </c>
      <c r="H29" s="17">
        <v>5</v>
      </c>
      <c r="I29" s="17">
        <v>1</v>
      </c>
      <c r="J29" s="17">
        <v>0.666666666666667</v>
      </c>
      <c r="K29" s="17">
        <v>0.8</v>
      </c>
      <c r="L29" s="17">
        <v>0.5</v>
      </c>
      <c r="M29" s="17">
        <v>0.5</v>
      </c>
      <c r="N29" s="17">
        <v>0.75</v>
      </c>
    </row>
    <row r="30" spans="1:14">
      <c r="A30" s="8">
        <v>293</v>
      </c>
      <c r="B30" s="9">
        <v>293</v>
      </c>
      <c r="C30" s="9">
        <v>0.730805635452271</v>
      </c>
      <c r="D30" s="9">
        <v>0.0538330078125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pans="1:14">
      <c r="A31" s="8">
        <v>95</v>
      </c>
      <c r="B31" s="9">
        <v>95</v>
      </c>
      <c r="C31" s="9">
        <v>0.718604207038879</v>
      </c>
      <c r="D31" s="9">
        <v>0.000424385070800781</v>
      </c>
      <c r="E31" s="9">
        <v>8</v>
      </c>
      <c r="F31" s="9">
        <v>7</v>
      </c>
      <c r="G31" s="9">
        <v>2</v>
      </c>
      <c r="H31" s="9">
        <v>3</v>
      </c>
      <c r="I31" s="9">
        <v>0.8</v>
      </c>
      <c r="J31" s="9">
        <v>0.533333333333333</v>
      </c>
      <c r="K31" s="9">
        <v>0.64</v>
      </c>
      <c r="L31" s="9">
        <v>0.7</v>
      </c>
      <c r="M31" s="9">
        <v>0.1</v>
      </c>
      <c r="N31" s="9">
        <v>0.55</v>
      </c>
    </row>
    <row r="32" spans="1:14">
      <c r="A32" s="8">
        <v>275</v>
      </c>
      <c r="B32" s="9">
        <v>275</v>
      </c>
      <c r="C32" s="9">
        <v>0.714213848114014</v>
      </c>
      <c r="D32" s="9">
        <v>0.0160645246505737</v>
      </c>
      <c r="E32" s="9">
        <v>7</v>
      </c>
      <c r="F32" s="9">
        <v>7</v>
      </c>
      <c r="G32" s="9">
        <v>3</v>
      </c>
      <c r="H32" s="9">
        <v>3</v>
      </c>
      <c r="I32" s="9">
        <v>0.7</v>
      </c>
      <c r="J32" s="9">
        <v>0.5</v>
      </c>
      <c r="K32" s="9">
        <v>0.583333333333333</v>
      </c>
      <c r="L32" s="9">
        <v>0.7</v>
      </c>
      <c r="M32" s="9">
        <v>0</v>
      </c>
      <c r="N32" s="9">
        <v>0.5</v>
      </c>
    </row>
    <row r="33" spans="1:14">
      <c r="A33" s="8">
        <v>240</v>
      </c>
      <c r="B33" s="9">
        <v>240</v>
      </c>
      <c r="C33" s="9">
        <v>0.720616340637207</v>
      </c>
      <c r="D33" s="9">
        <v>0.0177127122879028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11</v>
      </c>
      <c r="B34" s="9">
        <v>11</v>
      </c>
      <c r="C34" s="9">
        <v>0.731852769851685</v>
      </c>
      <c r="D34" s="9">
        <v>0.0606273412704468</v>
      </c>
      <c r="E34" s="9">
        <v>9</v>
      </c>
      <c r="F34" s="9">
        <v>5</v>
      </c>
      <c r="G34" s="9">
        <v>1</v>
      </c>
      <c r="H34" s="9">
        <v>5</v>
      </c>
      <c r="I34" s="9">
        <v>0.9</v>
      </c>
      <c r="J34" s="9">
        <v>0.642857142857143</v>
      </c>
      <c r="K34" s="9">
        <v>0.75</v>
      </c>
      <c r="L34" s="9">
        <v>0.5</v>
      </c>
      <c r="M34" s="9">
        <v>0.4</v>
      </c>
      <c r="N34" s="9">
        <v>0.7</v>
      </c>
    </row>
    <row r="35" spans="1:14">
      <c r="A35" s="8">
        <v>334</v>
      </c>
      <c r="B35" s="9">
        <v>334</v>
      </c>
      <c r="C35" s="9">
        <v>0.729298710823059</v>
      </c>
      <c r="D35" s="9">
        <v>0.047121524810791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198</v>
      </c>
      <c r="B36" s="9">
        <v>198</v>
      </c>
      <c r="C36" s="9">
        <v>0.729091763496399</v>
      </c>
      <c r="D36" s="9">
        <v>0.0614309310913086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476</v>
      </c>
      <c r="B37" s="9">
        <v>476</v>
      </c>
      <c r="C37" s="9">
        <v>0.708812236785889</v>
      </c>
      <c r="D37" s="9">
        <v>0.00474917888641357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193</v>
      </c>
      <c r="B38" s="9">
        <v>193</v>
      </c>
      <c r="C38" s="9">
        <v>0.72842538356781</v>
      </c>
      <c r="D38" s="9">
        <v>0.0178406238555908</v>
      </c>
      <c r="E38" s="9">
        <v>10</v>
      </c>
      <c r="F38" s="9">
        <v>8</v>
      </c>
      <c r="G38" s="9">
        <v>0</v>
      </c>
      <c r="H38" s="9">
        <v>2</v>
      </c>
      <c r="I38" s="9">
        <v>1</v>
      </c>
      <c r="J38" s="9">
        <v>0.555555555555556</v>
      </c>
      <c r="K38" s="9">
        <v>0.714285714285714</v>
      </c>
      <c r="L38" s="9">
        <v>0.8</v>
      </c>
      <c r="M38" s="9">
        <v>0.2</v>
      </c>
      <c r="N38" s="9">
        <v>0.6</v>
      </c>
    </row>
    <row r="39" spans="1:14">
      <c r="A39" s="8">
        <v>463</v>
      </c>
      <c r="B39" s="9">
        <v>463</v>
      </c>
      <c r="C39" s="9">
        <v>0.722189426422119</v>
      </c>
      <c r="D39" s="9">
        <v>0.00653374195098877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275</v>
      </c>
      <c r="B40" s="9">
        <v>275</v>
      </c>
      <c r="C40" s="9">
        <v>0.714213848114014</v>
      </c>
      <c r="D40" s="9">
        <v>0.0160645246505737</v>
      </c>
      <c r="E40" s="9">
        <v>7</v>
      </c>
      <c r="F40" s="9">
        <v>7</v>
      </c>
      <c r="G40" s="9">
        <v>3</v>
      </c>
      <c r="H40" s="9">
        <v>3</v>
      </c>
      <c r="I40" s="9">
        <v>0.7</v>
      </c>
      <c r="J40" s="9">
        <v>0.5</v>
      </c>
      <c r="K40" s="9">
        <v>0.583333333333333</v>
      </c>
      <c r="L40" s="9">
        <v>0.7</v>
      </c>
      <c r="M40" s="9">
        <v>0</v>
      </c>
      <c r="N40" s="9">
        <v>0.5</v>
      </c>
    </row>
    <row r="41" spans="1:14">
      <c r="A41" s="8">
        <v>485</v>
      </c>
      <c r="B41" s="9">
        <v>485</v>
      </c>
      <c r="C41" s="9">
        <v>0.723328471183777</v>
      </c>
      <c r="D41" s="9">
        <v>0.0456907749176025</v>
      </c>
      <c r="E41" s="9">
        <v>7</v>
      </c>
      <c r="F41" s="9">
        <v>8</v>
      </c>
      <c r="G41" s="9">
        <v>3</v>
      </c>
      <c r="H41" s="9">
        <v>2</v>
      </c>
      <c r="I41" s="9">
        <v>0.7</v>
      </c>
      <c r="J41" s="9">
        <v>0.466666666666667</v>
      </c>
      <c r="K41" s="9">
        <v>0.56</v>
      </c>
      <c r="L41" s="9">
        <v>0.8</v>
      </c>
      <c r="M41" s="9">
        <v>-0.1</v>
      </c>
      <c r="N41" s="9">
        <v>0.45</v>
      </c>
    </row>
    <row r="42" spans="1:14">
      <c r="A42" s="8">
        <v>230</v>
      </c>
      <c r="B42" s="9">
        <v>230</v>
      </c>
      <c r="C42" s="9">
        <v>0.720847606658936</v>
      </c>
      <c r="D42" s="9">
        <v>0.0570018291473389</v>
      </c>
      <c r="E42" s="9">
        <v>9</v>
      </c>
      <c r="F42" s="9">
        <v>8</v>
      </c>
      <c r="G42" s="9">
        <v>1</v>
      </c>
      <c r="H42" s="9">
        <v>2</v>
      </c>
      <c r="I42" s="9">
        <v>0.9</v>
      </c>
      <c r="J42" s="9">
        <v>0.529411764705882</v>
      </c>
      <c r="K42" s="9">
        <v>0.666666666666667</v>
      </c>
      <c r="L42" s="9">
        <v>0.8</v>
      </c>
      <c r="M42" s="9">
        <v>0.1</v>
      </c>
      <c r="N42" s="9">
        <v>0.55</v>
      </c>
    </row>
    <row r="43" spans="1:14">
      <c r="A43" s="16">
        <v>487</v>
      </c>
      <c r="B43" s="17">
        <v>487</v>
      </c>
      <c r="C43" s="17">
        <v>0.73888897895813</v>
      </c>
      <c r="D43" s="17">
        <v>0.0405522584915161</v>
      </c>
      <c r="E43" s="17">
        <v>8</v>
      </c>
      <c r="F43" s="17">
        <v>8</v>
      </c>
      <c r="G43" s="17">
        <v>2</v>
      </c>
      <c r="H43" s="17">
        <v>2</v>
      </c>
      <c r="I43" s="17">
        <v>0.8</v>
      </c>
      <c r="J43" s="17">
        <v>0.5</v>
      </c>
      <c r="K43" s="17">
        <v>0.615384615384615</v>
      </c>
      <c r="L43" s="17">
        <v>0.8</v>
      </c>
      <c r="M43" s="17">
        <v>0</v>
      </c>
      <c r="N43" s="17">
        <v>0.5</v>
      </c>
    </row>
    <row r="44" spans="1:14">
      <c r="A44" s="8">
        <v>123</v>
      </c>
      <c r="B44" s="9">
        <v>123</v>
      </c>
      <c r="C44" s="9">
        <v>0.781936645507812</v>
      </c>
      <c r="D44" s="9">
        <v>0.049551248550415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65</v>
      </c>
      <c r="B45" s="9">
        <v>65</v>
      </c>
      <c r="C45" s="9">
        <v>0.770633220672607</v>
      </c>
      <c r="D45" s="9">
        <v>0.0158760547637939</v>
      </c>
      <c r="E45" s="9">
        <v>10</v>
      </c>
      <c r="F45" s="9">
        <v>6</v>
      </c>
      <c r="G45" s="9">
        <v>0</v>
      </c>
      <c r="H45" s="9">
        <v>4</v>
      </c>
      <c r="I45" s="9">
        <v>1</v>
      </c>
      <c r="J45" s="9">
        <v>0.625</v>
      </c>
      <c r="K45" s="9">
        <v>0.769230769230769</v>
      </c>
      <c r="L45" s="9">
        <v>0.6</v>
      </c>
      <c r="M45" s="9">
        <v>0.4</v>
      </c>
      <c r="N45" s="9">
        <v>0.7</v>
      </c>
    </row>
    <row r="46" spans="1:14">
      <c r="A46" s="8">
        <v>329</v>
      </c>
      <c r="B46" s="9">
        <v>329</v>
      </c>
      <c r="C46" s="9">
        <v>0.753454089164734</v>
      </c>
      <c r="D46" s="9">
        <v>0.0653548240661621</v>
      </c>
      <c r="E46" s="9">
        <v>9</v>
      </c>
      <c r="F46" s="9">
        <v>8</v>
      </c>
      <c r="G46" s="9">
        <v>1</v>
      </c>
      <c r="H46" s="9">
        <v>2</v>
      </c>
      <c r="I46" s="9">
        <v>0.9</v>
      </c>
      <c r="J46" s="9">
        <v>0.529411764705882</v>
      </c>
      <c r="K46" s="9">
        <v>0.666666666666667</v>
      </c>
      <c r="L46" s="9">
        <v>0.8</v>
      </c>
      <c r="M46" s="9">
        <v>0.1</v>
      </c>
      <c r="N46" s="9">
        <v>0.55</v>
      </c>
    </row>
    <row r="47" spans="1:14">
      <c r="A47" s="8">
        <v>330</v>
      </c>
      <c r="B47" s="9">
        <v>330</v>
      </c>
      <c r="C47" s="9">
        <v>0.75474226474762</v>
      </c>
      <c r="D47" s="9">
        <v>0.11339282989502</v>
      </c>
      <c r="E47" s="9">
        <v>8</v>
      </c>
      <c r="F47" s="9">
        <v>8</v>
      </c>
      <c r="G47" s="9">
        <v>2</v>
      </c>
      <c r="H47" s="9">
        <v>2</v>
      </c>
      <c r="I47" s="9">
        <v>0.8</v>
      </c>
      <c r="J47" s="9">
        <v>0.5</v>
      </c>
      <c r="K47" s="9">
        <v>0.615384615384615</v>
      </c>
      <c r="L47" s="9">
        <v>0.8</v>
      </c>
      <c r="M47" s="9">
        <v>0</v>
      </c>
      <c r="N47" s="9">
        <v>0.5</v>
      </c>
    </row>
    <row r="48" spans="1:14">
      <c r="A48" s="8">
        <v>387</v>
      </c>
      <c r="B48" s="9">
        <v>387</v>
      </c>
      <c r="C48" s="9">
        <v>0.757044076919556</v>
      </c>
      <c r="D48" s="9">
        <v>0.0741622447967529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489</v>
      </c>
      <c r="B49" s="9">
        <v>489</v>
      </c>
      <c r="C49" s="9">
        <v>0.758960366249084</v>
      </c>
      <c r="D49" s="9">
        <v>0.0620526075363159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47</v>
      </c>
      <c r="B50" s="9">
        <v>47</v>
      </c>
      <c r="C50" s="9">
        <v>0.751170635223389</v>
      </c>
      <c r="D50" s="9">
        <v>0.082000732421875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150</v>
      </c>
      <c r="B51" s="9">
        <v>150</v>
      </c>
      <c r="C51" s="9">
        <v>0.76350724697113</v>
      </c>
      <c r="D51" s="9">
        <v>0.0893278121948242</v>
      </c>
      <c r="E51" s="9">
        <v>10</v>
      </c>
      <c r="F51" s="9">
        <v>9</v>
      </c>
      <c r="G51" s="9">
        <v>0</v>
      </c>
      <c r="H51" s="9">
        <v>1</v>
      </c>
      <c r="I51" s="9">
        <v>1</v>
      </c>
      <c r="J51" s="9">
        <v>0.526315789473684</v>
      </c>
      <c r="K51" s="9">
        <v>0.689655172413793</v>
      </c>
      <c r="L51" s="9">
        <v>0.9</v>
      </c>
      <c r="M51" s="9">
        <v>0.1</v>
      </c>
      <c r="N51" s="9">
        <v>0.55</v>
      </c>
    </row>
    <row r="52" spans="1:14">
      <c r="A52" s="8">
        <v>75</v>
      </c>
      <c r="B52" s="9">
        <v>75</v>
      </c>
      <c r="C52" s="9">
        <v>0.770099759101868</v>
      </c>
      <c r="D52" s="9">
        <v>0.0259023904800415</v>
      </c>
      <c r="E52" s="9">
        <v>10</v>
      </c>
      <c r="F52" s="9">
        <v>8</v>
      </c>
      <c r="G52" s="9">
        <v>0</v>
      </c>
      <c r="H52" s="9">
        <v>2</v>
      </c>
      <c r="I52" s="9">
        <v>1</v>
      </c>
      <c r="J52" s="9">
        <v>0.555555555555556</v>
      </c>
      <c r="K52" s="9">
        <v>0.714285714285714</v>
      </c>
      <c r="L52" s="9">
        <v>0.8</v>
      </c>
      <c r="M52" s="9">
        <v>0.2</v>
      </c>
      <c r="N52" s="9">
        <v>0.6</v>
      </c>
    </row>
    <row r="53" spans="1:14">
      <c r="A53" s="8">
        <v>436</v>
      </c>
      <c r="B53" s="9">
        <v>436</v>
      </c>
      <c r="C53" s="9">
        <v>0.755163788795471</v>
      </c>
      <c r="D53" s="9">
        <v>0.0380722284317017</v>
      </c>
      <c r="E53" s="9">
        <v>10</v>
      </c>
      <c r="F53" s="9">
        <v>6</v>
      </c>
      <c r="G53" s="9">
        <v>0</v>
      </c>
      <c r="H53" s="9">
        <v>4</v>
      </c>
      <c r="I53" s="9">
        <v>1</v>
      </c>
      <c r="J53" s="9">
        <v>0.625</v>
      </c>
      <c r="K53" s="9">
        <v>0.769230769230769</v>
      </c>
      <c r="L53" s="9">
        <v>0.6</v>
      </c>
      <c r="M53" s="9">
        <v>0.4</v>
      </c>
      <c r="N53" s="9">
        <v>0.7</v>
      </c>
    </row>
    <row r="54" spans="1:14">
      <c r="A54" s="8">
        <v>35</v>
      </c>
      <c r="B54" s="9">
        <v>35</v>
      </c>
      <c r="C54" s="9">
        <v>0.772181630134583</v>
      </c>
      <c r="D54" s="9">
        <v>0.0937321186065674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223</v>
      </c>
      <c r="B55" s="9">
        <v>223</v>
      </c>
      <c r="C55" s="9">
        <v>0.77288019657135</v>
      </c>
      <c r="D55" s="9">
        <v>0.0924553871154785</v>
      </c>
      <c r="E55" s="9">
        <v>8</v>
      </c>
      <c r="F55" s="9">
        <v>8</v>
      </c>
      <c r="G55" s="9">
        <v>2</v>
      </c>
      <c r="H55" s="9">
        <v>2</v>
      </c>
      <c r="I55" s="9">
        <v>0.8</v>
      </c>
      <c r="J55" s="9">
        <v>0.5</v>
      </c>
      <c r="K55" s="9">
        <v>0.615384615384615</v>
      </c>
      <c r="L55" s="9">
        <v>0.8</v>
      </c>
      <c r="M55" s="9">
        <v>0</v>
      </c>
      <c r="N55" s="9">
        <v>0.5</v>
      </c>
    </row>
    <row r="56" spans="1:14">
      <c r="A56" s="8">
        <v>190</v>
      </c>
      <c r="B56" s="9">
        <v>190</v>
      </c>
      <c r="C56" s="9">
        <v>0.749874949455261</v>
      </c>
      <c r="D56" s="9">
        <v>0.0491503477096558</v>
      </c>
      <c r="E56" s="9">
        <v>9</v>
      </c>
      <c r="F56" s="9">
        <v>7</v>
      </c>
      <c r="G56" s="9">
        <v>1</v>
      </c>
      <c r="H56" s="9">
        <v>3</v>
      </c>
      <c r="I56" s="9">
        <v>0.9</v>
      </c>
      <c r="J56" s="9">
        <v>0.5625</v>
      </c>
      <c r="K56" s="9">
        <v>0.692307692307692</v>
      </c>
      <c r="L56" s="9">
        <v>0.7</v>
      </c>
      <c r="M56" s="9">
        <v>0.2</v>
      </c>
      <c r="N56" s="9">
        <v>0.6</v>
      </c>
    </row>
    <row r="57" spans="1:14">
      <c r="A57" s="16">
        <v>166</v>
      </c>
      <c r="B57" s="17">
        <v>166</v>
      </c>
      <c r="C57" s="17">
        <v>0.779670238494873</v>
      </c>
      <c r="D57" s="17">
        <v>0.0862889289855957</v>
      </c>
      <c r="E57" s="17">
        <v>9</v>
      </c>
      <c r="F57" s="17">
        <v>6</v>
      </c>
      <c r="G57" s="17">
        <v>1</v>
      </c>
      <c r="H57" s="17">
        <v>4</v>
      </c>
      <c r="I57" s="17">
        <v>0.9</v>
      </c>
      <c r="J57" s="17">
        <v>0.6</v>
      </c>
      <c r="K57" s="17">
        <v>0.72</v>
      </c>
      <c r="L57" s="17">
        <v>0.6</v>
      </c>
      <c r="M57" s="17">
        <v>0.3</v>
      </c>
      <c r="N57" s="17">
        <v>0.65</v>
      </c>
    </row>
    <row r="58" spans="1:14">
      <c r="A58" s="8">
        <v>281</v>
      </c>
      <c r="B58" s="9">
        <v>281</v>
      </c>
      <c r="C58" s="9">
        <v>0.818611860275269</v>
      </c>
      <c r="D58" s="9">
        <v>0.00951147079467773</v>
      </c>
      <c r="E58" s="9">
        <v>10</v>
      </c>
      <c r="F58" s="9">
        <v>10</v>
      </c>
      <c r="G58" s="9">
        <v>0</v>
      </c>
      <c r="H58" s="9">
        <v>0</v>
      </c>
      <c r="I58" s="9">
        <v>1</v>
      </c>
      <c r="J58" s="9">
        <v>0.5</v>
      </c>
      <c r="K58" s="9">
        <v>0.666666666666667</v>
      </c>
      <c r="L58" s="9">
        <v>1</v>
      </c>
      <c r="M58" s="9">
        <v>0</v>
      </c>
      <c r="N58" s="9">
        <v>0.5</v>
      </c>
    </row>
    <row r="59" spans="1:14">
      <c r="A59" s="8">
        <v>167</v>
      </c>
      <c r="B59" s="9">
        <v>167</v>
      </c>
      <c r="C59" s="9">
        <v>0.815348744392395</v>
      </c>
      <c r="D59" s="9">
        <v>0.00903403759002686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358</v>
      </c>
      <c r="B60" s="9">
        <v>358</v>
      </c>
      <c r="C60" s="9">
        <v>0.789153099060059</v>
      </c>
      <c r="D60" s="9">
        <v>0.069909930229187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24</v>
      </c>
      <c r="B61" s="9">
        <v>24</v>
      </c>
      <c r="C61" s="9">
        <v>0.790312647819519</v>
      </c>
      <c r="D61" s="9">
        <v>0.0681979656219482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375</v>
      </c>
      <c r="B62" s="9">
        <v>375</v>
      </c>
      <c r="C62" s="9">
        <v>0.788620829582214</v>
      </c>
      <c r="D62" s="9">
        <v>0.0119588375091553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130</v>
      </c>
      <c r="B63" s="9">
        <v>130</v>
      </c>
      <c r="C63" s="9">
        <v>0.804839730262756</v>
      </c>
      <c r="D63" s="9">
        <v>0.0534467697143555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189</v>
      </c>
      <c r="B64" s="9">
        <v>189</v>
      </c>
      <c r="C64" s="9">
        <v>0.811143755912781</v>
      </c>
      <c r="D64" s="9">
        <v>0.090301513671875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22</v>
      </c>
      <c r="B65" s="9">
        <v>22</v>
      </c>
      <c r="C65" s="9">
        <v>0.792670369148254</v>
      </c>
      <c r="D65" s="9">
        <v>0.00942361354827881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8</v>
      </c>
      <c r="B66" s="9">
        <v>8</v>
      </c>
      <c r="C66" s="9">
        <v>0.792236685752869</v>
      </c>
      <c r="D66" s="9">
        <v>0.000946521759033203</v>
      </c>
      <c r="E66" s="9">
        <v>7</v>
      </c>
      <c r="F66" s="9">
        <v>8</v>
      </c>
      <c r="G66" s="9">
        <v>3</v>
      </c>
      <c r="H66" s="9">
        <v>2</v>
      </c>
      <c r="I66" s="9">
        <v>0.7</v>
      </c>
      <c r="J66" s="9">
        <v>0.466666666666667</v>
      </c>
      <c r="K66" s="9">
        <v>0.56</v>
      </c>
      <c r="L66" s="9">
        <v>0.8</v>
      </c>
      <c r="M66" s="9">
        <v>-0.1</v>
      </c>
      <c r="N66" s="9">
        <v>0.45</v>
      </c>
    </row>
    <row r="67" spans="1:14">
      <c r="A67" s="8">
        <v>203</v>
      </c>
      <c r="B67" s="9">
        <v>203</v>
      </c>
      <c r="C67" s="9">
        <v>0.82062909412384</v>
      </c>
      <c r="D67" s="9">
        <v>0.0605645179748535</v>
      </c>
      <c r="E67" s="9">
        <v>10</v>
      </c>
      <c r="F67" s="9">
        <v>6</v>
      </c>
      <c r="G67" s="9">
        <v>0</v>
      </c>
      <c r="H67" s="9">
        <v>4</v>
      </c>
      <c r="I67" s="9">
        <v>1</v>
      </c>
      <c r="J67" s="9">
        <v>0.625</v>
      </c>
      <c r="K67" s="9">
        <v>0.769230769230769</v>
      </c>
      <c r="L67" s="9">
        <v>0.6</v>
      </c>
      <c r="M67" s="9">
        <v>0.4</v>
      </c>
      <c r="N67" s="9">
        <v>0.7</v>
      </c>
    </row>
    <row r="68" spans="1:14">
      <c r="A68" s="8">
        <v>424</v>
      </c>
      <c r="B68" s="9">
        <v>424</v>
      </c>
      <c r="C68" s="9">
        <v>0.815646529197693</v>
      </c>
      <c r="D68" s="9">
        <v>0.0948091745376587</v>
      </c>
      <c r="E68" s="9">
        <v>9</v>
      </c>
      <c r="F68" s="9">
        <v>4</v>
      </c>
      <c r="G68" s="9">
        <v>1</v>
      </c>
      <c r="H68" s="9">
        <v>6</v>
      </c>
      <c r="I68" s="9">
        <v>0.9</v>
      </c>
      <c r="J68" s="9">
        <v>0.692307692307692</v>
      </c>
      <c r="K68" s="9">
        <v>0.782608695652174</v>
      </c>
      <c r="L68" s="9">
        <v>0.4</v>
      </c>
      <c r="M68" s="9">
        <v>0.5</v>
      </c>
      <c r="N68" s="9">
        <v>0.75</v>
      </c>
    </row>
    <row r="69" spans="1:14">
      <c r="A69" s="8">
        <v>298</v>
      </c>
      <c r="B69" s="9">
        <v>298</v>
      </c>
      <c r="C69" s="9">
        <v>0.816716432571411</v>
      </c>
      <c r="D69" s="9">
        <v>0.16333019733429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464</v>
      </c>
      <c r="B70" s="9">
        <v>464</v>
      </c>
      <c r="C70" s="9">
        <v>0.819258093833923</v>
      </c>
      <c r="D70" s="9">
        <v>0.0910781621932983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pans="1:14">
      <c r="A71" s="8">
        <v>86</v>
      </c>
      <c r="B71" s="9">
        <v>86</v>
      </c>
      <c r="C71" s="9">
        <v>0.8199782371521</v>
      </c>
      <c r="D71" s="9">
        <v>0.0331791639328003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="7" customFormat="1" spans="3:14">
      <c r="C72" s="7">
        <f>AVERAGE(C2:C71)</f>
        <v>0.729004002952576</v>
      </c>
      <c r="D72" s="7">
        <f>AVERAGE(D2:D71)</f>
        <v>0.0402388385363988</v>
      </c>
      <c r="I72" s="7">
        <f t="shared" ref="I72:N72" si="0">AVERAGE(I2:I71)</f>
        <v>0.897142857142857</v>
      </c>
      <c r="J72" s="7">
        <f t="shared" si="0"/>
        <v>0.564098685358084</v>
      </c>
      <c r="K72" s="7">
        <f t="shared" si="0"/>
        <v>0.690815813586</v>
      </c>
      <c r="L72" s="7">
        <f t="shared" si="0"/>
        <v>0.701428571428571</v>
      </c>
      <c r="M72" s="7">
        <f t="shared" si="0"/>
        <v>0.195714285714286</v>
      </c>
      <c r="N72" s="7">
        <f t="shared" si="0"/>
        <v>0.597857142857143</v>
      </c>
    </row>
    <row r="74" spans="3:7">
      <c r="C74" s="18" t="s">
        <v>13</v>
      </c>
      <c r="D74" s="7" t="s">
        <v>14</v>
      </c>
      <c r="F74" s="7" t="s">
        <v>39</v>
      </c>
      <c r="G74" s="7"/>
    </row>
    <row r="75" spans="3:10">
      <c r="C75" s="7" t="s">
        <v>15</v>
      </c>
      <c r="D75" s="7">
        <f>COUNTIF(C2:C71,"&lt;0.343")-COUNTIF(C2:C71,"&lt;0.311")</f>
        <v>0</v>
      </c>
      <c r="F75" s="19">
        <v>0.02</v>
      </c>
      <c r="G75" s="23">
        <v>31.2</v>
      </c>
      <c r="H75" s="23">
        <v>-40</v>
      </c>
      <c r="I75" s="24">
        <v>0.0256</v>
      </c>
      <c r="J75">
        <v>76</v>
      </c>
    </row>
    <row r="76" spans="3:10">
      <c r="C76" s="7" t="s">
        <v>16</v>
      </c>
      <c r="D76" s="7">
        <f>COUNTIF(C2:C71,"&lt;0.375")-COUNTIF(C2:C71,"&lt;0.343")</f>
        <v>0</v>
      </c>
      <c r="F76" s="19">
        <v>0.04</v>
      </c>
      <c r="G76" s="23">
        <v>62.4</v>
      </c>
      <c r="H76" s="23">
        <v>-60</v>
      </c>
      <c r="I76" s="24">
        <v>0.0385</v>
      </c>
      <c r="J76">
        <v>75</v>
      </c>
    </row>
    <row r="77" spans="3:10">
      <c r="C77" s="7" t="s">
        <v>17</v>
      </c>
      <c r="D77" s="7">
        <f>COUNTIF(C2:C71,"&lt;0.407")-COUNTIF(C2:C71,"&lt;0.375")</f>
        <v>0</v>
      </c>
      <c r="F77" s="19">
        <v>0.1</v>
      </c>
      <c r="G77" s="23">
        <v>156</v>
      </c>
      <c r="H77" s="23">
        <v>-160</v>
      </c>
      <c r="I77" s="24">
        <v>0.1026</v>
      </c>
      <c r="J77">
        <v>70</v>
      </c>
    </row>
    <row r="78" spans="3:10">
      <c r="C78" s="7" t="s">
        <v>18</v>
      </c>
      <c r="D78" s="7">
        <f>COUNTIF(C2:C71,"&lt;0.439")-COUNTIF(C2:C71,"&lt;0.407")</f>
        <v>0</v>
      </c>
      <c r="F78" s="30">
        <v>0.12</v>
      </c>
      <c r="G78" s="31">
        <v>187.2</v>
      </c>
      <c r="H78" s="31">
        <v>-180</v>
      </c>
      <c r="I78" s="33">
        <v>0.1154</v>
      </c>
      <c r="J78" s="3">
        <v>69</v>
      </c>
    </row>
    <row r="79" s="3" customFormat="1" spans="3:10">
      <c r="C79" s="20" t="s">
        <v>19</v>
      </c>
      <c r="D79" s="20">
        <f>COUNTIF(C2:C71,"&lt;0.471")-COUNTIF(C2:C71,"&lt;0.439")</f>
        <v>0</v>
      </c>
      <c r="G79" s="20"/>
      <c r="H79" s="3">
        <v>-200</v>
      </c>
      <c r="I79" s="25">
        <v>0.1282</v>
      </c>
      <c r="J79" s="3">
        <v>68</v>
      </c>
    </row>
    <row r="80" s="3" customFormat="1" spans="3:4">
      <c r="C80" s="20" t="s">
        <v>20</v>
      </c>
      <c r="D80" s="20">
        <f>COUNTIF(C2:C71,"&lt;0.503")-COUNTIF(C2:C71,"&lt;0.471")</f>
        <v>0</v>
      </c>
    </row>
    <row r="81" s="3" customFormat="1" spans="3:4">
      <c r="C81" s="20" t="s">
        <v>21</v>
      </c>
      <c r="D81" s="20">
        <f>COUNTIF(C2:C71,"&lt;0.535")-COUNTIF(C2:C71,"&lt;0.503")</f>
        <v>0</v>
      </c>
    </row>
    <row r="82" s="3" customFormat="1" spans="3:4">
      <c r="C82" s="20" t="s">
        <v>22</v>
      </c>
      <c r="D82" s="20">
        <f>COUNTIF(C2:C71,"&lt;0.567")-COUNTIF(C2:C71,"&lt;0.535")</f>
        <v>0</v>
      </c>
    </row>
    <row r="83" s="3" customFormat="1" spans="3:4">
      <c r="C83" s="20" t="s">
        <v>23</v>
      </c>
      <c r="D83" s="20">
        <f>COUNTIF(C2:C71,"&lt;0.599")-COUNTIF(C2:C71,"&lt;0.567")</f>
        <v>0</v>
      </c>
    </row>
    <row r="84" spans="3:4">
      <c r="C84" s="7" t="s">
        <v>24</v>
      </c>
      <c r="D84" s="7">
        <f>COUNTIF(C2:C71,"&lt;0.631")-COUNTIF(C2:C71,"&lt;0.599")</f>
        <v>0</v>
      </c>
    </row>
    <row r="85" s="29" customFormat="1" spans="3:5">
      <c r="C85" s="32" t="s">
        <v>80</v>
      </c>
      <c r="D85" s="32">
        <f>COUNTIF(C2:C71,"&lt;0.669")-COUNTIF(C2:C71,"&lt;0.631")</f>
        <v>14</v>
      </c>
      <c r="E85" s="29">
        <v>15</v>
      </c>
    </row>
    <row r="86" spans="3:5">
      <c r="C86" s="7" t="s">
        <v>81</v>
      </c>
      <c r="D86" s="7">
        <f>COUNTIF(C2:C71,"&lt;0.707")-COUNTIF(C2:C71,"&lt;0.669")</f>
        <v>14</v>
      </c>
      <c r="E86">
        <v>15</v>
      </c>
    </row>
    <row r="87" spans="3:5">
      <c r="C87" s="7" t="s">
        <v>82</v>
      </c>
      <c r="D87" s="7">
        <f>COUNTIF(C2:C71,"&lt;0.745")-COUNTIF(C2:C71,"&lt;0.707")</f>
        <v>14</v>
      </c>
      <c r="E87">
        <v>15</v>
      </c>
    </row>
    <row r="88" spans="3:5">
      <c r="C88" s="7" t="s">
        <v>83</v>
      </c>
      <c r="D88" s="7">
        <f>COUNTIF(C2:C71,"&lt;0.783")-COUNTIF(C2:C71,"&lt;0.745")</f>
        <v>14</v>
      </c>
      <c r="E88">
        <v>15</v>
      </c>
    </row>
    <row r="89" s="29" customFormat="1" spans="3:5">
      <c r="C89" s="32" t="s">
        <v>84</v>
      </c>
      <c r="D89" s="32">
        <f>COUNTIF(C2:C71,"&lt;0.821")-COUNTIF(C2:C71,"&lt;0.783")</f>
        <v>14</v>
      </c>
      <c r="E89" s="29">
        <v>15</v>
      </c>
    </row>
    <row r="90" s="3" customFormat="1" spans="3:4">
      <c r="C90" s="20" t="s">
        <v>30</v>
      </c>
      <c r="D90" s="20">
        <v>0</v>
      </c>
    </row>
    <row r="91" spans="3:4">
      <c r="C91" s="7" t="s">
        <v>31</v>
      </c>
      <c r="D91" s="7">
        <f>COUNTIF(C2:C71,"&lt;0.855")-COUNTIF(C2:C71,"&lt;0.823")</f>
        <v>0</v>
      </c>
    </row>
    <row r="92" spans="3:4">
      <c r="C92" s="7" t="s">
        <v>32</v>
      </c>
      <c r="D92" s="7">
        <f>COUNTIF(C2:C71,"&lt;0.887")-COUNTIF(C2:C71,"&lt;0.855")</f>
        <v>0</v>
      </c>
    </row>
    <row r="93" spans="3:4">
      <c r="C93" s="7" t="s">
        <v>33</v>
      </c>
      <c r="D93" s="7">
        <f>COUNTIF(C2:C71,"&lt;0.919")-COUNTIF(C2:C71,"&lt;0.887")</f>
        <v>0</v>
      </c>
    </row>
    <row r="94" spans="3:4">
      <c r="C94" s="7" t="s">
        <v>34</v>
      </c>
      <c r="D94" s="7">
        <f>COUNTIF(C2:C71,"&lt;0.951")-COUNTIF(C2:C71,"&lt;0.919")</f>
        <v>0</v>
      </c>
    </row>
    <row r="95" spans="3:4">
      <c r="C95" s="7" t="s">
        <v>35</v>
      </c>
      <c r="D95" s="7">
        <f>COUNTIF(C2:C71,"&lt;0.983")-COUNTIF(C2:C71,"&lt;0.951")</f>
        <v>0</v>
      </c>
    </row>
    <row r="96" spans="3:7">
      <c r="C96" s="7" t="s">
        <v>36</v>
      </c>
      <c r="D96" s="7">
        <f>COUNTIF(C2:C71,"&lt;1.015")-COUNTIF(C2:C71,"&lt;0.983")</f>
        <v>0</v>
      </c>
      <c r="F96">
        <v>0.53</v>
      </c>
      <c r="G96">
        <v>0.038</v>
      </c>
    </row>
    <row r="97" spans="3:7">
      <c r="C97" s="7" t="s">
        <v>37</v>
      </c>
      <c r="D97" s="7">
        <f>COUNTIF(C2:C71,"&lt;1.047")-COUNTIF(C2:C71,"&lt;1.015")</f>
        <v>0</v>
      </c>
      <c r="F97">
        <v>0.648</v>
      </c>
      <c r="G97">
        <v>0.073</v>
      </c>
    </row>
    <row r="98" spans="3:7">
      <c r="C98" s="7" t="s">
        <v>38</v>
      </c>
      <c r="D98" s="7">
        <f>COUNTIF(C2:C71,"&lt;1.079")-COUNTIF(C2:C71,"&lt;1.047")</f>
        <v>0</v>
      </c>
      <c r="F98">
        <v>0.734</v>
      </c>
      <c r="G98">
        <v>0.107</v>
      </c>
    </row>
    <row r="100" spans="6:6">
      <c r="F100">
        <v>0.038</v>
      </c>
    </row>
  </sheetData>
  <pageMargins left="0.75" right="0.75" top="1" bottom="1" header="0.5" footer="0.5"/>
  <headerFooter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1" workbookViewId="0">
      <selection activeCell="E93" sqref="E93"/>
    </sheetView>
  </sheetViews>
  <sheetFormatPr defaultColWidth="8.89166666666667" defaultRowHeight="13.5"/>
  <cols>
    <col min="3" max="4" width="21.3333333333333" customWidth="1"/>
    <col min="9" max="14" width="12.8916666666667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362</v>
      </c>
      <c r="B2" s="9">
        <v>362</v>
      </c>
      <c r="C2" s="9">
        <v>0.653409957885742</v>
      </c>
      <c r="D2" s="9">
        <v>0.00941205024719238</v>
      </c>
      <c r="E2" s="9">
        <v>7</v>
      </c>
      <c r="F2" s="9">
        <v>5</v>
      </c>
      <c r="G2" s="9">
        <v>3</v>
      </c>
      <c r="H2" s="9">
        <v>5</v>
      </c>
      <c r="I2" s="9">
        <v>0.7</v>
      </c>
      <c r="J2" s="9">
        <v>0.583333333333333</v>
      </c>
      <c r="K2" s="9">
        <v>0.636363636363636</v>
      </c>
      <c r="L2" s="9">
        <v>0.5</v>
      </c>
      <c r="M2" s="9">
        <v>0.2</v>
      </c>
      <c r="N2" s="9">
        <v>0.6</v>
      </c>
    </row>
    <row r="3" spans="1:14">
      <c r="A3" s="8">
        <v>356</v>
      </c>
      <c r="B3" s="9">
        <v>356</v>
      </c>
      <c r="C3" s="9">
        <v>0.677717924118042</v>
      </c>
      <c r="D3" s="9">
        <v>0.0300798416137695</v>
      </c>
      <c r="E3" s="9">
        <v>10</v>
      </c>
      <c r="F3" s="9">
        <v>5</v>
      </c>
      <c r="G3" s="9">
        <v>0</v>
      </c>
      <c r="H3" s="9">
        <v>5</v>
      </c>
      <c r="I3" s="9">
        <v>1</v>
      </c>
      <c r="J3" s="9">
        <v>0.666666666666667</v>
      </c>
      <c r="K3" s="9">
        <v>0.8</v>
      </c>
      <c r="L3" s="9">
        <v>0.5</v>
      </c>
      <c r="M3" s="9">
        <v>0.5</v>
      </c>
      <c r="N3" s="9">
        <v>0.75</v>
      </c>
    </row>
    <row r="4" spans="1:14">
      <c r="A4" s="8">
        <v>237</v>
      </c>
      <c r="B4" s="9">
        <v>237</v>
      </c>
      <c r="C4" s="9">
        <v>0.653814315795898</v>
      </c>
      <c r="D4" s="9">
        <v>0.0328105688095093</v>
      </c>
      <c r="E4" s="9">
        <v>9</v>
      </c>
      <c r="F4" s="9">
        <v>6</v>
      </c>
      <c r="G4" s="9">
        <v>1</v>
      </c>
      <c r="H4" s="9">
        <v>4</v>
      </c>
      <c r="I4" s="9">
        <v>0.9</v>
      </c>
      <c r="J4" s="9">
        <v>0.6</v>
      </c>
      <c r="K4" s="9">
        <v>0.72</v>
      </c>
      <c r="L4" s="9">
        <v>0.6</v>
      </c>
      <c r="M4" s="9">
        <v>0.3</v>
      </c>
      <c r="N4" s="9">
        <v>0.65</v>
      </c>
    </row>
    <row r="5" spans="1:14">
      <c r="A5" s="8">
        <v>242</v>
      </c>
      <c r="B5" s="9">
        <v>242</v>
      </c>
      <c r="C5" s="9">
        <v>0.654550433158875</v>
      </c>
      <c r="D5" s="9">
        <v>0.00651741027832031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pans="1:14">
      <c r="A6" s="8">
        <v>213</v>
      </c>
      <c r="B6" s="9">
        <v>213</v>
      </c>
      <c r="C6" s="9">
        <v>0.656157970428467</v>
      </c>
      <c r="D6" s="9">
        <v>0.0308358669281006</v>
      </c>
      <c r="E6" s="9">
        <v>10</v>
      </c>
      <c r="F6" s="9">
        <v>9</v>
      </c>
      <c r="G6" s="9">
        <v>0</v>
      </c>
      <c r="H6" s="9">
        <v>1</v>
      </c>
      <c r="I6" s="9">
        <v>1</v>
      </c>
      <c r="J6" s="9">
        <v>0.526315789473684</v>
      </c>
      <c r="K6" s="9">
        <v>0.689655172413793</v>
      </c>
      <c r="L6" s="9">
        <v>0.9</v>
      </c>
      <c r="M6" s="9">
        <v>0.1</v>
      </c>
      <c r="N6" s="9">
        <v>0.55</v>
      </c>
    </row>
    <row r="7" spans="1:14">
      <c r="A7" s="8">
        <v>207</v>
      </c>
      <c r="B7" s="9">
        <v>207</v>
      </c>
      <c r="C7" s="9">
        <v>0.668673396110535</v>
      </c>
      <c r="D7" s="9">
        <v>0.00628530979156494</v>
      </c>
      <c r="E7" s="9">
        <v>9</v>
      </c>
      <c r="F7" s="9">
        <v>8</v>
      </c>
      <c r="G7" s="9">
        <v>1</v>
      </c>
      <c r="H7" s="9">
        <v>2</v>
      </c>
      <c r="I7" s="9">
        <v>0.9</v>
      </c>
      <c r="J7" s="9">
        <v>0.529411764705882</v>
      </c>
      <c r="K7" s="9">
        <v>0.666666666666667</v>
      </c>
      <c r="L7" s="9">
        <v>0.8</v>
      </c>
      <c r="M7" s="9">
        <v>0.1</v>
      </c>
      <c r="N7" s="9">
        <v>0.55</v>
      </c>
    </row>
    <row r="8" spans="1:14">
      <c r="A8" s="8">
        <v>442</v>
      </c>
      <c r="B8" s="9">
        <v>442</v>
      </c>
      <c r="C8" s="9">
        <v>0.667679786682129</v>
      </c>
      <c r="D8" s="9">
        <v>0.0160030126571655</v>
      </c>
      <c r="E8" s="9">
        <v>9</v>
      </c>
      <c r="F8" s="9">
        <v>6</v>
      </c>
      <c r="G8" s="9">
        <v>1</v>
      </c>
      <c r="H8" s="9">
        <v>4</v>
      </c>
      <c r="I8" s="9">
        <v>0.9</v>
      </c>
      <c r="J8" s="9">
        <v>0.6</v>
      </c>
      <c r="K8" s="9">
        <v>0.72</v>
      </c>
      <c r="L8" s="9">
        <v>0.6</v>
      </c>
      <c r="M8" s="9">
        <v>0.3</v>
      </c>
      <c r="N8" s="9">
        <v>0.65</v>
      </c>
    </row>
    <row r="9" spans="1:14">
      <c r="A9" s="8">
        <v>244</v>
      </c>
      <c r="B9" s="9">
        <v>244</v>
      </c>
      <c r="C9" s="9">
        <v>0.666673541069031</v>
      </c>
      <c r="D9" s="9">
        <v>0.0326756238937378</v>
      </c>
      <c r="E9" s="9">
        <v>7</v>
      </c>
      <c r="F9" s="9">
        <v>5</v>
      </c>
      <c r="G9" s="9">
        <v>3</v>
      </c>
      <c r="H9" s="9">
        <v>5</v>
      </c>
      <c r="I9" s="9">
        <v>0.7</v>
      </c>
      <c r="J9" s="9">
        <v>0.583333333333333</v>
      </c>
      <c r="K9" s="9">
        <v>0.636363636363636</v>
      </c>
      <c r="L9" s="9">
        <v>0.5</v>
      </c>
      <c r="M9" s="9">
        <v>0.2</v>
      </c>
      <c r="N9" s="9">
        <v>0.6</v>
      </c>
    </row>
    <row r="10" spans="1:14">
      <c r="A10" s="8">
        <v>406</v>
      </c>
      <c r="B10" s="9">
        <v>406</v>
      </c>
      <c r="C10" s="9">
        <v>0.659239649772644</v>
      </c>
      <c r="D10" s="9">
        <v>0.000570774078369141</v>
      </c>
      <c r="E10" s="9">
        <v>10</v>
      </c>
      <c r="F10" s="9">
        <v>3</v>
      </c>
      <c r="G10" s="9">
        <v>0</v>
      </c>
      <c r="H10" s="9">
        <v>7</v>
      </c>
      <c r="I10" s="9">
        <v>1</v>
      </c>
      <c r="J10" s="9">
        <v>0.769230769230769</v>
      </c>
      <c r="K10" s="9">
        <v>0.869565217391304</v>
      </c>
      <c r="L10" s="9">
        <v>0.3</v>
      </c>
      <c r="M10" s="9">
        <v>0.7</v>
      </c>
      <c r="N10" s="9">
        <v>0.85</v>
      </c>
    </row>
    <row r="11" spans="1:14">
      <c r="A11" s="8">
        <v>127</v>
      </c>
      <c r="B11" s="9">
        <v>127</v>
      </c>
      <c r="C11" s="9">
        <v>0.661110758781433</v>
      </c>
      <c r="D11" s="9">
        <v>0.0166646242141724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494</v>
      </c>
      <c r="B12" s="9">
        <v>494</v>
      </c>
      <c r="C12" s="9">
        <v>0.676161050796509</v>
      </c>
      <c r="D12" s="9">
        <v>0.0370254516601563</v>
      </c>
      <c r="E12" s="9">
        <v>10</v>
      </c>
      <c r="F12" s="9">
        <v>8</v>
      </c>
      <c r="G12" s="9">
        <v>0</v>
      </c>
      <c r="H12" s="9">
        <v>2</v>
      </c>
      <c r="I12" s="9">
        <v>1</v>
      </c>
      <c r="J12" s="9">
        <v>0.555555555555556</v>
      </c>
      <c r="K12" s="9">
        <v>0.714285714285714</v>
      </c>
      <c r="L12" s="9">
        <v>0.8</v>
      </c>
      <c r="M12" s="9">
        <v>0.2</v>
      </c>
      <c r="N12" s="9">
        <v>0.6</v>
      </c>
    </row>
    <row r="13" spans="1:14">
      <c r="A13" s="8">
        <v>254</v>
      </c>
      <c r="B13" s="9">
        <v>254</v>
      </c>
      <c r="C13" s="9">
        <v>0.673060894012451</v>
      </c>
      <c r="D13" s="9">
        <v>0.033013105392456</v>
      </c>
      <c r="E13" s="9">
        <v>8</v>
      </c>
      <c r="F13" s="9">
        <v>6</v>
      </c>
      <c r="G13" s="9">
        <v>2</v>
      </c>
      <c r="H13" s="9">
        <v>4</v>
      </c>
      <c r="I13" s="9">
        <v>0.8</v>
      </c>
      <c r="J13" s="9">
        <v>0.571428571428572</v>
      </c>
      <c r="K13" s="9">
        <v>0.666666666666667</v>
      </c>
      <c r="L13" s="9">
        <v>0.6</v>
      </c>
      <c r="M13" s="9">
        <v>0.2</v>
      </c>
      <c r="N13" s="9">
        <v>0.6</v>
      </c>
    </row>
    <row r="14" spans="1:14">
      <c r="A14" s="8">
        <v>89</v>
      </c>
      <c r="B14" s="9">
        <v>89</v>
      </c>
      <c r="C14" s="9">
        <v>0.659916758537292</v>
      </c>
      <c r="D14" s="9">
        <v>0.0139707326889038</v>
      </c>
      <c r="E14" s="9">
        <v>9</v>
      </c>
      <c r="F14" s="9">
        <v>7</v>
      </c>
      <c r="G14" s="9">
        <v>1</v>
      </c>
      <c r="H14" s="9">
        <v>3</v>
      </c>
      <c r="I14" s="9">
        <v>0.9</v>
      </c>
      <c r="J14" s="9">
        <v>0.5625</v>
      </c>
      <c r="K14" s="9">
        <v>0.692307692307692</v>
      </c>
      <c r="L14" s="9">
        <v>0.7</v>
      </c>
      <c r="M14" s="9">
        <v>0.2</v>
      </c>
      <c r="N14" s="9">
        <v>0.6</v>
      </c>
    </row>
    <row r="15" spans="1:14">
      <c r="A15" s="8">
        <v>406</v>
      </c>
      <c r="B15" s="9">
        <v>406</v>
      </c>
      <c r="C15" s="9">
        <v>0.659239649772644</v>
      </c>
      <c r="D15" s="9">
        <v>0.000570774078369141</v>
      </c>
      <c r="E15" s="9">
        <v>10</v>
      </c>
      <c r="F15" s="9">
        <v>3</v>
      </c>
      <c r="G15" s="9">
        <v>0</v>
      </c>
      <c r="H15" s="9">
        <v>7</v>
      </c>
      <c r="I15" s="9">
        <v>1</v>
      </c>
      <c r="J15" s="9">
        <v>0.769230769230769</v>
      </c>
      <c r="K15" s="9">
        <v>0.869565217391304</v>
      </c>
      <c r="L15" s="9">
        <v>0.3</v>
      </c>
      <c r="M15" s="9">
        <v>0.7</v>
      </c>
      <c r="N15" s="9">
        <v>0.85</v>
      </c>
    </row>
    <row r="16" spans="1:14">
      <c r="A16" s="8">
        <v>242</v>
      </c>
      <c r="B16" s="9">
        <v>242</v>
      </c>
      <c r="C16" s="9">
        <v>0.654550433158875</v>
      </c>
      <c r="D16" s="9">
        <v>0.00651741027832031</v>
      </c>
      <c r="E16" s="9">
        <v>10</v>
      </c>
      <c r="F16" s="9">
        <v>7</v>
      </c>
      <c r="G16" s="9">
        <v>0</v>
      </c>
      <c r="H16" s="9">
        <v>3</v>
      </c>
      <c r="I16" s="9">
        <v>1</v>
      </c>
      <c r="J16" s="9">
        <v>0.588235294117647</v>
      </c>
      <c r="K16" s="9">
        <v>0.740740740740741</v>
      </c>
      <c r="L16" s="9">
        <v>0.7</v>
      </c>
      <c r="M16" s="9">
        <v>0.3</v>
      </c>
      <c r="N16" s="9">
        <v>0.65</v>
      </c>
    </row>
    <row r="17" spans="1:14">
      <c r="A17" s="8">
        <v>496</v>
      </c>
      <c r="B17" s="9">
        <v>496</v>
      </c>
      <c r="C17" s="9">
        <v>0.674278259277344</v>
      </c>
      <c r="D17" s="9">
        <v>0.0713062286376953</v>
      </c>
      <c r="E17" s="9">
        <v>9</v>
      </c>
      <c r="F17" s="9">
        <v>10</v>
      </c>
      <c r="G17" s="9">
        <v>1</v>
      </c>
      <c r="H17" s="9">
        <v>0</v>
      </c>
      <c r="I17" s="9">
        <v>0.9</v>
      </c>
      <c r="J17" s="9">
        <v>0.473684210526316</v>
      </c>
      <c r="K17" s="9">
        <v>0.620689655172414</v>
      </c>
      <c r="L17" s="9">
        <v>1</v>
      </c>
      <c r="M17" s="9">
        <v>-0.1</v>
      </c>
      <c r="N17" s="9">
        <v>0.45</v>
      </c>
    </row>
    <row r="18" s="4" customFormat="1" spans="1:14">
      <c r="A18" s="16">
        <v>251</v>
      </c>
      <c r="B18" s="17">
        <v>251</v>
      </c>
      <c r="C18" s="17">
        <v>0.668897747993469</v>
      </c>
      <c r="D18" s="17">
        <v>0.0253410339355469</v>
      </c>
      <c r="E18" s="17">
        <v>8</v>
      </c>
      <c r="F18" s="17">
        <v>8</v>
      </c>
      <c r="G18" s="17">
        <v>2</v>
      </c>
      <c r="H18" s="17">
        <v>2</v>
      </c>
      <c r="I18" s="17">
        <v>0.8</v>
      </c>
      <c r="J18" s="17">
        <v>0.5</v>
      </c>
      <c r="K18" s="17">
        <v>0.615384615384615</v>
      </c>
      <c r="L18" s="17">
        <v>0.8</v>
      </c>
      <c r="M18" s="17">
        <v>0</v>
      </c>
      <c r="N18" s="17">
        <v>0.5</v>
      </c>
    </row>
    <row r="19" spans="1:14">
      <c r="A19" s="8">
        <v>485</v>
      </c>
      <c r="B19" s="9">
        <v>485</v>
      </c>
      <c r="C19" s="9">
        <v>0.723328471183777</v>
      </c>
      <c r="D19" s="9">
        <v>0.0456907749176025</v>
      </c>
      <c r="E19" s="9">
        <v>7</v>
      </c>
      <c r="F19" s="9">
        <v>8</v>
      </c>
      <c r="G19" s="9">
        <v>3</v>
      </c>
      <c r="H19" s="9">
        <v>2</v>
      </c>
      <c r="I19" s="9">
        <v>0.7</v>
      </c>
      <c r="J19" s="9">
        <v>0.466666666666667</v>
      </c>
      <c r="K19" s="9">
        <v>0.56</v>
      </c>
      <c r="L19" s="9">
        <v>0.8</v>
      </c>
      <c r="M19" s="9">
        <v>-0.1</v>
      </c>
      <c r="N19" s="9">
        <v>0.45</v>
      </c>
    </row>
    <row r="20" spans="1:14">
      <c r="A20" s="8">
        <v>463</v>
      </c>
      <c r="B20" s="9">
        <v>463</v>
      </c>
      <c r="C20" s="9">
        <v>0.722189426422119</v>
      </c>
      <c r="D20" s="9">
        <v>0.00653374195098877</v>
      </c>
      <c r="E20" s="9">
        <v>9</v>
      </c>
      <c r="F20" s="9">
        <v>9</v>
      </c>
      <c r="G20" s="9">
        <v>1</v>
      </c>
      <c r="H20" s="9">
        <v>1</v>
      </c>
      <c r="I20" s="9">
        <v>0.9</v>
      </c>
      <c r="J20" s="9">
        <v>0.5</v>
      </c>
      <c r="K20" s="9">
        <v>0.642857142857143</v>
      </c>
      <c r="L20" s="9">
        <v>0.9</v>
      </c>
      <c r="M20" s="9">
        <v>0</v>
      </c>
      <c r="N20" s="9">
        <v>0.5</v>
      </c>
    </row>
    <row r="21" spans="1:14">
      <c r="A21" s="8">
        <v>230</v>
      </c>
      <c r="B21" s="9">
        <v>230</v>
      </c>
      <c r="C21" s="9">
        <v>0.720847606658936</v>
      </c>
      <c r="D21" s="9">
        <v>0.0570018291473389</v>
      </c>
      <c r="E21" s="9">
        <v>9</v>
      </c>
      <c r="F21" s="9">
        <v>8</v>
      </c>
      <c r="G21" s="9">
        <v>1</v>
      </c>
      <c r="H21" s="9">
        <v>2</v>
      </c>
      <c r="I21" s="9">
        <v>0.9</v>
      </c>
      <c r="J21" s="9">
        <v>0.529411764705882</v>
      </c>
      <c r="K21" s="9">
        <v>0.666666666666667</v>
      </c>
      <c r="L21" s="9">
        <v>0.8</v>
      </c>
      <c r="M21" s="9">
        <v>0.1</v>
      </c>
      <c r="N21" s="9">
        <v>0.55</v>
      </c>
    </row>
    <row r="22" spans="1:14">
      <c r="A22" s="8">
        <v>95</v>
      </c>
      <c r="B22" s="9">
        <v>95</v>
      </c>
      <c r="C22" s="9">
        <v>0.718604207038879</v>
      </c>
      <c r="D22" s="9">
        <v>0.000424385070800781</v>
      </c>
      <c r="E22" s="9">
        <v>8</v>
      </c>
      <c r="F22" s="9">
        <v>7</v>
      </c>
      <c r="G22" s="9">
        <v>2</v>
      </c>
      <c r="H22" s="9">
        <v>3</v>
      </c>
      <c r="I22" s="9">
        <v>0.8</v>
      </c>
      <c r="J22" s="9">
        <v>0.533333333333333</v>
      </c>
      <c r="K22" s="9">
        <v>0.64</v>
      </c>
      <c r="L22" s="9">
        <v>0.7</v>
      </c>
      <c r="M22" s="9">
        <v>0.1</v>
      </c>
      <c r="N22" s="9">
        <v>0.55</v>
      </c>
    </row>
    <row r="23" spans="1:14">
      <c r="A23" s="8">
        <v>275</v>
      </c>
      <c r="B23" s="9">
        <v>275</v>
      </c>
      <c r="C23" s="9">
        <v>0.714213848114014</v>
      </c>
      <c r="D23" s="9">
        <v>0.0160645246505737</v>
      </c>
      <c r="E23" s="9">
        <v>7</v>
      </c>
      <c r="F23" s="9">
        <v>7</v>
      </c>
      <c r="G23" s="9">
        <v>3</v>
      </c>
      <c r="H23" s="9">
        <v>3</v>
      </c>
      <c r="I23" s="9">
        <v>0.7</v>
      </c>
      <c r="J23" s="9">
        <v>0.5</v>
      </c>
      <c r="K23" s="9">
        <v>0.583333333333333</v>
      </c>
      <c r="L23" s="9">
        <v>0.7</v>
      </c>
      <c r="M23" s="9">
        <v>0</v>
      </c>
      <c r="N23" s="9">
        <v>0.5</v>
      </c>
    </row>
    <row r="24" spans="1:14">
      <c r="A24" s="8">
        <v>476</v>
      </c>
      <c r="B24" s="9">
        <v>476</v>
      </c>
      <c r="C24" s="9">
        <v>0.708812236785889</v>
      </c>
      <c r="D24" s="9">
        <v>0.00474917888641357</v>
      </c>
      <c r="E24" s="9">
        <v>9</v>
      </c>
      <c r="F24" s="9">
        <v>7</v>
      </c>
      <c r="G24" s="9">
        <v>1</v>
      </c>
      <c r="H24" s="9">
        <v>3</v>
      </c>
      <c r="I24" s="9">
        <v>0.9</v>
      </c>
      <c r="J24" s="9">
        <v>0.5625</v>
      </c>
      <c r="K24" s="9">
        <v>0.692307692307692</v>
      </c>
      <c r="L24" s="9">
        <v>0.7</v>
      </c>
      <c r="M24" s="9">
        <v>0.2</v>
      </c>
      <c r="N24" s="9">
        <v>0.6</v>
      </c>
    </row>
    <row r="25" spans="1:14">
      <c r="A25" s="8">
        <v>459</v>
      </c>
      <c r="B25" s="9">
        <v>459</v>
      </c>
      <c r="C25" s="9">
        <v>0.703859448432922</v>
      </c>
      <c r="D25" s="9">
        <v>0.0196352005004883</v>
      </c>
      <c r="E25" s="9">
        <v>10</v>
      </c>
      <c r="F25" s="9">
        <v>7</v>
      </c>
      <c r="G25" s="9">
        <v>0</v>
      </c>
      <c r="H25" s="9">
        <v>3</v>
      </c>
      <c r="I25" s="9">
        <v>1</v>
      </c>
      <c r="J25" s="9">
        <v>0.588235294117647</v>
      </c>
      <c r="K25" s="9">
        <v>0.740740740740741</v>
      </c>
      <c r="L25" s="9">
        <v>0.7</v>
      </c>
      <c r="M25" s="9">
        <v>0.3</v>
      </c>
      <c r="N25" s="9">
        <v>0.65</v>
      </c>
    </row>
    <row r="26" spans="1:14">
      <c r="A26" s="8">
        <v>40</v>
      </c>
      <c r="B26" s="9">
        <v>40</v>
      </c>
      <c r="C26" s="9">
        <v>0.702210426330566</v>
      </c>
      <c r="D26" s="9">
        <v>0.0116062164306641</v>
      </c>
      <c r="E26" s="9">
        <v>10</v>
      </c>
      <c r="F26" s="9">
        <v>7</v>
      </c>
      <c r="G26" s="9">
        <v>0</v>
      </c>
      <c r="H26" s="9">
        <v>3</v>
      </c>
      <c r="I26" s="9">
        <v>1</v>
      </c>
      <c r="J26" s="9">
        <v>0.588235294117647</v>
      </c>
      <c r="K26" s="9">
        <v>0.740740740740741</v>
      </c>
      <c r="L26" s="9">
        <v>0.7</v>
      </c>
      <c r="M26" s="9">
        <v>0.3</v>
      </c>
      <c r="N26" s="9">
        <v>0.65</v>
      </c>
    </row>
    <row r="27" spans="1:14">
      <c r="A27" s="8">
        <v>18</v>
      </c>
      <c r="B27" s="9">
        <v>18</v>
      </c>
      <c r="C27" s="9">
        <v>0.69927442073822</v>
      </c>
      <c r="D27" s="9">
        <v>0.0535966157913208</v>
      </c>
      <c r="E27" s="9">
        <v>8</v>
      </c>
      <c r="F27" s="9">
        <v>6</v>
      </c>
      <c r="G27" s="9">
        <v>2</v>
      </c>
      <c r="H27" s="9">
        <v>4</v>
      </c>
      <c r="I27" s="9">
        <v>0.8</v>
      </c>
      <c r="J27" s="9">
        <v>0.571428571428572</v>
      </c>
      <c r="K27" s="9">
        <v>0.666666666666667</v>
      </c>
      <c r="L27" s="9">
        <v>0.6</v>
      </c>
      <c r="M27" s="9">
        <v>0.2</v>
      </c>
      <c r="N27" s="9">
        <v>0.6</v>
      </c>
    </row>
    <row r="28" spans="1:14">
      <c r="A28" s="8">
        <v>415</v>
      </c>
      <c r="B28" s="9">
        <v>415</v>
      </c>
      <c r="C28" s="9">
        <v>0.698853492736816</v>
      </c>
      <c r="D28" s="9">
        <v>0.0456039905548096</v>
      </c>
      <c r="E28" s="9">
        <v>9</v>
      </c>
      <c r="F28" s="9">
        <v>6</v>
      </c>
      <c r="G28" s="9">
        <v>1</v>
      </c>
      <c r="H28" s="9">
        <v>4</v>
      </c>
      <c r="I28" s="9">
        <v>0.9</v>
      </c>
      <c r="J28" s="9">
        <v>0.6</v>
      </c>
      <c r="K28" s="9">
        <v>0.72</v>
      </c>
      <c r="L28" s="9">
        <v>0.6</v>
      </c>
      <c r="M28" s="9">
        <v>0.3</v>
      </c>
      <c r="N28" s="9">
        <v>0.65</v>
      </c>
    </row>
    <row r="29" spans="1:14">
      <c r="A29" s="8">
        <v>26</v>
      </c>
      <c r="B29" s="9">
        <v>26</v>
      </c>
      <c r="C29" s="9">
        <v>0.696692824363708</v>
      </c>
      <c r="D29" s="9">
        <v>0.0210152864456177</v>
      </c>
      <c r="E29" s="9">
        <v>10</v>
      </c>
      <c r="F29" s="9">
        <v>7</v>
      </c>
      <c r="G29" s="9">
        <v>0</v>
      </c>
      <c r="H29" s="9">
        <v>3</v>
      </c>
      <c r="I29" s="9">
        <v>1</v>
      </c>
      <c r="J29" s="9">
        <v>0.588235294117647</v>
      </c>
      <c r="K29" s="9">
        <v>0.740740740740741</v>
      </c>
      <c r="L29" s="9">
        <v>0.7</v>
      </c>
      <c r="M29" s="9">
        <v>0.3</v>
      </c>
      <c r="N29" s="9">
        <v>0.65</v>
      </c>
    </row>
    <row r="30" spans="1:14">
      <c r="A30" s="8">
        <v>260</v>
      </c>
      <c r="B30" s="9">
        <v>260</v>
      </c>
      <c r="C30" s="9">
        <v>0.69218921661377</v>
      </c>
      <c r="D30" s="9">
        <v>0.0328303575515747</v>
      </c>
      <c r="E30" s="9">
        <v>9</v>
      </c>
      <c r="F30" s="9">
        <v>8</v>
      </c>
      <c r="G30" s="9">
        <v>1</v>
      </c>
      <c r="H30" s="9">
        <v>2</v>
      </c>
      <c r="I30" s="9">
        <v>0.9</v>
      </c>
      <c r="J30" s="9">
        <v>0.529411764705882</v>
      </c>
      <c r="K30" s="9">
        <v>0.666666666666667</v>
      </c>
      <c r="L30" s="9">
        <v>0.8</v>
      </c>
      <c r="M30" s="9">
        <v>0.1</v>
      </c>
      <c r="N30" s="9">
        <v>0.55</v>
      </c>
    </row>
    <row r="31" spans="1:14">
      <c r="A31" s="8">
        <v>184</v>
      </c>
      <c r="B31" s="9">
        <v>184</v>
      </c>
      <c r="C31" s="9">
        <v>0.704670667648315</v>
      </c>
      <c r="D31" s="9">
        <v>0.0256813764572144</v>
      </c>
      <c r="E31" s="9">
        <v>8</v>
      </c>
      <c r="F31" s="9">
        <v>8</v>
      </c>
      <c r="G31" s="9">
        <v>2</v>
      </c>
      <c r="H31" s="9">
        <v>2</v>
      </c>
      <c r="I31" s="9">
        <v>0.8</v>
      </c>
      <c r="J31" s="9">
        <v>0.5</v>
      </c>
      <c r="K31" s="9">
        <v>0.615384615384615</v>
      </c>
      <c r="L31" s="9">
        <v>0.8</v>
      </c>
      <c r="M31" s="9">
        <v>0</v>
      </c>
      <c r="N31" s="9">
        <v>0.5</v>
      </c>
    </row>
    <row r="32" spans="1:14">
      <c r="A32" s="8">
        <v>376</v>
      </c>
      <c r="B32" s="9">
        <v>376</v>
      </c>
      <c r="C32" s="9">
        <v>0.690605521202087</v>
      </c>
      <c r="D32" s="9">
        <v>0.0205518007278442</v>
      </c>
      <c r="E32" s="9">
        <v>9</v>
      </c>
      <c r="F32" s="9">
        <v>5</v>
      </c>
      <c r="G32" s="9">
        <v>1</v>
      </c>
      <c r="H32" s="9">
        <v>5</v>
      </c>
      <c r="I32" s="9">
        <v>0.9</v>
      </c>
      <c r="J32" s="9">
        <v>0.642857142857143</v>
      </c>
      <c r="K32" s="9">
        <v>0.75</v>
      </c>
      <c r="L32" s="9">
        <v>0.5</v>
      </c>
      <c r="M32" s="9">
        <v>0.4</v>
      </c>
      <c r="N32" s="9">
        <v>0.7</v>
      </c>
    </row>
    <row r="33" spans="1:14">
      <c r="A33" s="8">
        <v>106</v>
      </c>
      <c r="B33" s="9">
        <v>106</v>
      </c>
      <c r="C33" s="9">
        <v>0.690101981163025</v>
      </c>
      <c r="D33" s="9">
        <v>0.0384869575500488</v>
      </c>
      <c r="E33" s="9">
        <v>9</v>
      </c>
      <c r="F33" s="9">
        <v>5</v>
      </c>
      <c r="G33" s="9">
        <v>1</v>
      </c>
      <c r="H33" s="9">
        <v>5</v>
      </c>
      <c r="I33" s="9">
        <v>0.9</v>
      </c>
      <c r="J33" s="9">
        <v>0.642857142857143</v>
      </c>
      <c r="K33" s="9">
        <v>0.75</v>
      </c>
      <c r="L33" s="9">
        <v>0.5</v>
      </c>
      <c r="M33" s="9">
        <v>0.4</v>
      </c>
      <c r="N33" s="9">
        <v>0.7</v>
      </c>
    </row>
    <row r="34" spans="1:14">
      <c r="A34" s="8">
        <v>350</v>
      </c>
      <c r="B34" s="9">
        <v>350</v>
      </c>
      <c r="C34" s="9">
        <v>0.689123868942261</v>
      </c>
      <c r="D34" s="9">
        <v>0.0156382322311401</v>
      </c>
      <c r="E34" s="9">
        <v>10</v>
      </c>
      <c r="F34" s="9">
        <v>8</v>
      </c>
      <c r="G34" s="9">
        <v>0</v>
      </c>
      <c r="H34" s="9">
        <v>2</v>
      </c>
      <c r="I34" s="9">
        <v>1</v>
      </c>
      <c r="J34" s="9">
        <v>0.555555555555556</v>
      </c>
      <c r="K34" s="9">
        <v>0.714285714285714</v>
      </c>
      <c r="L34" s="9">
        <v>0.8</v>
      </c>
      <c r="M34" s="9">
        <v>0.2</v>
      </c>
      <c r="N34" s="9">
        <v>0.6</v>
      </c>
    </row>
    <row r="35" s="4" customFormat="1" spans="1:14">
      <c r="A35" s="16">
        <v>427</v>
      </c>
      <c r="B35" s="17">
        <v>427</v>
      </c>
      <c r="C35" s="17">
        <v>0.684904217720032</v>
      </c>
      <c r="D35" s="17">
        <v>0.0170198678970337</v>
      </c>
      <c r="E35" s="17">
        <v>10</v>
      </c>
      <c r="F35" s="17">
        <v>7</v>
      </c>
      <c r="G35" s="17">
        <v>0</v>
      </c>
      <c r="H35" s="17">
        <v>3</v>
      </c>
      <c r="I35" s="17">
        <v>1</v>
      </c>
      <c r="J35" s="17">
        <v>0.588235294117647</v>
      </c>
      <c r="K35" s="17">
        <v>0.740740740740741</v>
      </c>
      <c r="L35" s="17">
        <v>0.7</v>
      </c>
      <c r="M35" s="17">
        <v>0.3</v>
      </c>
      <c r="N35" s="17">
        <v>0.65</v>
      </c>
    </row>
    <row r="36" spans="1:14">
      <c r="A36" s="8">
        <v>65</v>
      </c>
      <c r="B36" s="9">
        <v>65</v>
      </c>
      <c r="C36" s="9">
        <v>0.770633220672607</v>
      </c>
      <c r="D36" s="9">
        <v>0.0158760547637939</v>
      </c>
      <c r="E36" s="9">
        <v>10</v>
      </c>
      <c r="F36" s="9">
        <v>6</v>
      </c>
      <c r="G36" s="9">
        <v>0</v>
      </c>
      <c r="H36" s="9">
        <v>4</v>
      </c>
      <c r="I36" s="9">
        <v>1</v>
      </c>
      <c r="J36" s="9">
        <v>0.625</v>
      </c>
      <c r="K36" s="9">
        <v>0.769230769230769</v>
      </c>
      <c r="L36" s="9">
        <v>0.6</v>
      </c>
      <c r="M36" s="9">
        <v>0.4</v>
      </c>
      <c r="N36" s="9">
        <v>0.7</v>
      </c>
    </row>
    <row r="37" spans="1:14">
      <c r="A37" s="8">
        <v>75</v>
      </c>
      <c r="B37" s="9">
        <v>75</v>
      </c>
      <c r="C37" s="9">
        <v>0.770099759101868</v>
      </c>
      <c r="D37" s="9">
        <v>0.0259023904800415</v>
      </c>
      <c r="E37" s="9">
        <v>10</v>
      </c>
      <c r="F37" s="9">
        <v>8</v>
      </c>
      <c r="G37" s="9">
        <v>0</v>
      </c>
      <c r="H37" s="9">
        <v>2</v>
      </c>
      <c r="I37" s="9">
        <v>1</v>
      </c>
      <c r="J37" s="9">
        <v>0.555555555555556</v>
      </c>
      <c r="K37" s="9">
        <v>0.714285714285714</v>
      </c>
      <c r="L37" s="9">
        <v>0.8</v>
      </c>
      <c r="M37" s="9">
        <v>0.2</v>
      </c>
      <c r="N37" s="9">
        <v>0.6</v>
      </c>
    </row>
    <row r="38" spans="1:14">
      <c r="A38" s="8">
        <v>214</v>
      </c>
      <c r="B38" s="9">
        <v>214</v>
      </c>
      <c r="C38" s="9">
        <v>0.73091459274292</v>
      </c>
      <c r="D38" s="9">
        <v>0.0810564756393433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329</v>
      </c>
      <c r="B39" s="9">
        <v>329</v>
      </c>
      <c r="C39" s="9">
        <v>0.753454089164734</v>
      </c>
      <c r="D39" s="9">
        <v>0.0653548240661621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489</v>
      </c>
      <c r="B40" s="9">
        <v>489</v>
      </c>
      <c r="C40" s="9">
        <v>0.758960366249084</v>
      </c>
      <c r="D40" s="9">
        <v>0.0620526075363159</v>
      </c>
      <c r="E40" s="9">
        <v>9</v>
      </c>
      <c r="F40" s="9">
        <v>4</v>
      </c>
      <c r="G40" s="9">
        <v>1</v>
      </c>
      <c r="H40" s="9">
        <v>6</v>
      </c>
      <c r="I40" s="9">
        <v>0.9</v>
      </c>
      <c r="J40" s="9">
        <v>0.692307692307692</v>
      </c>
      <c r="K40" s="9">
        <v>0.782608695652174</v>
      </c>
      <c r="L40" s="9">
        <v>0.4</v>
      </c>
      <c r="M40" s="9">
        <v>0.5</v>
      </c>
      <c r="N40" s="9">
        <v>0.75</v>
      </c>
    </row>
    <row r="41" spans="1:14">
      <c r="A41" s="8">
        <v>387</v>
      </c>
      <c r="B41" s="9">
        <v>387</v>
      </c>
      <c r="C41" s="9">
        <v>0.757044076919556</v>
      </c>
      <c r="D41" s="9">
        <v>0.0741622447967529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190</v>
      </c>
      <c r="B42" s="9">
        <v>190</v>
      </c>
      <c r="C42" s="9">
        <v>0.749874949455261</v>
      </c>
      <c r="D42" s="9">
        <v>0.0491503477096558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487</v>
      </c>
      <c r="B43" s="9">
        <v>487</v>
      </c>
      <c r="C43" s="9">
        <v>0.73888897895813</v>
      </c>
      <c r="D43" s="9">
        <v>0.0405522584915161</v>
      </c>
      <c r="E43" s="9">
        <v>8</v>
      </c>
      <c r="F43" s="9">
        <v>8</v>
      </c>
      <c r="G43" s="9">
        <v>2</v>
      </c>
      <c r="H43" s="9">
        <v>2</v>
      </c>
      <c r="I43" s="9">
        <v>0.8</v>
      </c>
      <c r="J43" s="9">
        <v>0.5</v>
      </c>
      <c r="K43" s="9">
        <v>0.615384615384615</v>
      </c>
      <c r="L43" s="9">
        <v>0.8</v>
      </c>
      <c r="M43" s="9">
        <v>0</v>
      </c>
      <c r="N43" s="9">
        <v>0.5</v>
      </c>
    </row>
    <row r="44" spans="1:14">
      <c r="A44" s="8">
        <v>47</v>
      </c>
      <c r="B44" s="9">
        <v>47</v>
      </c>
      <c r="C44" s="9">
        <v>0.751170635223389</v>
      </c>
      <c r="D44" s="9">
        <v>0.082000732421875</v>
      </c>
      <c r="E44" s="9">
        <v>8</v>
      </c>
      <c r="F44" s="9">
        <v>7</v>
      </c>
      <c r="G44" s="9">
        <v>2</v>
      </c>
      <c r="H44" s="9">
        <v>3</v>
      </c>
      <c r="I44" s="9">
        <v>0.8</v>
      </c>
      <c r="J44" s="9">
        <v>0.533333333333333</v>
      </c>
      <c r="K44" s="9">
        <v>0.64</v>
      </c>
      <c r="L44" s="9">
        <v>0.7</v>
      </c>
      <c r="M44" s="9">
        <v>0.1</v>
      </c>
      <c r="N44" s="9">
        <v>0.55</v>
      </c>
    </row>
    <row r="45" spans="1:14">
      <c r="A45" s="8">
        <v>48</v>
      </c>
      <c r="B45" s="9">
        <v>48</v>
      </c>
      <c r="C45" s="9">
        <v>0.735119223594666</v>
      </c>
      <c r="D45" s="9">
        <v>0.0424820184707642</v>
      </c>
      <c r="E45" s="9">
        <v>9</v>
      </c>
      <c r="F45" s="9">
        <v>9</v>
      </c>
      <c r="G45" s="9">
        <v>1</v>
      </c>
      <c r="H45" s="9">
        <v>1</v>
      </c>
      <c r="I45" s="9">
        <v>0.9</v>
      </c>
      <c r="J45" s="9">
        <v>0.5</v>
      </c>
      <c r="K45" s="9">
        <v>0.642857142857143</v>
      </c>
      <c r="L45" s="9">
        <v>0.9</v>
      </c>
      <c r="M45" s="9">
        <v>0</v>
      </c>
      <c r="N45" s="9">
        <v>0.5</v>
      </c>
    </row>
    <row r="46" spans="1:14">
      <c r="A46" s="8">
        <v>293</v>
      </c>
      <c r="B46" s="9">
        <v>293</v>
      </c>
      <c r="C46" s="9">
        <v>0.730805635452271</v>
      </c>
      <c r="D46" s="9">
        <v>0.0538330078125</v>
      </c>
      <c r="E46" s="9">
        <v>10</v>
      </c>
      <c r="F46" s="9">
        <v>7</v>
      </c>
      <c r="G46" s="9">
        <v>0</v>
      </c>
      <c r="H46" s="9">
        <v>3</v>
      </c>
      <c r="I46" s="9">
        <v>1</v>
      </c>
      <c r="J46" s="9">
        <v>0.588235294117647</v>
      </c>
      <c r="K46" s="9">
        <v>0.740740740740741</v>
      </c>
      <c r="L46" s="9">
        <v>0.7</v>
      </c>
      <c r="M46" s="9">
        <v>0.3</v>
      </c>
      <c r="N46" s="9">
        <v>0.65</v>
      </c>
    </row>
    <row r="47" spans="1:14">
      <c r="A47" s="8">
        <v>334</v>
      </c>
      <c r="B47" s="9">
        <v>334</v>
      </c>
      <c r="C47" s="9">
        <v>0.729298710823059</v>
      </c>
      <c r="D47" s="9">
        <v>0.047121524810791</v>
      </c>
      <c r="E47" s="9">
        <v>8</v>
      </c>
      <c r="F47" s="9">
        <v>7</v>
      </c>
      <c r="G47" s="9">
        <v>2</v>
      </c>
      <c r="H47" s="9">
        <v>3</v>
      </c>
      <c r="I47" s="9">
        <v>0.8</v>
      </c>
      <c r="J47" s="9">
        <v>0.533333333333333</v>
      </c>
      <c r="K47" s="9">
        <v>0.64</v>
      </c>
      <c r="L47" s="9">
        <v>0.7</v>
      </c>
      <c r="M47" s="9">
        <v>0.1</v>
      </c>
      <c r="N47" s="9">
        <v>0.55</v>
      </c>
    </row>
    <row r="48" spans="1:14">
      <c r="A48" s="8">
        <v>150</v>
      </c>
      <c r="B48" s="9">
        <v>150</v>
      </c>
      <c r="C48" s="9">
        <v>0.76350724697113</v>
      </c>
      <c r="D48" s="9">
        <v>0.0893278121948242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193</v>
      </c>
      <c r="B49" s="9">
        <v>193</v>
      </c>
      <c r="C49" s="9">
        <v>0.72842538356781</v>
      </c>
      <c r="D49" s="9">
        <v>0.0178406238555908</v>
      </c>
      <c r="E49" s="9">
        <v>10</v>
      </c>
      <c r="F49" s="9">
        <v>8</v>
      </c>
      <c r="G49" s="9">
        <v>0</v>
      </c>
      <c r="H49" s="9">
        <v>2</v>
      </c>
      <c r="I49" s="9">
        <v>1</v>
      </c>
      <c r="J49" s="9">
        <v>0.555555555555556</v>
      </c>
      <c r="K49" s="9">
        <v>0.714285714285714</v>
      </c>
      <c r="L49" s="9">
        <v>0.8</v>
      </c>
      <c r="M49" s="9">
        <v>0.2</v>
      </c>
      <c r="N49" s="9">
        <v>0.6</v>
      </c>
    </row>
    <row r="50" spans="1:14">
      <c r="A50" s="8">
        <v>112</v>
      </c>
      <c r="B50" s="9">
        <v>112</v>
      </c>
      <c r="C50" s="9">
        <v>0.741947174072266</v>
      </c>
      <c r="D50" s="9">
        <v>0.073692798614502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pans="1:14">
      <c r="A51" s="8">
        <v>198</v>
      </c>
      <c r="B51" s="9">
        <v>198</v>
      </c>
      <c r="C51" s="9">
        <v>0.729091763496399</v>
      </c>
      <c r="D51" s="9">
        <v>0.0614309310913086</v>
      </c>
      <c r="E51" s="9">
        <v>10</v>
      </c>
      <c r="F51" s="9">
        <v>9</v>
      </c>
      <c r="G51" s="9">
        <v>0</v>
      </c>
      <c r="H51" s="9">
        <v>1</v>
      </c>
      <c r="I51" s="9">
        <v>1</v>
      </c>
      <c r="J51" s="9">
        <v>0.526315789473684</v>
      </c>
      <c r="K51" s="9">
        <v>0.689655172413793</v>
      </c>
      <c r="L51" s="9">
        <v>0.9</v>
      </c>
      <c r="M51" s="9">
        <v>0.1</v>
      </c>
      <c r="N51" s="9">
        <v>0.55</v>
      </c>
    </row>
    <row r="52" s="4" customFormat="1" spans="1:14">
      <c r="A52" s="16">
        <v>11</v>
      </c>
      <c r="B52" s="17">
        <v>11</v>
      </c>
      <c r="C52" s="17">
        <v>0.731852769851685</v>
      </c>
      <c r="D52" s="17">
        <v>0.0606273412704468</v>
      </c>
      <c r="E52" s="17">
        <v>9</v>
      </c>
      <c r="F52" s="17">
        <v>5</v>
      </c>
      <c r="G52" s="17">
        <v>1</v>
      </c>
      <c r="H52" s="17">
        <v>5</v>
      </c>
      <c r="I52" s="17">
        <v>0.9</v>
      </c>
      <c r="J52" s="17">
        <v>0.642857142857143</v>
      </c>
      <c r="K52" s="17">
        <v>0.75</v>
      </c>
      <c r="L52" s="17">
        <v>0.5</v>
      </c>
      <c r="M52" s="17">
        <v>0.4</v>
      </c>
      <c r="N52" s="17">
        <v>0.7</v>
      </c>
    </row>
    <row r="53" spans="1:14">
      <c r="A53" s="8">
        <v>281</v>
      </c>
      <c r="B53" s="9">
        <v>281</v>
      </c>
      <c r="C53" s="9">
        <v>0.818611860275269</v>
      </c>
      <c r="D53" s="9">
        <v>0.00951147079467773</v>
      </c>
      <c r="E53" s="9">
        <v>10</v>
      </c>
      <c r="F53" s="9">
        <v>10</v>
      </c>
      <c r="G53" s="9">
        <v>0</v>
      </c>
      <c r="H53" s="9">
        <v>0</v>
      </c>
      <c r="I53" s="9">
        <v>1</v>
      </c>
      <c r="J53" s="9">
        <v>0.5</v>
      </c>
      <c r="K53" s="9">
        <v>0.666666666666667</v>
      </c>
      <c r="L53" s="9">
        <v>1</v>
      </c>
      <c r="M53" s="9">
        <v>0</v>
      </c>
      <c r="N53" s="9">
        <v>0.5</v>
      </c>
    </row>
    <row r="54" spans="1:14">
      <c r="A54" s="8">
        <v>166</v>
      </c>
      <c r="B54" s="9">
        <v>166</v>
      </c>
      <c r="C54" s="9">
        <v>0.779670238494873</v>
      </c>
      <c r="D54" s="9">
        <v>0.0862889289855957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167</v>
      </c>
      <c r="B55" s="9">
        <v>167</v>
      </c>
      <c r="C55" s="9">
        <v>0.815348744392395</v>
      </c>
      <c r="D55" s="9">
        <v>0.00903403759002686</v>
      </c>
      <c r="E55" s="9">
        <v>9</v>
      </c>
      <c r="F55" s="9">
        <v>7</v>
      </c>
      <c r="G55" s="9">
        <v>1</v>
      </c>
      <c r="H55" s="9">
        <v>3</v>
      </c>
      <c r="I55" s="9">
        <v>0.9</v>
      </c>
      <c r="J55" s="9">
        <v>0.5625</v>
      </c>
      <c r="K55" s="9">
        <v>0.692307692307692</v>
      </c>
      <c r="L55" s="9">
        <v>0.7</v>
      </c>
      <c r="M55" s="9">
        <v>0.2</v>
      </c>
      <c r="N55" s="9">
        <v>0.6</v>
      </c>
    </row>
    <row r="56" spans="1:14">
      <c r="A56" s="8">
        <v>8</v>
      </c>
      <c r="B56" s="9">
        <v>8</v>
      </c>
      <c r="C56" s="9">
        <v>0.792236685752869</v>
      </c>
      <c r="D56" s="9">
        <v>0.000946521759033203</v>
      </c>
      <c r="E56" s="9">
        <v>7</v>
      </c>
      <c r="F56" s="9">
        <v>8</v>
      </c>
      <c r="G56" s="9">
        <v>3</v>
      </c>
      <c r="H56" s="9">
        <v>2</v>
      </c>
      <c r="I56" s="9">
        <v>0.7</v>
      </c>
      <c r="J56" s="9">
        <v>0.466666666666667</v>
      </c>
      <c r="K56" s="9">
        <v>0.56</v>
      </c>
      <c r="L56" s="9">
        <v>0.8</v>
      </c>
      <c r="M56" s="9">
        <v>-0.1</v>
      </c>
      <c r="N56" s="9">
        <v>0.45</v>
      </c>
    </row>
    <row r="57" spans="1:14">
      <c r="A57" s="8">
        <v>358</v>
      </c>
      <c r="B57" s="9">
        <v>358</v>
      </c>
      <c r="C57" s="9">
        <v>0.789153099060059</v>
      </c>
      <c r="D57" s="9">
        <v>0.069909930229187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pans="1:14">
      <c r="A58" s="8">
        <v>22</v>
      </c>
      <c r="B58" s="9">
        <v>22</v>
      </c>
      <c r="C58" s="9">
        <v>0.792670369148254</v>
      </c>
      <c r="D58" s="9">
        <v>0.00942361354827881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203</v>
      </c>
      <c r="B59" s="9">
        <v>203</v>
      </c>
      <c r="C59" s="9">
        <v>0.82262909412384</v>
      </c>
      <c r="D59" s="9">
        <v>0.0605645179748535</v>
      </c>
      <c r="E59" s="9">
        <v>10</v>
      </c>
      <c r="F59" s="9">
        <v>6</v>
      </c>
      <c r="G59" s="9">
        <v>0</v>
      </c>
      <c r="H59" s="9">
        <v>4</v>
      </c>
      <c r="I59" s="9">
        <v>1</v>
      </c>
      <c r="J59" s="9">
        <v>0.625</v>
      </c>
      <c r="K59" s="9">
        <v>0.769230769230769</v>
      </c>
      <c r="L59" s="9">
        <v>0.6</v>
      </c>
      <c r="M59" s="9">
        <v>0.4</v>
      </c>
      <c r="N59" s="9">
        <v>0.7</v>
      </c>
    </row>
    <row r="60" spans="1:14">
      <c r="A60" s="8">
        <v>130</v>
      </c>
      <c r="B60" s="9">
        <v>130</v>
      </c>
      <c r="C60" s="9">
        <v>0.804839730262756</v>
      </c>
      <c r="D60" s="9">
        <v>0.0534467697143555</v>
      </c>
      <c r="E60" s="9">
        <v>9</v>
      </c>
      <c r="F60" s="9">
        <v>9</v>
      </c>
      <c r="G60" s="9">
        <v>1</v>
      </c>
      <c r="H60" s="9">
        <v>1</v>
      </c>
      <c r="I60" s="9">
        <v>0.9</v>
      </c>
      <c r="J60" s="9">
        <v>0.5</v>
      </c>
      <c r="K60" s="9">
        <v>0.642857142857143</v>
      </c>
      <c r="L60" s="9">
        <v>0.9</v>
      </c>
      <c r="M60" s="9">
        <v>0</v>
      </c>
      <c r="N60" s="9">
        <v>0.5</v>
      </c>
    </row>
    <row r="61" spans="1:14">
      <c r="A61" s="8">
        <v>189</v>
      </c>
      <c r="B61" s="9">
        <v>189</v>
      </c>
      <c r="C61" s="9">
        <v>0.811143755912781</v>
      </c>
      <c r="D61" s="9">
        <v>0.090301513671875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446</v>
      </c>
      <c r="B62" s="9">
        <v>446</v>
      </c>
      <c r="C62" s="9">
        <v>0.799922227859497</v>
      </c>
      <c r="D62" s="9">
        <v>0.0219073295593262</v>
      </c>
      <c r="E62" s="9">
        <v>8</v>
      </c>
      <c r="F62" s="9">
        <v>6</v>
      </c>
      <c r="G62" s="9">
        <v>2</v>
      </c>
      <c r="H62" s="9">
        <v>4</v>
      </c>
      <c r="I62" s="9">
        <v>0.8</v>
      </c>
      <c r="J62" s="9">
        <v>0.571428571428572</v>
      </c>
      <c r="K62" s="9">
        <v>0.666666666666667</v>
      </c>
      <c r="L62" s="9">
        <v>0.6</v>
      </c>
      <c r="M62" s="9">
        <v>0.2</v>
      </c>
      <c r="N62" s="9">
        <v>0.6</v>
      </c>
    </row>
    <row r="63" spans="1:14">
      <c r="A63" s="8">
        <v>375</v>
      </c>
      <c r="B63" s="9">
        <v>375</v>
      </c>
      <c r="C63" s="9">
        <v>0.788620829582214</v>
      </c>
      <c r="D63" s="9">
        <v>0.0119588375091553</v>
      </c>
      <c r="E63" s="9">
        <v>8</v>
      </c>
      <c r="F63" s="9">
        <v>7</v>
      </c>
      <c r="G63" s="9">
        <v>2</v>
      </c>
      <c r="H63" s="9">
        <v>3</v>
      </c>
      <c r="I63" s="9">
        <v>0.8</v>
      </c>
      <c r="J63" s="9">
        <v>0.533333333333333</v>
      </c>
      <c r="K63" s="9">
        <v>0.64</v>
      </c>
      <c r="L63" s="9">
        <v>0.7</v>
      </c>
      <c r="M63" s="9">
        <v>0.1</v>
      </c>
      <c r="N63" s="9">
        <v>0.55</v>
      </c>
    </row>
    <row r="64" spans="1:14">
      <c r="A64" s="8">
        <v>424</v>
      </c>
      <c r="B64" s="9">
        <v>424</v>
      </c>
      <c r="C64" s="9">
        <v>0.815646529197693</v>
      </c>
      <c r="D64" s="9">
        <v>0.0948091745376587</v>
      </c>
      <c r="E64" s="9">
        <v>9</v>
      </c>
      <c r="F64" s="9">
        <v>4</v>
      </c>
      <c r="G64" s="9">
        <v>1</v>
      </c>
      <c r="H64" s="9">
        <v>6</v>
      </c>
      <c r="I64" s="9">
        <v>0.9</v>
      </c>
      <c r="J64" s="9">
        <v>0.692307692307692</v>
      </c>
      <c r="K64" s="9">
        <v>0.782608695652174</v>
      </c>
      <c r="L64" s="9">
        <v>0.4</v>
      </c>
      <c r="M64" s="9">
        <v>0.5</v>
      </c>
      <c r="N64" s="9">
        <v>0.75</v>
      </c>
    </row>
    <row r="65" spans="1:14">
      <c r="A65" s="8">
        <v>24</v>
      </c>
      <c r="B65" s="9">
        <v>24</v>
      </c>
      <c r="C65" s="9">
        <v>0.790312647819519</v>
      </c>
      <c r="D65" s="9">
        <v>0.0681979656219482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464</v>
      </c>
      <c r="B66" s="9">
        <v>464</v>
      </c>
      <c r="C66" s="9">
        <v>0.819258093833923</v>
      </c>
      <c r="D66" s="9">
        <v>0.0910781621932983</v>
      </c>
      <c r="E66" s="9">
        <v>9</v>
      </c>
      <c r="F66" s="9">
        <v>9</v>
      </c>
      <c r="G66" s="9">
        <v>1</v>
      </c>
      <c r="H66" s="9">
        <v>1</v>
      </c>
      <c r="I66" s="9">
        <v>0.9</v>
      </c>
      <c r="J66" s="9">
        <v>0.5</v>
      </c>
      <c r="K66" s="9">
        <v>0.642857142857143</v>
      </c>
      <c r="L66" s="9">
        <v>0.9</v>
      </c>
      <c r="M66" s="9">
        <v>0</v>
      </c>
      <c r="N66" s="9">
        <v>0.5</v>
      </c>
    </row>
    <row r="67" spans="1:14">
      <c r="A67" s="8">
        <v>203</v>
      </c>
      <c r="B67" s="9">
        <v>203</v>
      </c>
      <c r="C67" s="9">
        <v>0.82262909412384</v>
      </c>
      <c r="D67" s="9">
        <v>0.0605645179748535</v>
      </c>
      <c r="E67" s="9">
        <v>10</v>
      </c>
      <c r="F67" s="9">
        <v>6</v>
      </c>
      <c r="G67" s="9">
        <v>0</v>
      </c>
      <c r="H67" s="9">
        <v>4</v>
      </c>
      <c r="I67" s="9">
        <v>1</v>
      </c>
      <c r="J67" s="9">
        <v>0.625</v>
      </c>
      <c r="K67" s="9">
        <v>0.769230769230769</v>
      </c>
      <c r="L67" s="9">
        <v>0.6</v>
      </c>
      <c r="M67" s="9">
        <v>0.4</v>
      </c>
      <c r="N67" s="9">
        <v>0.7</v>
      </c>
    </row>
    <row r="68" spans="1:14">
      <c r="A68" s="8">
        <v>134</v>
      </c>
      <c r="B68" s="9">
        <v>134</v>
      </c>
      <c r="C68" s="9">
        <v>0.822918891906738</v>
      </c>
      <c r="D68" s="9">
        <v>0.0971198081970215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134</v>
      </c>
      <c r="B69" s="9">
        <v>134</v>
      </c>
      <c r="C69" s="9">
        <v>0.822918891906738</v>
      </c>
      <c r="D69" s="9">
        <v>0.0971198081970215</v>
      </c>
      <c r="E69" s="9">
        <v>10</v>
      </c>
      <c r="F69" s="9">
        <v>7</v>
      </c>
      <c r="G69" s="9">
        <v>0</v>
      </c>
      <c r="H69" s="9">
        <v>3</v>
      </c>
      <c r="I69" s="9">
        <v>1</v>
      </c>
      <c r="J69" s="9">
        <v>0.588235294117647</v>
      </c>
      <c r="K69" s="9">
        <v>0.740740740740741</v>
      </c>
      <c r="L69" s="9">
        <v>0.7</v>
      </c>
      <c r="M69" s="9">
        <v>0.3</v>
      </c>
      <c r="N69" s="9">
        <v>0.65</v>
      </c>
    </row>
    <row r="70" s="7" customFormat="1" spans="3:14">
      <c r="C70" s="7">
        <f>AVERAGE(C2:C69)</f>
        <v>0.729782849550247</v>
      </c>
      <c r="D70" s="7">
        <f>AVERAGE(D2:D69)</f>
        <v>0.0393584861474879</v>
      </c>
      <c r="I70" s="7">
        <f t="shared" ref="I70:N70" si="0">AVERAGE(I2:I69)</f>
        <v>0.902941176470588</v>
      </c>
      <c r="J70" s="7">
        <f t="shared" si="0"/>
        <v>0.568556857330532</v>
      </c>
      <c r="K70" s="7">
        <f t="shared" si="0"/>
        <v>0.695617301565798</v>
      </c>
      <c r="L70" s="7">
        <f t="shared" si="0"/>
        <v>0.695588235294118</v>
      </c>
      <c r="M70" s="7">
        <f t="shared" si="0"/>
        <v>0.207352941176471</v>
      </c>
      <c r="N70" s="7">
        <f t="shared" si="0"/>
        <v>0.603676470588235</v>
      </c>
    </row>
    <row r="72" spans="3:8">
      <c r="C72" s="18" t="s">
        <v>13</v>
      </c>
      <c r="D72" s="7" t="s">
        <v>14</v>
      </c>
      <c r="G72" s="7" t="s">
        <v>39</v>
      </c>
      <c r="H72" s="7"/>
    </row>
    <row r="73" spans="3:11">
      <c r="C73" s="7" t="s">
        <v>15</v>
      </c>
      <c r="D73" s="7">
        <f>COUNTIF(C2:C69,"&lt;0.343")-COUNTIF(C2:C69,"&lt;0.311")</f>
        <v>0</v>
      </c>
      <c r="G73" s="19">
        <v>0.02</v>
      </c>
      <c r="H73" s="23">
        <v>31.2</v>
      </c>
      <c r="I73" s="23">
        <v>-40</v>
      </c>
      <c r="J73" s="24">
        <v>0.0256</v>
      </c>
      <c r="K73">
        <v>76</v>
      </c>
    </row>
    <row r="74" spans="3:11">
      <c r="C74" s="7" t="s">
        <v>16</v>
      </c>
      <c r="D74" s="7">
        <f>COUNTIF(C2:C69,"&lt;0.375")-COUNTIF(C2:C69,"&lt;0.343")</f>
        <v>0</v>
      </c>
      <c r="G74" s="19">
        <v>0.04</v>
      </c>
      <c r="H74" s="23">
        <v>62.4</v>
      </c>
      <c r="I74" s="23">
        <v>-60</v>
      </c>
      <c r="J74" s="24">
        <v>0.0385</v>
      </c>
      <c r="K74">
        <v>75</v>
      </c>
    </row>
    <row r="75" spans="3:11">
      <c r="C75" s="7" t="s">
        <v>17</v>
      </c>
      <c r="D75" s="7">
        <f>COUNTIF(C2:C69,"&lt;0.407")-COUNTIF(C2:C69,"&lt;0.375")</f>
        <v>0</v>
      </c>
      <c r="G75" s="19">
        <v>0.1</v>
      </c>
      <c r="H75" s="23">
        <v>156</v>
      </c>
      <c r="I75" s="23">
        <v>-160</v>
      </c>
      <c r="J75" s="24">
        <v>0.1026</v>
      </c>
      <c r="K75">
        <v>70</v>
      </c>
    </row>
    <row r="76" s="3" customFormat="1" spans="3:11">
      <c r="C76" s="20" t="s">
        <v>18</v>
      </c>
      <c r="D76" s="20">
        <f>COUNTIF(C2:C69,"&lt;0.439")-COUNTIF(C2:C69,"&lt;0.407")</f>
        <v>0</v>
      </c>
      <c r="G76" s="30">
        <v>0.12</v>
      </c>
      <c r="H76" s="31">
        <v>187.2</v>
      </c>
      <c r="I76" s="31">
        <v>-180</v>
      </c>
      <c r="J76" s="33">
        <v>0.1154</v>
      </c>
      <c r="K76" s="3">
        <v>69</v>
      </c>
    </row>
    <row r="77" s="3" customFormat="1" spans="3:11">
      <c r="C77" s="20" t="s">
        <v>19</v>
      </c>
      <c r="D77" s="20">
        <f>COUNTIF(C2:C69,"&lt;0.471")-COUNTIF(C2:C69,"&lt;0.439")</f>
        <v>0</v>
      </c>
      <c r="H77" s="20"/>
      <c r="I77" s="3">
        <v>-200</v>
      </c>
      <c r="J77" s="25">
        <v>0.1282</v>
      </c>
      <c r="K77" s="3">
        <v>68</v>
      </c>
    </row>
    <row r="78" s="3" customFormat="1" spans="3:4">
      <c r="C78" s="20" t="s">
        <v>20</v>
      </c>
      <c r="D78" s="20">
        <f>COUNTIF(C2:C69,"&lt;0.503")-COUNTIF(C2:C69,"&lt;0.471")</f>
        <v>0</v>
      </c>
    </row>
    <row r="79" s="3" customFormat="1" spans="3:4">
      <c r="C79" s="20" t="s">
        <v>21</v>
      </c>
      <c r="D79" s="20">
        <f>COUNTIF(C2:C69,"&lt;0.535")-COUNTIF(C2:C69,"&lt;0.503")</f>
        <v>0</v>
      </c>
    </row>
    <row r="80" s="3" customFormat="1" spans="3:4">
      <c r="C80" s="20" t="s">
        <v>22</v>
      </c>
      <c r="D80" s="20">
        <f>COUNTIF(C2:C69,"&lt;0.567")-COUNTIF(C2:C69,"&lt;0.535")</f>
        <v>0</v>
      </c>
    </row>
    <row r="81" s="3" customFormat="1" spans="3:4">
      <c r="C81" s="20" t="s">
        <v>23</v>
      </c>
      <c r="D81" s="20">
        <f>COUNTIF(C2:C69,"&lt;0.599")-COUNTIF(C2:C69,"&lt;0.567")</f>
        <v>0</v>
      </c>
    </row>
    <row r="82" spans="3:4">
      <c r="C82" s="7" t="s">
        <v>24</v>
      </c>
      <c r="D82" s="7">
        <f>COUNTIF(C2:C69,"&lt;0.631")-COUNTIF(C2:C69,"&lt;0.599")</f>
        <v>0</v>
      </c>
    </row>
    <row r="83" s="29" customFormat="1" spans="3:5">
      <c r="C83" s="32" t="s">
        <v>55</v>
      </c>
      <c r="D83" s="32">
        <f>COUNTIF(C2:C69,"&lt;0.679")-COUNTIF(C2:C69,"&lt;0.631")</f>
        <v>17</v>
      </c>
      <c r="E83" s="29">
        <v>19</v>
      </c>
    </row>
    <row r="84" spans="3:5">
      <c r="C84" s="7" t="s">
        <v>56</v>
      </c>
      <c r="D84" s="7">
        <f>COUNTIF(C2:C69,"&lt;0.727")-COUNTIF(C2:C69,"&lt;0.679")</f>
        <v>17</v>
      </c>
      <c r="E84">
        <v>19</v>
      </c>
    </row>
    <row r="85" spans="3:5">
      <c r="C85" s="7" t="s">
        <v>78</v>
      </c>
      <c r="D85" s="7">
        <f>COUNTIF(C2:C69,"&lt;0.775")-COUNTIF(C2:C69,"&lt;0.727")</f>
        <v>17</v>
      </c>
      <c r="E85">
        <v>19</v>
      </c>
    </row>
    <row r="86" s="29" customFormat="1" spans="3:5">
      <c r="C86" s="32" t="s">
        <v>79</v>
      </c>
      <c r="D86" s="32">
        <f>COUNTIF(C2:C69,"&lt;0.823")-COUNTIF(C2:C69,"&lt;0.775")</f>
        <v>17</v>
      </c>
      <c r="E86" s="29">
        <v>19</v>
      </c>
    </row>
    <row r="87" s="3" customFormat="1" spans="3:4">
      <c r="C87" s="20" t="s">
        <v>79</v>
      </c>
      <c r="D87" s="20">
        <f>COUNTIF(C2:C69,"&lt;0.791")-COUNTIF(C2:C69,"&lt;0.759")</f>
        <v>7</v>
      </c>
    </row>
    <row r="88" s="3" customFormat="1" spans="3:4">
      <c r="C88" s="20" t="s">
        <v>30</v>
      </c>
      <c r="D88" s="20">
        <f>COUNTIF(C2:C69,"&lt;0.823")-COUNTIF(C2:C69,"&lt;0.791")</f>
        <v>13</v>
      </c>
    </row>
    <row r="89" spans="3:4">
      <c r="C89" s="7" t="s">
        <v>31</v>
      </c>
      <c r="D89" s="7">
        <f>COUNTIF(C2:C69,"&lt;0.855")-COUNTIF(C2:C69,"&lt;0.823")</f>
        <v>0</v>
      </c>
    </row>
    <row r="90" spans="3:8">
      <c r="C90" s="7" t="s">
        <v>32</v>
      </c>
      <c r="D90" s="7">
        <f>COUNTIF(C2:C69,"&lt;0.887")-COUNTIF(C2:C69,"&lt;0.855")</f>
        <v>0</v>
      </c>
      <c r="G90">
        <v>0.53</v>
      </c>
      <c r="H90">
        <v>0.038</v>
      </c>
    </row>
    <row r="91" spans="3:8">
      <c r="C91" s="7" t="s">
        <v>33</v>
      </c>
      <c r="D91" s="7">
        <f>COUNTIF(C2:C69,"&lt;0.919")-COUNTIF(C2:C69,"&lt;0.887")</f>
        <v>0</v>
      </c>
      <c r="G91">
        <v>0.648</v>
      </c>
      <c r="H91">
        <v>0.073</v>
      </c>
    </row>
    <row r="92" spans="3:8">
      <c r="C92" s="7" t="s">
        <v>34</v>
      </c>
      <c r="D92" s="7">
        <f>COUNTIF(C2:C69,"&lt;0.951")-COUNTIF(C2:C69,"&lt;0.919")</f>
        <v>0</v>
      </c>
      <c r="G92">
        <v>0.734</v>
      </c>
      <c r="H92">
        <v>0.107</v>
      </c>
    </row>
    <row r="93" spans="3:4">
      <c r="C93" s="7" t="s">
        <v>35</v>
      </c>
      <c r="D93" s="7">
        <f>COUNTIF(C2:C69,"&lt;0.983")-COUNTIF(C2:C69,"&lt;0.951")</f>
        <v>0</v>
      </c>
    </row>
    <row r="94" spans="3:4">
      <c r="C94" s="7" t="s">
        <v>36</v>
      </c>
      <c r="D94" s="7">
        <f>COUNTIF(C2:C69,"&lt;1.015")-COUNTIF(C2:C69,"&lt;0.983")</f>
        <v>0</v>
      </c>
    </row>
    <row r="95" spans="3:7">
      <c r="C95" s="7" t="s">
        <v>37</v>
      </c>
      <c r="D95" s="7">
        <f>COUNTIF(C2:C69,"&lt;1.047")-COUNTIF(C2:C69,"&lt;1.015")</f>
        <v>0</v>
      </c>
      <c r="G95">
        <v>0.048</v>
      </c>
    </row>
    <row r="96" spans="3:4">
      <c r="C96" s="7" t="s">
        <v>38</v>
      </c>
      <c r="D96" s="7">
        <f>COUNTIF(C2:C69,"&lt;1.079")-COUNTIF(C2:C69,"&lt;1.047")</f>
        <v>0</v>
      </c>
    </row>
  </sheetData>
  <pageMargins left="0.75" right="0.75" top="1" bottom="1" header="0.5" footer="0.5"/>
  <headerFooter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0" workbookViewId="0">
      <selection activeCell="G80" sqref="G80:K85"/>
    </sheetView>
  </sheetViews>
  <sheetFormatPr defaultColWidth="9" defaultRowHeight="13.5"/>
  <cols>
    <col min="3" max="4" width="17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4" customFormat="1" spans="1:14">
      <c r="A27" s="16">
        <v>163</v>
      </c>
      <c r="B27" s="17">
        <v>163</v>
      </c>
      <c r="C27" s="17">
        <v>0.470137119293213</v>
      </c>
      <c r="D27" s="17">
        <v>0.00216317176818848</v>
      </c>
      <c r="E27" s="17">
        <v>10</v>
      </c>
      <c r="F27" s="17">
        <v>7</v>
      </c>
      <c r="G27" s="17">
        <v>0</v>
      </c>
      <c r="H27" s="17">
        <v>3</v>
      </c>
      <c r="I27" s="17">
        <v>1</v>
      </c>
      <c r="J27" s="17">
        <v>0.588235294117647</v>
      </c>
      <c r="K27" s="17">
        <v>0.740740740740741</v>
      </c>
      <c r="L27" s="17">
        <v>0.7</v>
      </c>
      <c r="M27" s="17">
        <v>0.3</v>
      </c>
      <c r="N27" s="17">
        <v>0.65</v>
      </c>
    </row>
    <row r="28" spans="1:14">
      <c r="A28" s="8">
        <v>59</v>
      </c>
      <c r="B28" s="9">
        <v>59</v>
      </c>
      <c r="C28" s="9">
        <v>0.676947593688965</v>
      </c>
      <c r="D28" s="9">
        <v>0.0693099498748779</v>
      </c>
      <c r="E28" s="9">
        <v>9</v>
      </c>
      <c r="F28" s="9">
        <v>5</v>
      </c>
      <c r="G28" s="9">
        <v>1</v>
      </c>
      <c r="H28" s="9">
        <v>5</v>
      </c>
      <c r="I28" s="9">
        <v>0.9</v>
      </c>
      <c r="J28" s="9">
        <v>0.642857142857143</v>
      </c>
      <c r="K28" s="9">
        <v>0.75</v>
      </c>
      <c r="L28" s="9">
        <v>0.5</v>
      </c>
      <c r="M28" s="9">
        <v>0.4</v>
      </c>
      <c r="N28" s="9">
        <v>0.7</v>
      </c>
    </row>
    <row r="29" spans="1:14">
      <c r="A29" s="8">
        <v>9</v>
      </c>
      <c r="B29" s="9">
        <v>9</v>
      </c>
      <c r="C29" s="9">
        <v>0.677007555961609</v>
      </c>
      <c r="D29" s="9">
        <v>0.0383379459381104</v>
      </c>
      <c r="E29" s="9">
        <v>9</v>
      </c>
      <c r="F29" s="9">
        <v>9</v>
      </c>
      <c r="G29" s="9">
        <v>1</v>
      </c>
      <c r="H29" s="9">
        <v>1</v>
      </c>
      <c r="I29" s="9">
        <v>0.9</v>
      </c>
      <c r="J29" s="9">
        <v>0.5</v>
      </c>
      <c r="K29" s="9">
        <v>0.642857142857143</v>
      </c>
      <c r="L29" s="9">
        <v>0.9</v>
      </c>
      <c r="M29" s="9">
        <v>0</v>
      </c>
      <c r="N29" s="9">
        <v>0.5</v>
      </c>
    </row>
    <row r="30" spans="1:14">
      <c r="A30" s="8">
        <v>232</v>
      </c>
      <c r="B30" s="9">
        <v>232</v>
      </c>
      <c r="C30" s="9">
        <v>0.677423715591431</v>
      </c>
      <c r="D30" s="9">
        <v>0.145640969276428</v>
      </c>
      <c r="E30" s="9">
        <v>10</v>
      </c>
      <c r="F30" s="9">
        <v>6</v>
      </c>
      <c r="G30" s="9">
        <v>0</v>
      </c>
      <c r="H30" s="9">
        <v>4</v>
      </c>
      <c r="I30" s="9">
        <v>1</v>
      </c>
      <c r="J30" s="9">
        <v>0.625</v>
      </c>
      <c r="K30" s="9">
        <v>0.769230769230769</v>
      </c>
      <c r="L30" s="9">
        <v>0.6</v>
      </c>
      <c r="M30" s="9">
        <v>0.4</v>
      </c>
      <c r="N30" s="9">
        <v>0.7</v>
      </c>
    </row>
    <row r="31" spans="1:14">
      <c r="A31" s="8">
        <v>356</v>
      </c>
      <c r="B31" s="9">
        <v>356</v>
      </c>
      <c r="C31" s="9">
        <v>0.677717924118042</v>
      </c>
      <c r="D31" s="9">
        <v>0.0300798416137695</v>
      </c>
      <c r="E31" s="9">
        <v>10</v>
      </c>
      <c r="F31" s="9">
        <v>5</v>
      </c>
      <c r="G31" s="9">
        <v>0</v>
      </c>
      <c r="H31" s="9">
        <v>5</v>
      </c>
      <c r="I31" s="9">
        <v>1</v>
      </c>
      <c r="J31" s="9">
        <v>0.666666666666667</v>
      </c>
      <c r="K31" s="9">
        <v>0.8</v>
      </c>
      <c r="L31" s="9">
        <v>0.5</v>
      </c>
      <c r="M31" s="9">
        <v>0.5</v>
      </c>
      <c r="N31" s="9">
        <v>0.75</v>
      </c>
    </row>
    <row r="32" spans="1:14">
      <c r="A32" s="8">
        <v>173</v>
      </c>
      <c r="B32" s="9">
        <v>173</v>
      </c>
      <c r="C32" s="9">
        <v>0.680266976356506</v>
      </c>
      <c r="D32" s="9">
        <v>0.11992335319519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pans="1:14">
      <c r="A33" s="8">
        <v>383</v>
      </c>
      <c r="B33" s="9">
        <v>383</v>
      </c>
      <c r="C33" s="9">
        <v>0.682110667228699</v>
      </c>
      <c r="D33" s="9">
        <v>0.0855762958526611</v>
      </c>
      <c r="E33" s="9">
        <v>9</v>
      </c>
      <c r="F33" s="9">
        <v>9</v>
      </c>
      <c r="G33" s="9">
        <v>1</v>
      </c>
      <c r="H33" s="9">
        <v>1</v>
      </c>
      <c r="I33" s="9">
        <v>0.9</v>
      </c>
      <c r="J33" s="9">
        <v>0.5</v>
      </c>
      <c r="K33" s="9">
        <v>0.642857142857143</v>
      </c>
      <c r="L33" s="9">
        <v>0.9</v>
      </c>
      <c r="M33" s="9">
        <v>0</v>
      </c>
      <c r="N33" s="9">
        <v>0.5</v>
      </c>
    </row>
    <row r="34" spans="1:14">
      <c r="A34" s="8">
        <v>492</v>
      </c>
      <c r="B34" s="9">
        <v>492</v>
      </c>
      <c r="C34" s="9">
        <v>0.683972120285034</v>
      </c>
      <c r="D34" s="9">
        <v>0.0601800680160523</v>
      </c>
      <c r="E34" s="9">
        <v>8</v>
      </c>
      <c r="F34" s="9">
        <v>5</v>
      </c>
      <c r="G34" s="9">
        <v>2</v>
      </c>
      <c r="H34" s="9">
        <v>5</v>
      </c>
      <c r="I34" s="9">
        <v>0.8</v>
      </c>
      <c r="J34" s="9">
        <v>0.615384615384615</v>
      </c>
      <c r="K34" s="9">
        <v>0.695652173913043</v>
      </c>
      <c r="L34" s="9">
        <v>0.5</v>
      </c>
      <c r="M34" s="9">
        <v>0.3</v>
      </c>
      <c r="N34" s="9">
        <v>0.65</v>
      </c>
    </row>
    <row r="35" spans="1:14">
      <c r="A35" s="8">
        <v>427</v>
      </c>
      <c r="B35" s="9">
        <v>427</v>
      </c>
      <c r="C35" s="9">
        <v>0.684904217720032</v>
      </c>
      <c r="D35" s="9">
        <v>0.0170198678970337</v>
      </c>
      <c r="E35" s="9">
        <v>10</v>
      </c>
      <c r="F35" s="9">
        <v>7</v>
      </c>
      <c r="G35" s="9">
        <v>0</v>
      </c>
      <c r="H35" s="9">
        <v>3</v>
      </c>
      <c r="I35" s="9">
        <v>1</v>
      </c>
      <c r="J35" s="9">
        <v>0.588235294117647</v>
      </c>
      <c r="K35" s="9">
        <v>0.740740740740741</v>
      </c>
      <c r="L35" s="9">
        <v>0.7</v>
      </c>
      <c r="M35" s="9">
        <v>0.3</v>
      </c>
      <c r="N35" s="9">
        <v>0.65</v>
      </c>
    </row>
    <row r="36" s="3" customFormat="1" spans="1:14">
      <c r="A36" s="14">
        <v>319</v>
      </c>
      <c r="B36" s="15">
        <v>319</v>
      </c>
      <c r="C36" s="15">
        <v>0.685276627540588</v>
      </c>
      <c r="D36" s="15">
        <v>0.0426899194717407</v>
      </c>
      <c r="E36" s="15">
        <v>8</v>
      </c>
      <c r="F36" s="15">
        <v>5</v>
      </c>
      <c r="G36" s="15">
        <v>2</v>
      </c>
      <c r="H36" s="15">
        <v>5</v>
      </c>
      <c r="I36" s="15">
        <v>0.8</v>
      </c>
      <c r="J36" s="15">
        <v>0.615384615384615</v>
      </c>
      <c r="K36" s="15">
        <v>0.695652173913043</v>
      </c>
      <c r="L36" s="15">
        <v>0.5</v>
      </c>
      <c r="M36" s="15">
        <v>0.3</v>
      </c>
      <c r="N36" s="15">
        <v>0.65</v>
      </c>
    </row>
    <row r="37" spans="1:14">
      <c r="A37" s="8">
        <v>40</v>
      </c>
      <c r="B37" s="9">
        <v>40</v>
      </c>
      <c r="C37" s="9">
        <v>0.702210426330566</v>
      </c>
      <c r="D37" s="9">
        <v>0.0116062164306641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="3" customFormat="1" spans="1:14">
      <c r="A38" s="14">
        <v>265</v>
      </c>
      <c r="B38" s="15">
        <v>265</v>
      </c>
      <c r="C38" s="15">
        <v>0.70265793800354</v>
      </c>
      <c r="D38" s="15">
        <v>0.0941702127456665</v>
      </c>
      <c r="E38" s="15">
        <v>8</v>
      </c>
      <c r="F38" s="15">
        <v>9</v>
      </c>
      <c r="G38" s="15">
        <v>2</v>
      </c>
      <c r="H38" s="15">
        <v>1</v>
      </c>
      <c r="I38" s="15">
        <v>0.8</v>
      </c>
      <c r="J38" s="15">
        <v>0.470588235294118</v>
      </c>
      <c r="K38" s="15">
        <v>0.592592592592593</v>
      </c>
      <c r="L38" s="15">
        <v>0.9</v>
      </c>
      <c r="M38" s="15">
        <v>-0.1</v>
      </c>
      <c r="N38" s="15">
        <v>0.45</v>
      </c>
    </row>
    <row r="39" spans="1:14">
      <c r="A39" s="8">
        <v>459</v>
      </c>
      <c r="B39" s="9">
        <v>459</v>
      </c>
      <c r="C39" s="9">
        <v>0.703859448432922</v>
      </c>
      <c r="D39" s="9">
        <v>0.0196352005004883</v>
      </c>
      <c r="E39" s="9">
        <v>10</v>
      </c>
      <c r="F39" s="9">
        <v>7</v>
      </c>
      <c r="G39" s="9">
        <v>0</v>
      </c>
      <c r="H39" s="9">
        <v>3</v>
      </c>
      <c r="I39" s="9">
        <v>1</v>
      </c>
      <c r="J39" s="9">
        <v>0.588235294117647</v>
      </c>
      <c r="K39" s="9">
        <v>0.740740740740741</v>
      </c>
      <c r="L39" s="9">
        <v>0.7</v>
      </c>
      <c r="M39" s="9">
        <v>0.3</v>
      </c>
      <c r="N39" s="9">
        <v>0.65</v>
      </c>
    </row>
    <row r="40" spans="1:14">
      <c r="A40" s="8">
        <v>158</v>
      </c>
      <c r="B40" s="9">
        <v>158</v>
      </c>
      <c r="C40" s="9">
        <v>0.704049229621887</v>
      </c>
      <c r="D40" s="9">
        <v>0.0694003105163574</v>
      </c>
      <c r="E40" s="9">
        <v>8</v>
      </c>
      <c r="F40" s="9">
        <v>6</v>
      </c>
      <c r="G40" s="9">
        <v>2</v>
      </c>
      <c r="H40" s="9">
        <v>4</v>
      </c>
      <c r="I40" s="9">
        <v>0.8</v>
      </c>
      <c r="J40" s="9">
        <v>0.571428571428572</v>
      </c>
      <c r="K40" s="9">
        <v>0.666666666666667</v>
      </c>
      <c r="L40" s="9">
        <v>0.6</v>
      </c>
      <c r="M40" s="9">
        <v>0.2</v>
      </c>
      <c r="N40" s="9">
        <v>0.6</v>
      </c>
    </row>
    <row r="41" spans="1:14">
      <c r="A41" s="8">
        <v>184</v>
      </c>
      <c r="B41" s="9">
        <v>184</v>
      </c>
      <c r="C41" s="9">
        <v>0.704670667648315</v>
      </c>
      <c r="D41" s="9">
        <v>0.0256813764572144</v>
      </c>
      <c r="E41" s="9">
        <v>8</v>
      </c>
      <c r="F41" s="9">
        <v>8</v>
      </c>
      <c r="G41" s="9">
        <v>2</v>
      </c>
      <c r="H41" s="9">
        <v>2</v>
      </c>
      <c r="I41" s="9">
        <v>0.8</v>
      </c>
      <c r="J41" s="9">
        <v>0.5</v>
      </c>
      <c r="K41" s="9">
        <v>0.615384615384615</v>
      </c>
      <c r="L41" s="9">
        <v>0.8</v>
      </c>
      <c r="M41" s="9">
        <v>0</v>
      </c>
      <c r="N41" s="9">
        <v>0.5</v>
      </c>
    </row>
    <row r="42" spans="1:14">
      <c r="A42" s="8">
        <v>76</v>
      </c>
      <c r="B42" s="9">
        <v>76</v>
      </c>
      <c r="C42" s="9">
        <v>0.70630407333374</v>
      </c>
      <c r="D42" s="9">
        <v>0.148064017295837</v>
      </c>
      <c r="E42" s="9">
        <v>8</v>
      </c>
      <c r="F42" s="9">
        <v>9</v>
      </c>
      <c r="G42" s="9">
        <v>2</v>
      </c>
      <c r="H42" s="9">
        <v>1</v>
      </c>
      <c r="I42" s="9">
        <v>0.8</v>
      </c>
      <c r="J42" s="9">
        <v>0.470588235294118</v>
      </c>
      <c r="K42" s="9">
        <v>0.592592592592593</v>
      </c>
      <c r="L42" s="9">
        <v>0.9</v>
      </c>
      <c r="M42" s="9">
        <v>-0.1</v>
      </c>
      <c r="N42" s="9">
        <v>0.45</v>
      </c>
    </row>
    <row r="43" spans="1:14">
      <c r="A43" s="8">
        <v>405</v>
      </c>
      <c r="B43" s="9">
        <v>405</v>
      </c>
      <c r="C43" s="9">
        <v>0.706742882728577</v>
      </c>
      <c r="D43" s="9">
        <v>0.148184299468994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191</v>
      </c>
      <c r="B44" s="9">
        <v>191</v>
      </c>
      <c r="C44" s="9">
        <v>0.707692980766296</v>
      </c>
      <c r="D44" s="9">
        <v>0.081139087677002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410</v>
      </c>
      <c r="B45" s="9">
        <v>410</v>
      </c>
      <c r="C45" s="9">
        <v>0.70784068107605</v>
      </c>
      <c r="D45" s="9">
        <v>0.100501298904419</v>
      </c>
      <c r="E45" s="9">
        <v>10</v>
      </c>
      <c r="F45" s="9">
        <v>5</v>
      </c>
      <c r="G45" s="9">
        <v>0</v>
      </c>
      <c r="H45" s="9">
        <v>5</v>
      </c>
      <c r="I45" s="9">
        <v>1</v>
      </c>
      <c r="J45" s="9">
        <v>0.666666666666667</v>
      </c>
      <c r="K45" s="9">
        <v>0.8</v>
      </c>
      <c r="L45" s="9">
        <v>0.5</v>
      </c>
      <c r="M45" s="9">
        <v>0.5</v>
      </c>
      <c r="N45" s="9">
        <v>0.75</v>
      </c>
    </row>
    <row r="46" spans="1:14">
      <c r="A46" s="8">
        <v>416</v>
      </c>
      <c r="B46" s="9">
        <v>416</v>
      </c>
      <c r="C46" s="9">
        <v>0.713237643241882</v>
      </c>
      <c r="D46" s="9">
        <v>0.146124362945557</v>
      </c>
      <c r="E46" s="9">
        <v>10</v>
      </c>
      <c r="F46" s="9">
        <v>3</v>
      </c>
      <c r="G46" s="9">
        <v>0</v>
      </c>
      <c r="H46" s="9">
        <v>7</v>
      </c>
      <c r="I46" s="9">
        <v>1</v>
      </c>
      <c r="J46" s="9">
        <v>0.769230769230769</v>
      </c>
      <c r="K46" s="9">
        <v>0.869565217391304</v>
      </c>
      <c r="L46" s="9">
        <v>0.3</v>
      </c>
      <c r="M46" s="9">
        <v>0.7</v>
      </c>
      <c r="N46" s="9">
        <v>0.85</v>
      </c>
    </row>
    <row r="47" spans="1:14">
      <c r="A47" s="8">
        <v>425</v>
      </c>
      <c r="B47" s="9">
        <v>425</v>
      </c>
      <c r="C47" s="9">
        <v>0.714130759239197</v>
      </c>
      <c r="D47" s="9">
        <v>0.108007192611694</v>
      </c>
      <c r="E47" s="9">
        <v>8</v>
      </c>
      <c r="F47" s="9">
        <v>8</v>
      </c>
      <c r="G47" s="9">
        <v>2</v>
      </c>
      <c r="H47" s="9">
        <v>2</v>
      </c>
      <c r="I47" s="9">
        <v>0.8</v>
      </c>
      <c r="J47" s="9">
        <v>0.5</v>
      </c>
      <c r="K47" s="9">
        <v>0.615384615384615</v>
      </c>
      <c r="L47" s="9">
        <v>0.8</v>
      </c>
      <c r="M47" s="9">
        <v>0</v>
      </c>
      <c r="N47" s="9">
        <v>0.5</v>
      </c>
    </row>
    <row r="48" s="3" customFormat="1" spans="1:14">
      <c r="A48" s="14">
        <v>379</v>
      </c>
      <c r="B48" s="15">
        <v>379</v>
      </c>
      <c r="C48" s="15">
        <v>0.714186191558838</v>
      </c>
      <c r="D48" s="15">
        <v>0.063402533531189</v>
      </c>
      <c r="E48" s="15">
        <v>8</v>
      </c>
      <c r="F48" s="15">
        <v>7</v>
      </c>
      <c r="G48" s="15">
        <v>2</v>
      </c>
      <c r="H48" s="15">
        <v>3</v>
      </c>
      <c r="I48" s="15">
        <v>0.8</v>
      </c>
      <c r="J48" s="15">
        <v>0.533333333333333</v>
      </c>
      <c r="K48" s="15">
        <v>0.64</v>
      </c>
      <c r="L48" s="15">
        <v>0.7</v>
      </c>
      <c r="M48" s="15">
        <v>0.1</v>
      </c>
      <c r="N48" s="15">
        <v>0.55</v>
      </c>
    </row>
    <row r="49" spans="1:14">
      <c r="A49" s="8">
        <v>275</v>
      </c>
      <c r="B49" s="9">
        <v>275</v>
      </c>
      <c r="C49" s="9">
        <v>0.714213848114014</v>
      </c>
      <c r="D49" s="9">
        <v>0.0160645246505737</v>
      </c>
      <c r="E49" s="9">
        <v>7</v>
      </c>
      <c r="F49" s="9">
        <v>7</v>
      </c>
      <c r="G49" s="9">
        <v>3</v>
      </c>
      <c r="H49" s="9">
        <v>3</v>
      </c>
      <c r="I49" s="9">
        <v>0.7</v>
      </c>
      <c r="J49" s="9">
        <v>0.5</v>
      </c>
      <c r="K49" s="9">
        <v>0.583333333333333</v>
      </c>
      <c r="L49" s="9">
        <v>0.7</v>
      </c>
      <c r="M49" s="9">
        <v>0</v>
      </c>
      <c r="N49" s="9">
        <v>0.5</v>
      </c>
    </row>
    <row r="50" s="3" customFormat="1" spans="1:14">
      <c r="A50" s="14">
        <v>38</v>
      </c>
      <c r="B50" s="15">
        <v>38</v>
      </c>
      <c r="C50" s="15">
        <v>0.714796662330627</v>
      </c>
      <c r="D50" s="15">
        <v>0.0990233421325684</v>
      </c>
      <c r="E50" s="15">
        <v>9</v>
      </c>
      <c r="F50" s="15">
        <v>6</v>
      </c>
      <c r="G50" s="15">
        <v>1</v>
      </c>
      <c r="H50" s="15">
        <v>4</v>
      </c>
      <c r="I50" s="15">
        <v>0.9</v>
      </c>
      <c r="J50" s="15">
        <v>0.6</v>
      </c>
      <c r="K50" s="15">
        <v>0.72</v>
      </c>
      <c r="L50" s="15">
        <v>0.6</v>
      </c>
      <c r="M50" s="15">
        <v>0.3</v>
      </c>
      <c r="N50" s="15">
        <v>0.65</v>
      </c>
    </row>
    <row r="51" spans="1:14">
      <c r="A51" s="8">
        <v>156</v>
      </c>
      <c r="B51" s="9">
        <v>156</v>
      </c>
      <c r="C51" s="9">
        <v>0.717787384986877</v>
      </c>
      <c r="D51" s="9">
        <v>0.186887502670288</v>
      </c>
      <c r="E51" s="9">
        <v>8</v>
      </c>
      <c r="F51" s="9">
        <v>6</v>
      </c>
      <c r="G51" s="9">
        <v>2</v>
      </c>
      <c r="H51" s="9">
        <v>4</v>
      </c>
      <c r="I51" s="9">
        <v>0.8</v>
      </c>
      <c r="J51" s="9">
        <v>0.571428571428572</v>
      </c>
      <c r="K51" s="9">
        <v>0.666666666666667</v>
      </c>
      <c r="L51" s="9">
        <v>0.6</v>
      </c>
      <c r="M51" s="9">
        <v>0.2</v>
      </c>
      <c r="N51" s="9">
        <v>0.6</v>
      </c>
    </row>
    <row r="52" spans="1:14">
      <c r="A52" s="8">
        <v>95</v>
      </c>
      <c r="B52" s="9">
        <v>95</v>
      </c>
      <c r="C52" s="9">
        <v>0.718604207038879</v>
      </c>
      <c r="D52" s="9">
        <v>0.000424385070800781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240</v>
      </c>
      <c r="B53" s="9">
        <v>240</v>
      </c>
      <c r="C53" s="9">
        <v>0.720616340637207</v>
      </c>
      <c r="D53" s="9">
        <v>0.0177127122879028</v>
      </c>
      <c r="E53" s="9">
        <v>10</v>
      </c>
      <c r="F53" s="9">
        <v>7</v>
      </c>
      <c r="G53" s="9">
        <v>0</v>
      </c>
      <c r="H53" s="9">
        <v>3</v>
      </c>
      <c r="I53" s="9">
        <v>1</v>
      </c>
      <c r="J53" s="9">
        <v>0.588235294117647</v>
      </c>
      <c r="K53" s="9">
        <v>0.740740740740741</v>
      </c>
      <c r="L53" s="9">
        <v>0.7</v>
      </c>
      <c r="M53" s="9">
        <v>0.3</v>
      </c>
      <c r="N53" s="9">
        <v>0.65</v>
      </c>
    </row>
    <row r="54" spans="1:14">
      <c r="A54" s="8">
        <v>345</v>
      </c>
      <c r="B54" s="9">
        <v>345</v>
      </c>
      <c r="C54" s="9">
        <v>0.72076141834259</v>
      </c>
      <c r="D54" s="9">
        <v>0.153447031974793</v>
      </c>
      <c r="E54" s="9">
        <v>8</v>
      </c>
      <c r="F54" s="9">
        <v>7</v>
      </c>
      <c r="G54" s="9">
        <v>2</v>
      </c>
      <c r="H54" s="9">
        <v>3</v>
      </c>
      <c r="I54" s="9">
        <v>0.8</v>
      </c>
      <c r="J54" s="9">
        <v>0.533333333333333</v>
      </c>
      <c r="K54" s="9">
        <v>0.64</v>
      </c>
      <c r="L54" s="9">
        <v>0.7</v>
      </c>
      <c r="M54" s="9">
        <v>0.1</v>
      </c>
      <c r="N54" s="9">
        <v>0.55</v>
      </c>
    </row>
    <row r="55" spans="1:14">
      <c r="A55" s="8">
        <v>344</v>
      </c>
      <c r="B55" s="9">
        <v>344</v>
      </c>
      <c r="C55" s="9">
        <v>0.735213398933411</v>
      </c>
      <c r="D55" s="9">
        <v>0.0976202487945557</v>
      </c>
      <c r="E55" s="9">
        <v>8</v>
      </c>
      <c r="F55" s="9">
        <v>9</v>
      </c>
      <c r="G55" s="9">
        <v>2</v>
      </c>
      <c r="H55" s="9">
        <v>1</v>
      </c>
      <c r="I55" s="9">
        <v>0.8</v>
      </c>
      <c r="J55" s="9">
        <v>0.470588235294118</v>
      </c>
      <c r="K55" s="9">
        <v>0.592592592592593</v>
      </c>
      <c r="L55" s="9">
        <v>0.9</v>
      </c>
      <c r="M55" s="9">
        <v>-0.1</v>
      </c>
      <c r="N55" s="9">
        <v>0.45</v>
      </c>
    </row>
    <row r="56" spans="1:14">
      <c r="A56" s="8">
        <v>478</v>
      </c>
      <c r="B56" s="9">
        <v>478</v>
      </c>
      <c r="C56" s="9">
        <v>0.736080169677734</v>
      </c>
      <c r="D56" s="9">
        <v>0.0970965623855591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="3" customFormat="1" spans="1:14">
      <c r="A57" s="14">
        <v>357</v>
      </c>
      <c r="B57" s="15">
        <v>357</v>
      </c>
      <c r="C57" s="15">
        <v>0.736613154411316</v>
      </c>
      <c r="D57" s="15">
        <v>0.0743128061294556</v>
      </c>
      <c r="E57" s="15">
        <v>8</v>
      </c>
      <c r="F57" s="15">
        <v>9</v>
      </c>
      <c r="G57" s="15">
        <v>2</v>
      </c>
      <c r="H57" s="15">
        <v>1</v>
      </c>
      <c r="I57" s="15">
        <v>0.8</v>
      </c>
      <c r="J57" s="15">
        <v>0.470588235294118</v>
      </c>
      <c r="K57" s="15">
        <v>0.592592592592593</v>
      </c>
      <c r="L57" s="15">
        <v>0.9</v>
      </c>
      <c r="M57" s="15">
        <v>-0.1</v>
      </c>
      <c r="N57" s="15">
        <v>0.45</v>
      </c>
    </row>
    <row r="58" spans="1:14">
      <c r="A58" s="8">
        <v>178</v>
      </c>
      <c r="B58" s="9">
        <v>178</v>
      </c>
      <c r="C58" s="9">
        <v>0.736749768257141</v>
      </c>
      <c r="D58" s="9">
        <v>0.15205705165863</v>
      </c>
      <c r="E58" s="9">
        <v>9</v>
      </c>
      <c r="F58" s="9">
        <v>7</v>
      </c>
      <c r="G58" s="9">
        <v>1</v>
      </c>
      <c r="H58" s="9">
        <v>3</v>
      </c>
      <c r="I58" s="9">
        <v>0.9</v>
      </c>
      <c r="J58" s="9">
        <v>0.5625</v>
      </c>
      <c r="K58" s="9">
        <v>0.692307692307692</v>
      </c>
      <c r="L58" s="9">
        <v>0.7</v>
      </c>
      <c r="M58" s="9">
        <v>0.2</v>
      </c>
      <c r="N58" s="9">
        <v>0.6</v>
      </c>
    </row>
    <row r="59" s="3" customFormat="1" spans="1:14">
      <c r="A59" s="14">
        <v>13</v>
      </c>
      <c r="B59" s="15">
        <v>13</v>
      </c>
      <c r="C59" s="15">
        <v>0.737797617912292</v>
      </c>
      <c r="D59" s="15">
        <v>0.0830581188201904</v>
      </c>
      <c r="E59" s="15">
        <v>9</v>
      </c>
      <c r="F59" s="15">
        <v>7</v>
      </c>
      <c r="G59" s="15">
        <v>1</v>
      </c>
      <c r="H59" s="15">
        <v>3</v>
      </c>
      <c r="I59" s="15">
        <v>0.9</v>
      </c>
      <c r="J59" s="15">
        <v>0.5625</v>
      </c>
      <c r="K59" s="15">
        <v>0.692307692307692</v>
      </c>
      <c r="L59" s="15">
        <v>0.7</v>
      </c>
      <c r="M59" s="15">
        <v>0.2</v>
      </c>
      <c r="N59" s="15">
        <v>0.6</v>
      </c>
    </row>
    <row r="60" spans="1:14">
      <c r="A60" s="8">
        <v>14</v>
      </c>
      <c r="B60" s="9">
        <v>14</v>
      </c>
      <c r="C60" s="9">
        <v>0.73849093914032</v>
      </c>
      <c r="D60" s="9">
        <v>0.159450173377991</v>
      </c>
      <c r="E60" s="9">
        <v>10</v>
      </c>
      <c r="F60" s="9">
        <v>9</v>
      </c>
      <c r="G60" s="9">
        <v>0</v>
      </c>
      <c r="H60" s="9">
        <v>1</v>
      </c>
      <c r="I60" s="9">
        <v>1</v>
      </c>
      <c r="J60" s="9">
        <v>0.526315789473684</v>
      </c>
      <c r="K60" s="9">
        <v>0.689655172413793</v>
      </c>
      <c r="L60" s="9">
        <v>0.9</v>
      </c>
      <c r="M60" s="9">
        <v>0.1</v>
      </c>
      <c r="N60" s="9">
        <v>0.55</v>
      </c>
    </row>
    <row r="61" spans="1:14">
      <c r="A61" s="8">
        <v>487</v>
      </c>
      <c r="B61" s="9">
        <v>487</v>
      </c>
      <c r="C61" s="9">
        <v>0.73888897895813</v>
      </c>
      <c r="D61" s="9">
        <v>0.0405522584915161</v>
      </c>
      <c r="E61" s="9">
        <v>8</v>
      </c>
      <c r="F61" s="9">
        <v>8</v>
      </c>
      <c r="G61" s="9">
        <v>2</v>
      </c>
      <c r="H61" s="9">
        <v>2</v>
      </c>
      <c r="I61" s="9">
        <v>0.8</v>
      </c>
      <c r="J61" s="9">
        <v>0.5</v>
      </c>
      <c r="K61" s="9">
        <v>0.615384615384615</v>
      </c>
      <c r="L61" s="9">
        <v>0.8</v>
      </c>
      <c r="M61" s="9">
        <v>0</v>
      </c>
      <c r="N61" s="9">
        <v>0.5</v>
      </c>
    </row>
    <row r="62" spans="1:14">
      <c r="A62" s="8">
        <v>112</v>
      </c>
      <c r="B62" s="9">
        <v>112</v>
      </c>
      <c r="C62" s="9">
        <v>0.741947174072266</v>
      </c>
      <c r="D62" s="9">
        <v>0.073692798614502</v>
      </c>
      <c r="E62" s="9">
        <v>9</v>
      </c>
      <c r="F62" s="9">
        <v>6</v>
      </c>
      <c r="G62" s="9">
        <v>1</v>
      </c>
      <c r="H62" s="9">
        <v>4</v>
      </c>
      <c r="I62" s="9">
        <v>0.9</v>
      </c>
      <c r="J62" s="9">
        <v>0.6</v>
      </c>
      <c r="K62" s="9">
        <v>0.72</v>
      </c>
      <c r="L62" s="9">
        <v>0.6</v>
      </c>
      <c r="M62" s="9">
        <v>0.3</v>
      </c>
      <c r="N62" s="9">
        <v>0.65</v>
      </c>
    </row>
    <row r="63" spans="1:14">
      <c r="A63" s="8">
        <v>288</v>
      </c>
      <c r="B63" s="9">
        <v>288</v>
      </c>
      <c r="C63" s="9">
        <v>0.749306917190552</v>
      </c>
      <c r="D63" s="9">
        <v>0.170211672782898</v>
      </c>
      <c r="E63" s="9">
        <v>8</v>
      </c>
      <c r="F63" s="9">
        <v>9</v>
      </c>
      <c r="G63" s="9">
        <v>2</v>
      </c>
      <c r="H63" s="9">
        <v>1</v>
      </c>
      <c r="I63" s="9">
        <v>0.8</v>
      </c>
      <c r="J63" s="9">
        <v>0.470588235294118</v>
      </c>
      <c r="K63" s="9">
        <v>0.592592592592593</v>
      </c>
      <c r="L63" s="9">
        <v>0.9</v>
      </c>
      <c r="M63" s="9">
        <v>-0.1</v>
      </c>
      <c r="N63" s="9">
        <v>0.45</v>
      </c>
    </row>
    <row r="64" spans="1:14">
      <c r="A64" s="8">
        <v>190</v>
      </c>
      <c r="B64" s="9">
        <v>190</v>
      </c>
      <c r="C64" s="9">
        <v>0.749874949455261</v>
      </c>
      <c r="D64" s="9">
        <v>0.0491503477096558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47</v>
      </c>
      <c r="B65" s="9">
        <v>47</v>
      </c>
      <c r="C65" s="9">
        <v>0.751170635223389</v>
      </c>
      <c r="D65" s="9">
        <v>0.082000732421875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417</v>
      </c>
      <c r="B66" s="9">
        <v>417</v>
      </c>
      <c r="C66" s="9">
        <v>0.75132942199707</v>
      </c>
      <c r="D66" s="9">
        <v>0.150615930557251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pans="1:14">
      <c r="A67" s="8">
        <v>86</v>
      </c>
      <c r="B67" s="9">
        <v>86</v>
      </c>
      <c r="C67" s="9">
        <v>0.8199782371521</v>
      </c>
      <c r="D67" s="9">
        <v>0.0331791639328003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19</v>
      </c>
      <c r="B68" s="9">
        <v>19</v>
      </c>
      <c r="C68" s="9">
        <v>0.89960515499115</v>
      </c>
      <c r="D68" s="9">
        <v>0.166372656822205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pans="1:14">
      <c r="A69" s="8">
        <v>436</v>
      </c>
      <c r="B69" s="9">
        <v>436</v>
      </c>
      <c r="C69" s="9">
        <v>0.755163788795471</v>
      </c>
      <c r="D69" s="9">
        <v>0.0380722284317017</v>
      </c>
      <c r="E69" s="9">
        <v>10</v>
      </c>
      <c r="F69" s="9">
        <v>6</v>
      </c>
      <c r="G69" s="9">
        <v>0</v>
      </c>
      <c r="H69" s="9">
        <v>4</v>
      </c>
      <c r="I69" s="9">
        <v>1</v>
      </c>
      <c r="J69" s="9">
        <v>0.625</v>
      </c>
      <c r="K69" s="9">
        <v>0.769230769230769</v>
      </c>
      <c r="L69" s="9">
        <v>0.6</v>
      </c>
      <c r="M69" s="9">
        <v>0.4</v>
      </c>
      <c r="N69" s="9">
        <v>0.7</v>
      </c>
    </row>
    <row r="70" spans="1:14">
      <c r="A70" s="8">
        <v>333</v>
      </c>
      <c r="B70" s="9">
        <v>333</v>
      </c>
      <c r="C70" s="9">
        <v>0.900536417961121</v>
      </c>
      <c r="D70" s="9">
        <v>0.197224378585815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87</v>
      </c>
      <c r="B71" s="9">
        <v>87</v>
      </c>
      <c r="C71" s="9">
        <v>0.905320048332214</v>
      </c>
      <c r="D71" s="9">
        <v>0.0473051071166992</v>
      </c>
      <c r="E71" s="9">
        <v>8</v>
      </c>
      <c r="F71" s="9">
        <v>9</v>
      </c>
      <c r="G71" s="9">
        <v>2</v>
      </c>
      <c r="H71" s="9">
        <v>1</v>
      </c>
      <c r="I71" s="9">
        <v>0.8</v>
      </c>
      <c r="J71" s="9">
        <v>0.470588235294118</v>
      </c>
      <c r="K71" s="9">
        <v>0.592592592592593</v>
      </c>
      <c r="L71" s="9">
        <v>0.9</v>
      </c>
      <c r="M71" s="9">
        <v>-0.1</v>
      </c>
      <c r="N71" s="9">
        <v>0.45</v>
      </c>
    </row>
    <row r="72" spans="1:14">
      <c r="A72" s="8">
        <v>280</v>
      </c>
      <c r="B72" s="9">
        <v>280</v>
      </c>
      <c r="C72" s="9">
        <v>0.907464981079102</v>
      </c>
      <c r="D72" s="9">
        <v>0.123257160186768</v>
      </c>
      <c r="E72" s="9">
        <v>8</v>
      </c>
      <c r="F72" s="9">
        <v>6</v>
      </c>
      <c r="G72" s="9">
        <v>2</v>
      </c>
      <c r="H72" s="9">
        <v>4</v>
      </c>
      <c r="I72" s="9">
        <v>0.8</v>
      </c>
      <c r="J72" s="9">
        <v>0.571428571428572</v>
      </c>
      <c r="K72" s="9">
        <v>0.666666666666667</v>
      </c>
      <c r="L72" s="9">
        <v>0.6</v>
      </c>
      <c r="M72" s="9">
        <v>0.2</v>
      </c>
      <c r="N72" s="9">
        <v>0.6</v>
      </c>
    </row>
    <row r="73" s="4" customFormat="1" spans="1:14">
      <c r="A73" s="16">
        <v>63</v>
      </c>
      <c r="B73" s="17">
        <v>63</v>
      </c>
      <c r="C73" s="17">
        <v>0.91111147403717</v>
      </c>
      <c r="D73" s="17">
        <v>0.0442389249801636</v>
      </c>
      <c r="E73" s="17">
        <v>10</v>
      </c>
      <c r="F73" s="17">
        <v>7</v>
      </c>
      <c r="G73" s="17">
        <v>0</v>
      </c>
      <c r="H73" s="17">
        <v>3</v>
      </c>
      <c r="I73" s="17">
        <v>1</v>
      </c>
      <c r="J73" s="17">
        <v>0.588235294117647</v>
      </c>
      <c r="K73" s="17">
        <v>0.740740740740741</v>
      </c>
      <c r="L73" s="17">
        <v>0.7</v>
      </c>
      <c r="M73" s="17">
        <v>0.3</v>
      </c>
      <c r="N73" s="17">
        <v>0.65</v>
      </c>
    </row>
    <row r="74" spans="1:14">
      <c r="A74" s="8">
        <v>413</v>
      </c>
      <c r="B74" s="9">
        <v>413</v>
      </c>
      <c r="C74" s="9">
        <v>0.932106375694275</v>
      </c>
      <c r="D74" s="9">
        <v>0.126391768455505</v>
      </c>
      <c r="E74" s="9">
        <v>9</v>
      </c>
      <c r="F74" s="9">
        <v>9</v>
      </c>
      <c r="G74" s="9">
        <v>1</v>
      </c>
      <c r="H74" s="9">
        <v>1</v>
      </c>
      <c r="I74" s="9">
        <v>0.9</v>
      </c>
      <c r="J74" s="9">
        <v>0.5</v>
      </c>
      <c r="K74" s="9">
        <v>0.642857142857143</v>
      </c>
      <c r="L74" s="9">
        <v>0.9</v>
      </c>
      <c r="M74" s="9">
        <v>0</v>
      </c>
      <c r="N74" s="9">
        <v>0.5</v>
      </c>
    </row>
    <row r="75" s="3" customFormat="1" spans="1:14">
      <c r="A75" s="14">
        <v>343</v>
      </c>
      <c r="B75" s="15">
        <v>343</v>
      </c>
      <c r="C75" s="15">
        <v>0.639774203300476</v>
      </c>
      <c r="D75" s="15">
        <v>0.074286937713623</v>
      </c>
      <c r="E75" s="15">
        <v>10</v>
      </c>
      <c r="F75" s="15">
        <v>8</v>
      </c>
      <c r="G75" s="15">
        <v>0</v>
      </c>
      <c r="H75" s="15">
        <v>2</v>
      </c>
      <c r="I75" s="15">
        <v>1</v>
      </c>
      <c r="J75" s="15">
        <v>0.555555555555556</v>
      </c>
      <c r="K75" s="15">
        <v>0.714285714285714</v>
      </c>
      <c r="L75" s="15">
        <v>0.8</v>
      </c>
      <c r="M75" s="15">
        <v>0.2</v>
      </c>
      <c r="N75" s="15">
        <v>0.6</v>
      </c>
    </row>
    <row r="76" s="4" customFormat="1" spans="1:14">
      <c r="A76" s="16">
        <v>336</v>
      </c>
      <c r="B76" s="17">
        <v>336</v>
      </c>
      <c r="C76" s="17">
        <v>0.946617364883423</v>
      </c>
      <c r="D76" s="17">
        <v>0.184411883354187</v>
      </c>
      <c r="E76" s="17">
        <v>9</v>
      </c>
      <c r="F76" s="17">
        <v>6</v>
      </c>
      <c r="G76" s="17">
        <v>1</v>
      </c>
      <c r="H76" s="17">
        <v>4</v>
      </c>
      <c r="I76" s="17">
        <v>0.9</v>
      </c>
      <c r="J76" s="17">
        <v>0.6</v>
      </c>
      <c r="K76" s="17">
        <v>0.72</v>
      </c>
      <c r="L76" s="17">
        <v>0.6</v>
      </c>
      <c r="M76" s="17">
        <v>0.3</v>
      </c>
      <c r="N76" s="17">
        <v>0.65</v>
      </c>
    </row>
    <row r="77" spans="1:14">
      <c r="A77" s="8">
        <v>241</v>
      </c>
      <c r="B77" s="9">
        <v>241</v>
      </c>
      <c r="C77" s="9">
        <v>0.931020617485046</v>
      </c>
      <c r="D77" s="9">
        <v>0.065038800239563</v>
      </c>
      <c r="E77" s="9">
        <v>10</v>
      </c>
      <c r="F77" s="9">
        <v>8</v>
      </c>
      <c r="G77" s="9">
        <v>0</v>
      </c>
      <c r="H77" s="9">
        <v>2</v>
      </c>
      <c r="I77" s="9">
        <v>1</v>
      </c>
      <c r="J77" s="9">
        <v>0.555555555555556</v>
      </c>
      <c r="K77" s="9">
        <v>0.714285714285714</v>
      </c>
      <c r="L77" s="9">
        <v>0.8</v>
      </c>
      <c r="M77" s="9">
        <v>0.2</v>
      </c>
      <c r="N77" s="9">
        <v>0.6</v>
      </c>
    </row>
    <row r="78" spans="3:13">
      <c r="C78" s="7">
        <f>AVERAGE(C2:C77)</f>
        <v>0.640546787726252</v>
      </c>
      <c r="D78" s="7">
        <f>AVERAGE(D2:D77)</f>
        <v>0.0727009036039051</v>
      </c>
      <c r="L78" s="7">
        <f>AVERAGE(L2:L77)</f>
        <v>0.696052631578948</v>
      </c>
      <c r="M78" s="7">
        <f>AVERAGE(M2:M77)</f>
        <v>0.19078947368421</v>
      </c>
    </row>
    <row r="80" spans="3:8">
      <c r="C80" s="18" t="s">
        <v>13</v>
      </c>
      <c r="D80" s="7" t="s">
        <v>14</v>
      </c>
      <c r="E80" s="7" t="s">
        <v>85</v>
      </c>
      <c r="F80" s="7" t="s">
        <v>86</v>
      </c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E81" s="7"/>
      <c r="F81" s="7"/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E82" s="7"/>
      <c r="F82" s="7"/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pans="3:11">
      <c r="C83" s="7" t="s">
        <v>17</v>
      </c>
      <c r="D83" s="7">
        <f>COUNTIF(C2:C77,"&lt;0.407")-COUNTIF(C2:C77,"&lt;0.375")</f>
        <v>4</v>
      </c>
      <c r="E83" s="7"/>
      <c r="F83" s="7"/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pans="3:11">
      <c r="C84" s="7" t="s">
        <v>18</v>
      </c>
      <c r="D84" s="7">
        <f>COUNTIF(C2:C77,"&lt;0.439")-COUNTIF(C2:C77,"&lt;0.407")</f>
        <v>9</v>
      </c>
      <c r="E84" s="7"/>
      <c r="F84" s="7"/>
      <c r="G84" s="19">
        <v>0.12</v>
      </c>
      <c r="H84" s="23">
        <v>187.2</v>
      </c>
      <c r="I84" s="23">
        <v>-180</v>
      </c>
      <c r="J84" s="24">
        <v>0.1154</v>
      </c>
      <c r="K84">
        <v>69</v>
      </c>
    </row>
    <row r="85" s="27" customFormat="1" spans="3:11">
      <c r="C85" s="28" t="s">
        <v>19</v>
      </c>
      <c r="D85" s="28">
        <f>COUNTIF(C2:C77,"&lt;0.471")-COUNTIF(C2:C77,"&lt;0.439")</f>
        <v>13</v>
      </c>
      <c r="E85" s="28"/>
      <c r="F85" s="28"/>
      <c r="G85" s="20"/>
      <c r="H85" s="20"/>
      <c r="I85" s="3">
        <v>-200</v>
      </c>
      <c r="J85" s="25">
        <v>0.1282</v>
      </c>
      <c r="K85" s="3">
        <v>68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3" customFormat="1" spans="3:7">
      <c r="C87" s="20" t="s">
        <v>21</v>
      </c>
      <c r="D87" s="20">
        <f>COUNTIF(C2:C77,"&lt;0.535")-COUNTIF(C2:C77,"&lt;0.503")</f>
        <v>0</v>
      </c>
      <c r="E87" s="20"/>
      <c r="F87" s="20"/>
      <c r="G87" s="20"/>
    </row>
    <row r="88" s="3" customFormat="1" spans="3:7">
      <c r="C88" s="20" t="s">
        <v>22</v>
      </c>
      <c r="D88" s="20">
        <f>COUNTIF(C2:C77,"&lt;0.567")-COUNTIF(C2:C77,"&lt;0.535")</f>
        <v>0</v>
      </c>
      <c r="E88" s="20"/>
      <c r="F88" s="20"/>
      <c r="G88" s="20"/>
    </row>
    <row r="89" s="3" customFormat="1" spans="3:7">
      <c r="C89" s="20" t="s">
        <v>23</v>
      </c>
      <c r="D89" s="20">
        <f>COUNTIF(C2:C77,"&lt;0.599")-COUNTIF(C2:C77,"&lt;0.567")</f>
        <v>0</v>
      </c>
      <c r="E89" s="20"/>
      <c r="F89" s="20"/>
      <c r="G89" s="20"/>
    </row>
    <row r="90" s="3" customFormat="1" spans="3:7">
      <c r="C90" s="20" t="s">
        <v>24</v>
      </c>
      <c r="D90" s="20">
        <f>COUNTIF(C2:C77,"&lt;0.631")-COUNTIF(C2:C77,"&lt;0.599")</f>
        <v>0</v>
      </c>
      <c r="E90" s="20"/>
      <c r="F90" s="20"/>
      <c r="G90" s="20"/>
    </row>
    <row r="91" s="3" customFormat="1" spans="3:7">
      <c r="C91" s="20" t="s">
        <v>25</v>
      </c>
      <c r="D91" s="20">
        <f>COUNTIF(C2:C77,"&lt;0.663")-COUNTIF(C2:C77,"&lt;0.631")</f>
        <v>1</v>
      </c>
      <c r="E91" s="20"/>
      <c r="F91" s="20"/>
      <c r="G91" s="20"/>
    </row>
    <row r="92" s="3" customFormat="1" spans="3:7">
      <c r="C92" s="20" t="s">
        <v>26</v>
      </c>
      <c r="D92" s="20">
        <f>COUNTIF(C2:C77,"&lt;0.695")-COUNTIF(C2:C77,"&lt;0.663")</f>
        <v>9</v>
      </c>
      <c r="E92" s="20"/>
      <c r="F92" s="20"/>
      <c r="G92" s="20"/>
    </row>
    <row r="93" s="3" customFormat="1" spans="3:7">
      <c r="C93" s="20" t="s">
        <v>27</v>
      </c>
      <c r="D93" s="20">
        <f>COUNTIF(C2:C77,"&lt;0.727")-COUNTIF(C2:C77,"&lt;0.695")</f>
        <v>18</v>
      </c>
      <c r="E93" s="20"/>
      <c r="F93" s="20"/>
      <c r="G93" s="20"/>
    </row>
    <row r="94" s="3" customFormat="1" spans="3:7">
      <c r="C94" s="20" t="s">
        <v>28</v>
      </c>
      <c r="D94" s="20">
        <f>COUNTIF(C2:C77,"&lt;0.759")-COUNTIF(C2:C77,"&lt;0.727")</f>
        <v>13</v>
      </c>
      <c r="E94" s="20"/>
      <c r="F94" s="20"/>
      <c r="G94" s="20"/>
    </row>
    <row r="95" s="3" customFormat="1" spans="3:7">
      <c r="C95" s="20" t="s">
        <v>29</v>
      </c>
      <c r="D95" s="20">
        <f>COUNTIF(C2:C77,"&lt;0.791")-COUNTIF(C2:C77,"&lt;0.759")</f>
        <v>0</v>
      </c>
      <c r="E95" s="20"/>
      <c r="F95" s="20"/>
      <c r="G95" s="20"/>
    </row>
    <row r="96" spans="3:7">
      <c r="C96" s="7" t="s">
        <v>30</v>
      </c>
      <c r="D96" s="7">
        <f>COUNTIF(C2:C77,"&lt;0.823")-COUNTIF(C2:C77,"&lt;0.791")</f>
        <v>1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5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3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64" workbookViewId="0">
      <selection activeCell="A1" sqref="$A1:$XFD103"/>
    </sheetView>
  </sheetViews>
  <sheetFormatPr defaultColWidth="9" defaultRowHeight="13.5"/>
  <cols>
    <col min="3" max="4" width="18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4" customFormat="1" spans="1:14">
      <c r="A27" s="16">
        <v>163</v>
      </c>
      <c r="B27" s="17">
        <v>163</v>
      </c>
      <c r="C27" s="17">
        <v>0.470137119293213</v>
      </c>
      <c r="D27" s="17">
        <v>0.00216317176818848</v>
      </c>
      <c r="E27" s="17">
        <v>10</v>
      </c>
      <c r="F27" s="17">
        <v>7</v>
      </c>
      <c r="G27" s="17">
        <v>0</v>
      </c>
      <c r="H27" s="17">
        <v>3</v>
      </c>
      <c r="I27" s="17">
        <v>1</v>
      </c>
      <c r="J27" s="17">
        <v>0.588235294117647</v>
      </c>
      <c r="K27" s="17">
        <v>0.740740740740741</v>
      </c>
      <c r="L27" s="17">
        <v>0.7</v>
      </c>
      <c r="M27" s="17">
        <v>0.3</v>
      </c>
      <c r="N27" s="17">
        <v>0.65</v>
      </c>
    </row>
    <row r="28" spans="1:14">
      <c r="A28" s="8">
        <v>9</v>
      </c>
      <c r="B28" s="9">
        <v>9</v>
      </c>
      <c r="C28" s="9">
        <v>0.677007555961609</v>
      </c>
      <c r="D28" s="9">
        <v>0.0383379459381104</v>
      </c>
      <c r="E28" s="9">
        <v>9</v>
      </c>
      <c r="F28" s="9">
        <v>9</v>
      </c>
      <c r="G28" s="9">
        <v>1</v>
      </c>
      <c r="H28" s="9">
        <v>1</v>
      </c>
      <c r="I28" s="9">
        <v>0.9</v>
      </c>
      <c r="J28" s="9">
        <v>0.5</v>
      </c>
      <c r="K28" s="9">
        <v>0.642857142857143</v>
      </c>
      <c r="L28" s="9">
        <v>0.9</v>
      </c>
      <c r="M28" s="9">
        <v>0</v>
      </c>
      <c r="N28" s="9">
        <v>0.5</v>
      </c>
    </row>
    <row r="29" spans="1:14">
      <c r="A29" s="8">
        <v>232</v>
      </c>
      <c r="B29" s="9">
        <v>232</v>
      </c>
      <c r="C29" s="9">
        <v>0.677423715591431</v>
      </c>
      <c r="D29" s="9">
        <v>0.145640969276428</v>
      </c>
      <c r="E29" s="9">
        <v>10</v>
      </c>
      <c r="F29" s="9">
        <v>6</v>
      </c>
      <c r="G29" s="9">
        <v>0</v>
      </c>
      <c r="H29" s="9">
        <v>4</v>
      </c>
      <c r="I29" s="9">
        <v>1</v>
      </c>
      <c r="J29" s="9">
        <v>0.625</v>
      </c>
      <c r="K29" s="9">
        <v>0.769230769230769</v>
      </c>
      <c r="L29" s="9">
        <v>0.6</v>
      </c>
      <c r="M29" s="9">
        <v>0.4</v>
      </c>
      <c r="N29" s="9">
        <v>0.7</v>
      </c>
    </row>
    <row r="30" spans="1:14">
      <c r="A30" s="8">
        <v>356</v>
      </c>
      <c r="B30" s="9">
        <v>356</v>
      </c>
      <c r="C30" s="9">
        <v>0.677717924118042</v>
      </c>
      <c r="D30" s="9">
        <v>0.0300798416137695</v>
      </c>
      <c r="E30" s="9">
        <v>10</v>
      </c>
      <c r="F30" s="9">
        <v>5</v>
      </c>
      <c r="G30" s="9">
        <v>0</v>
      </c>
      <c r="H30" s="9">
        <v>5</v>
      </c>
      <c r="I30" s="9">
        <v>1</v>
      </c>
      <c r="J30" s="9">
        <v>0.666666666666667</v>
      </c>
      <c r="K30" s="9">
        <v>0.8</v>
      </c>
      <c r="L30" s="9">
        <v>0.5</v>
      </c>
      <c r="M30" s="9">
        <v>0.5</v>
      </c>
      <c r="N30" s="9">
        <v>0.75</v>
      </c>
    </row>
    <row r="31" spans="1:14">
      <c r="A31" s="8">
        <v>173</v>
      </c>
      <c r="B31" s="9">
        <v>173</v>
      </c>
      <c r="C31" s="9">
        <v>0.680266976356506</v>
      </c>
      <c r="D31" s="9">
        <v>0.11992335319519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383</v>
      </c>
      <c r="B32" s="9">
        <v>383</v>
      </c>
      <c r="C32" s="9">
        <v>0.682110667228699</v>
      </c>
      <c r="D32" s="9">
        <v>0.0855762958526611</v>
      </c>
      <c r="E32" s="9">
        <v>9</v>
      </c>
      <c r="F32" s="9">
        <v>9</v>
      </c>
      <c r="G32" s="9">
        <v>1</v>
      </c>
      <c r="H32" s="9">
        <v>1</v>
      </c>
      <c r="I32" s="9">
        <v>0.9</v>
      </c>
      <c r="J32" s="9">
        <v>0.5</v>
      </c>
      <c r="K32" s="9">
        <v>0.642857142857143</v>
      </c>
      <c r="L32" s="9">
        <v>0.9</v>
      </c>
      <c r="M32" s="9">
        <v>0</v>
      </c>
      <c r="N32" s="9">
        <v>0.5</v>
      </c>
    </row>
    <row r="33" spans="1:14">
      <c r="A33" s="8">
        <v>492</v>
      </c>
      <c r="B33" s="9">
        <v>492</v>
      </c>
      <c r="C33" s="9">
        <v>0.683972120285034</v>
      </c>
      <c r="D33" s="9">
        <v>0.0601800680160523</v>
      </c>
      <c r="E33" s="9">
        <v>8</v>
      </c>
      <c r="F33" s="9">
        <v>5</v>
      </c>
      <c r="G33" s="9">
        <v>2</v>
      </c>
      <c r="H33" s="9">
        <v>5</v>
      </c>
      <c r="I33" s="9">
        <v>0.8</v>
      </c>
      <c r="J33" s="9">
        <v>0.615384615384615</v>
      </c>
      <c r="K33" s="9">
        <v>0.695652173913043</v>
      </c>
      <c r="L33" s="9">
        <v>0.5</v>
      </c>
      <c r="M33" s="9">
        <v>0.3</v>
      </c>
      <c r="N33" s="9">
        <v>0.65</v>
      </c>
    </row>
    <row r="34" spans="1:14">
      <c r="A34" s="8">
        <v>427</v>
      </c>
      <c r="B34" s="9">
        <v>427</v>
      </c>
      <c r="C34" s="9">
        <v>0.684904217720032</v>
      </c>
      <c r="D34" s="9">
        <v>0.0170198678970337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="3" customFormat="1" spans="1:14">
      <c r="A35" s="14">
        <v>319</v>
      </c>
      <c r="B35" s="15">
        <v>319</v>
      </c>
      <c r="C35" s="15">
        <v>0.685276627540588</v>
      </c>
      <c r="D35" s="15">
        <v>0.0426899194717407</v>
      </c>
      <c r="E35" s="15">
        <v>8</v>
      </c>
      <c r="F35" s="15">
        <v>5</v>
      </c>
      <c r="G35" s="15">
        <v>2</v>
      </c>
      <c r="H35" s="15">
        <v>5</v>
      </c>
      <c r="I35" s="15">
        <v>0.8</v>
      </c>
      <c r="J35" s="15">
        <v>0.615384615384615</v>
      </c>
      <c r="K35" s="15">
        <v>0.695652173913043</v>
      </c>
      <c r="L35" s="15">
        <v>0.5</v>
      </c>
      <c r="M35" s="15">
        <v>0.3</v>
      </c>
      <c r="N35" s="15">
        <v>0.65</v>
      </c>
    </row>
    <row r="36" spans="1:14">
      <c r="A36" s="8">
        <v>40</v>
      </c>
      <c r="B36" s="9">
        <v>40</v>
      </c>
      <c r="C36" s="9">
        <v>0.702210426330566</v>
      </c>
      <c r="D36" s="9">
        <v>0.0116062164306641</v>
      </c>
      <c r="E36" s="9">
        <v>10</v>
      </c>
      <c r="F36" s="9">
        <v>7</v>
      </c>
      <c r="G36" s="9">
        <v>0</v>
      </c>
      <c r="H36" s="9">
        <v>3</v>
      </c>
      <c r="I36" s="9">
        <v>1</v>
      </c>
      <c r="J36" s="9">
        <v>0.588235294117647</v>
      </c>
      <c r="K36" s="9">
        <v>0.740740740740741</v>
      </c>
      <c r="L36" s="9">
        <v>0.7</v>
      </c>
      <c r="M36" s="9">
        <v>0.3</v>
      </c>
      <c r="N36" s="9">
        <v>0.65</v>
      </c>
    </row>
    <row r="37" s="3" customFormat="1" spans="1:14">
      <c r="A37" s="14">
        <v>265</v>
      </c>
      <c r="B37" s="15">
        <v>265</v>
      </c>
      <c r="C37" s="15">
        <v>0.70265793800354</v>
      </c>
      <c r="D37" s="15">
        <v>0.0941702127456665</v>
      </c>
      <c r="E37" s="15">
        <v>8</v>
      </c>
      <c r="F37" s="15">
        <v>9</v>
      </c>
      <c r="G37" s="15">
        <v>2</v>
      </c>
      <c r="H37" s="15">
        <v>1</v>
      </c>
      <c r="I37" s="15">
        <v>0.8</v>
      </c>
      <c r="J37" s="15">
        <v>0.470588235294118</v>
      </c>
      <c r="K37" s="15">
        <v>0.592592592592593</v>
      </c>
      <c r="L37" s="15">
        <v>0.9</v>
      </c>
      <c r="M37" s="15">
        <v>-0.1</v>
      </c>
      <c r="N37" s="15">
        <v>0.45</v>
      </c>
    </row>
    <row r="38" spans="1:14">
      <c r="A38" s="8">
        <v>459</v>
      </c>
      <c r="B38" s="9">
        <v>459</v>
      </c>
      <c r="C38" s="9">
        <v>0.703859448432922</v>
      </c>
      <c r="D38" s="9">
        <v>0.0196352005004883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158</v>
      </c>
      <c r="B39" s="9">
        <v>158</v>
      </c>
      <c r="C39" s="9">
        <v>0.704049229621887</v>
      </c>
      <c r="D39" s="9">
        <v>0.0694003105163574</v>
      </c>
      <c r="E39" s="9">
        <v>8</v>
      </c>
      <c r="F39" s="9">
        <v>6</v>
      </c>
      <c r="G39" s="9">
        <v>2</v>
      </c>
      <c r="H39" s="9">
        <v>4</v>
      </c>
      <c r="I39" s="9">
        <v>0.8</v>
      </c>
      <c r="J39" s="9">
        <v>0.571428571428572</v>
      </c>
      <c r="K39" s="9">
        <v>0.666666666666667</v>
      </c>
      <c r="L39" s="9">
        <v>0.6</v>
      </c>
      <c r="M39" s="9">
        <v>0.2</v>
      </c>
      <c r="N39" s="9">
        <v>0.6</v>
      </c>
    </row>
    <row r="40" spans="1:14">
      <c r="A40" s="8">
        <v>184</v>
      </c>
      <c r="B40" s="9">
        <v>184</v>
      </c>
      <c r="C40" s="9">
        <v>0.704670667648315</v>
      </c>
      <c r="D40" s="9">
        <v>0.0256813764572144</v>
      </c>
      <c r="E40" s="9">
        <v>8</v>
      </c>
      <c r="F40" s="9">
        <v>8</v>
      </c>
      <c r="G40" s="9">
        <v>2</v>
      </c>
      <c r="H40" s="9">
        <v>2</v>
      </c>
      <c r="I40" s="9">
        <v>0.8</v>
      </c>
      <c r="J40" s="9">
        <v>0.5</v>
      </c>
      <c r="K40" s="9">
        <v>0.615384615384615</v>
      </c>
      <c r="L40" s="9">
        <v>0.8</v>
      </c>
      <c r="M40" s="9">
        <v>0</v>
      </c>
      <c r="N40" s="9">
        <v>0.5</v>
      </c>
    </row>
    <row r="41" spans="1:14">
      <c r="A41" s="8">
        <v>76</v>
      </c>
      <c r="B41" s="9">
        <v>76</v>
      </c>
      <c r="C41" s="9">
        <v>0.70630407333374</v>
      </c>
      <c r="D41" s="9">
        <v>0.148064017295837</v>
      </c>
      <c r="E41" s="9">
        <v>8</v>
      </c>
      <c r="F41" s="9">
        <v>9</v>
      </c>
      <c r="G41" s="9">
        <v>2</v>
      </c>
      <c r="H41" s="9">
        <v>1</v>
      </c>
      <c r="I41" s="9">
        <v>0.8</v>
      </c>
      <c r="J41" s="9">
        <v>0.470588235294118</v>
      </c>
      <c r="K41" s="9">
        <v>0.592592592592593</v>
      </c>
      <c r="L41" s="9">
        <v>0.9</v>
      </c>
      <c r="M41" s="9">
        <v>-0.1</v>
      </c>
      <c r="N41" s="9">
        <v>0.45</v>
      </c>
    </row>
    <row r="42" spans="1:14">
      <c r="A42" s="8">
        <v>405</v>
      </c>
      <c r="B42" s="9">
        <v>405</v>
      </c>
      <c r="C42" s="9">
        <v>0.706742882728577</v>
      </c>
      <c r="D42" s="9">
        <v>0.148184299468994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191</v>
      </c>
      <c r="B43" s="9">
        <v>191</v>
      </c>
      <c r="C43" s="9">
        <v>0.707692980766296</v>
      </c>
      <c r="D43" s="9">
        <v>0.081139087677002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410</v>
      </c>
      <c r="B44" s="9">
        <v>410</v>
      </c>
      <c r="C44" s="9">
        <v>0.70784068107605</v>
      </c>
      <c r="D44" s="9">
        <v>0.100501298904419</v>
      </c>
      <c r="E44" s="9">
        <v>10</v>
      </c>
      <c r="F44" s="9">
        <v>5</v>
      </c>
      <c r="G44" s="9">
        <v>0</v>
      </c>
      <c r="H44" s="9">
        <v>5</v>
      </c>
      <c r="I44" s="9">
        <v>1</v>
      </c>
      <c r="J44" s="9">
        <v>0.666666666666667</v>
      </c>
      <c r="K44" s="9">
        <v>0.8</v>
      </c>
      <c r="L44" s="9">
        <v>0.5</v>
      </c>
      <c r="M44" s="9">
        <v>0.5</v>
      </c>
      <c r="N44" s="9">
        <v>0.75</v>
      </c>
    </row>
    <row r="45" spans="1:14">
      <c r="A45" s="8">
        <v>416</v>
      </c>
      <c r="B45" s="9">
        <v>416</v>
      </c>
      <c r="C45" s="9">
        <v>0.713237643241882</v>
      </c>
      <c r="D45" s="9">
        <v>0.146124362945557</v>
      </c>
      <c r="E45" s="9">
        <v>10</v>
      </c>
      <c r="F45" s="9">
        <v>3</v>
      </c>
      <c r="G45" s="9">
        <v>0</v>
      </c>
      <c r="H45" s="9">
        <v>7</v>
      </c>
      <c r="I45" s="9">
        <v>1</v>
      </c>
      <c r="J45" s="9">
        <v>0.769230769230769</v>
      </c>
      <c r="K45" s="9">
        <v>0.869565217391304</v>
      </c>
      <c r="L45" s="9">
        <v>0.3</v>
      </c>
      <c r="M45" s="9">
        <v>0.7</v>
      </c>
      <c r="N45" s="9">
        <v>0.85</v>
      </c>
    </row>
    <row r="46" spans="1:14">
      <c r="A46" s="8">
        <v>425</v>
      </c>
      <c r="B46" s="9">
        <v>425</v>
      </c>
      <c r="C46" s="9">
        <v>0.714130759239197</v>
      </c>
      <c r="D46" s="9">
        <v>0.108007192611694</v>
      </c>
      <c r="E46" s="9">
        <v>8</v>
      </c>
      <c r="F46" s="9">
        <v>8</v>
      </c>
      <c r="G46" s="9">
        <v>2</v>
      </c>
      <c r="H46" s="9">
        <v>2</v>
      </c>
      <c r="I46" s="9">
        <v>0.8</v>
      </c>
      <c r="J46" s="9">
        <v>0.5</v>
      </c>
      <c r="K46" s="9">
        <v>0.615384615384615</v>
      </c>
      <c r="L46" s="9">
        <v>0.8</v>
      </c>
      <c r="M46" s="9">
        <v>0</v>
      </c>
      <c r="N46" s="9">
        <v>0.5</v>
      </c>
    </row>
    <row r="47" s="3" customFormat="1" spans="1:14">
      <c r="A47" s="14">
        <v>379</v>
      </c>
      <c r="B47" s="15">
        <v>379</v>
      </c>
      <c r="C47" s="15">
        <v>0.714186191558838</v>
      </c>
      <c r="D47" s="15">
        <v>0.063402533531189</v>
      </c>
      <c r="E47" s="15">
        <v>8</v>
      </c>
      <c r="F47" s="15">
        <v>7</v>
      </c>
      <c r="G47" s="15">
        <v>2</v>
      </c>
      <c r="H47" s="15">
        <v>3</v>
      </c>
      <c r="I47" s="15">
        <v>0.8</v>
      </c>
      <c r="J47" s="15">
        <v>0.533333333333333</v>
      </c>
      <c r="K47" s="15">
        <v>0.64</v>
      </c>
      <c r="L47" s="15">
        <v>0.7</v>
      </c>
      <c r="M47" s="15">
        <v>0.1</v>
      </c>
      <c r="N47" s="15">
        <v>0.55</v>
      </c>
    </row>
    <row r="48" spans="1:14">
      <c r="A48" s="8">
        <v>275</v>
      </c>
      <c r="B48" s="9">
        <v>275</v>
      </c>
      <c r="C48" s="9">
        <v>0.714213848114014</v>
      </c>
      <c r="D48" s="9">
        <v>0.0160645246505737</v>
      </c>
      <c r="E48" s="9">
        <v>7</v>
      </c>
      <c r="F48" s="9">
        <v>7</v>
      </c>
      <c r="G48" s="9">
        <v>3</v>
      </c>
      <c r="H48" s="9">
        <v>3</v>
      </c>
      <c r="I48" s="9">
        <v>0.7</v>
      </c>
      <c r="J48" s="9">
        <v>0.5</v>
      </c>
      <c r="K48" s="9">
        <v>0.583333333333333</v>
      </c>
      <c r="L48" s="9">
        <v>0.7</v>
      </c>
      <c r="M48" s="9">
        <v>0</v>
      </c>
      <c r="N48" s="9">
        <v>0.5</v>
      </c>
    </row>
    <row r="49" s="3" customFormat="1" spans="1:14">
      <c r="A49" s="14">
        <v>38</v>
      </c>
      <c r="B49" s="15">
        <v>38</v>
      </c>
      <c r="C49" s="15">
        <v>0.714796662330627</v>
      </c>
      <c r="D49" s="15">
        <v>0.0990233421325684</v>
      </c>
      <c r="E49" s="15">
        <v>9</v>
      </c>
      <c r="F49" s="15">
        <v>6</v>
      </c>
      <c r="G49" s="15">
        <v>1</v>
      </c>
      <c r="H49" s="15">
        <v>4</v>
      </c>
      <c r="I49" s="15">
        <v>0.9</v>
      </c>
      <c r="J49" s="15">
        <v>0.6</v>
      </c>
      <c r="K49" s="15">
        <v>0.72</v>
      </c>
      <c r="L49" s="15">
        <v>0.6</v>
      </c>
      <c r="M49" s="15">
        <v>0.3</v>
      </c>
      <c r="N49" s="15">
        <v>0.65</v>
      </c>
    </row>
    <row r="50" spans="1:14">
      <c r="A50" s="8">
        <v>156</v>
      </c>
      <c r="B50" s="9">
        <v>156</v>
      </c>
      <c r="C50" s="9">
        <v>0.717787384986877</v>
      </c>
      <c r="D50" s="9">
        <v>0.186887502670288</v>
      </c>
      <c r="E50" s="9">
        <v>8</v>
      </c>
      <c r="F50" s="9">
        <v>6</v>
      </c>
      <c r="G50" s="9">
        <v>2</v>
      </c>
      <c r="H50" s="9">
        <v>4</v>
      </c>
      <c r="I50" s="9">
        <v>0.8</v>
      </c>
      <c r="J50" s="9">
        <v>0.571428571428572</v>
      </c>
      <c r="K50" s="9">
        <v>0.666666666666667</v>
      </c>
      <c r="L50" s="9">
        <v>0.6</v>
      </c>
      <c r="M50" s="9">
        <v>0.2</v>
      </c>
      <c r="N50" s="9">
        <v>0.6</v>
      </c>
    </row>
    <row r="51" spans="1:14">
      <c r="A51" s="8">
        <v>95</v>
      </c>
      <c r="B51" s="9">
        <v>95</v>
      </c>
      <c r="C51" s="9">
        <v>0.718604207038879</v>
      </c>
      <c r="D51" s="9">
        <v>0.000424385070800781</v>
      </c>
      <c r="E51" s="9">
        <v>8</v>
      </c>
      <c r="F51" s="9">
        <v>7</v>
      </c>
      <c r="G51" s="9">
        <v>2</v>
      </c>
      <c r="H51" s="9">
        <v>3</v>
      </c>
      <c r="I51" s="9">
        <v>0.8</v>
      </c>
      <c r="J51" s="9">
        <v>0.533333333333333</v>
      </c>
      <c r="K51" s="9">
        <v>0.64</v>
      </c>
      <c r="L51" s="9">
        <v>0.7</v>
      </c>
      <c r="M51" s="9">
        <v>0.1</v>
      </c>
      <c r="N51" s="9">
        <v>0.55</v>
      </c>
    </row>
    <row r="52" spans="1:14">
      <c r="A52" s="8">
        <v>240</v>
      </c>
      <c r="B52" s="9">
        <v>240</v>
      </c>
      <c r="C52" s="9">
        <v>0.720616340637207</v>
      </c>
      <c r="D52" s="9">
        <v>0.0177127122879028</v>
      </c>
      <c r="E52" s="9">
        <v>10</v>
      </c>
      <c r="F52" s="9">
        <v>7</v>
      </c>
      <c r="G52" s="9">
        <v>0</v>
      </c>
      <c r="H52" s="9">
        <v>3</v>
      </c>
      <c r="I52" s="9">
        <v>1</v>
      </c>
      <c r="J52" s="9">
        <v>0.588235294117647</v>
      </c>
      <c r="K52" s="9">
        <v>0.740740740740741</v>
      </c>
      <c r="L52" s="9">
        <v>0.7</v>
      </c>
      <c r="M52" s="9">
        <v>0.3</v>
      </c>
      <c r="N52" s="9">
        <v>0.65</v>
      </c>
    </row>
    <row r="53" spans="1:14">
      <c r="A53" s="8">
        <v>345</v>
      </c>
      <c r="B53" s="9">
        <v>345</v>
      </c>
      <c r="C53" s="9">
        <v>0.72076141834259</v>
      </c>
      <c r="D53" s="9">
        <v>0.153447031974793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344</v>
      </c>
      <c r="B54" s="9">
        <v>344</v>
      </c>
      <c r="C54" s="9">
        <v>0.735213398933411</v>
      </c>
      <c r="D54" s="9">
        <v>0.0976202487945557</v>
      </c>
      <c r="E54" s="9">
        <v>8</v>
      </c>
      <c r="F54" s="9">
        <v>9</v>
      </c>
      <c r="G54" s="9">
        <v>2</v>
      </c>
      <c r="H54" s="9">
        <v>1</v>
      </c>
      <c r="I54" s="9">
        <v>0.8</v>
      </c>
      <c r="J54" s="9">
        <v>0.470588235294118</v>
      </c>
      <c r="K54" s="9">
        <v>0.592592592592593</v>
      </c>
      <c r="L54" s="9">
        <v>0.9</v>
      </c>
      <c r="M54" s="9">
        <v>-0.1</v>
      </c>
      <c r="N54" s="9">
        <v>0.45</v>
      </c>
    </row>
    <row r="55" spans="1:14">
      <c r="A55" s="8">
        <v>478</v>
      </c>
      <c r="B55" s="9">
        <v>478</v>
      </c>
      <c r="C55" s="9">
        <v>0.736080169677734</v>
      </c>
      <c r="D55" s="9">
        <v>0.0970965623855591</v>
      </c>
      <c r="E55" s="9">
        <v>8</v>
      </c>
      <c r="F55" s="9">
        <v>6</v>
      </c>
      <c r="G55" s="9">
        <v>2</v>
      </c>
      <c r="H55" s="9">
        <v>4</v>
      </c>
      <c r="I55" s="9">
        <v>0.8</v>
      </c>
      <c r="J55" s="9">
        <v>0.571428571428572</v>
      </c>
      <c r="K55" s="9">
        <v>0.666666666666667</v>
      </c>
      <c r="L55" s="9">
        <v>0.6</v>
      </c>
      <c r="M55" s="9">
        <v>0.2</v>
      </c>
      <c r="N55" s="9">
        <v>0.6</v>
      </c>
    </row>
    <row r="56" s="3" customFormat="1" spans="1:14">
      <c r="A56" s="14">
        <v>357</v>
      </c>
      <c r="B56" s="15">
        <v>357</v>
      </c>
      <c r="C56" s="15">
        <v>0.736613154411316</v>
      </c>
      <c r="D56" s="15">
        <v>0.0743128061294556</v>
      </c>
      <c r="E56" s="15">
        <v>8</v>
      </c>
      <c r="F56" s="15">
        <v>9</v>
      </c>
      <c r="G56" s="15">
        <v>2</v>
      </c>
      <c r="H56" s="15">
        <v>1</v>
      </c>
      <c r="I56" s="15">
        <v>0.8</v>
      </c>
      <c r="J56" s="15">
        <v>0.470588235294118</v>
      </c>
      <c r="K56" s="15">
        <v>0.592592592592593</v>
      </c>
      <c r="L56" s="15">
        <v>0.9</v>
      </c>
      <c r="M56" s="15">
        <v>-0.1</v>
      </c>
      <c r="N56" s="15">
        <v>0.45</v>
      </c>
    </row>
    <row r="57" spans="1:14">
      <c r="A57" s="8">
        <v>178</v>
      </c>
      <c r="B57" s="9">
        <v>178</v>
      </c>
      <c r="C57" s="9">
        <v>0.736749768257141</v>
      </c>
      <c r="D57" s="9">
        <v>0.15205705165863</v>
      </c>
      <c r="E57" s="9">
        <v>9</v>
      </c>
      <c r="F57" s="9">
        <v>7</v>
      </c>
      <c r="G57" s="9">
        <v>1</v>
      </c>
      <c r="H57" s="9">
        <v>3</v>
      </c>
      <c r="I57" s="9">
        <v>0.9</v>
      </c>
      <c r="J57" s="9">
        <v>0.5625</v>
      </c>
      <c r="K57" s="9">
        <v>0.692307692307692</v>
      </c>
      <c r="L57" s="9">
        <v>0.7</v>
      </c>
      <c r="M57" s="9">
        <v>0.2</v>
      </c>
      <c r="N57" s="9">
        <v>0.6</v>
      </c>
    </row>
    <row r="58" s="3" customFormat="1" spans="1:14">
      <c r="A58" s="14">
        <v>13</v>
      </c>
      <c r="B58" s="15">
        <v>13</v>
      </c>
      <c r="C58" s="15">
        <v>0.737797617912292</v>
      </c>
      <c r="D58" s="15">
        <v>0.0830581188201904</v>
      </c>
      <c r="E58" s="15">
        <v>9</v>
      </c>
      <c r="F58" s="15">
        <v>7</v>
      </c>
      <c r="G58" s="15">
        <v>1</v>
      </c>
      <c r="H58" s="15">
        <v>3</v>
      </c>
      <c r="I58" s="15">
        <v>0.9</v>
      </c>
      <c r="J58" s="15">
        <v>0.5625</v>
      </c>
      <c r="K58" s="15">
        <v>0.692307692307692</v>
      </c>
      <c r="L58" s="15">
        <v>0.7</v>
      </c>
      <c r="M58" s="15">
        <v>0.2</v>
      </c>
      <c r="N58" s="15">
        <v>0.6</v>
      </c>
    </row>
    <row r="59" spans="1:14">
      <c r="A59" s="8">
        <v>14</v>
      </c>
      <c r="B59" s="9">
        <v>14</v>
      </c>
      <c r="C59" s="9">
        <v>0.73849093914032</v>
      </c>
      <c r="D59" s="9">
        <v>0.159450173377991</v>
      </c>
      <c r="E59" s="9">
        <v>10</v>
      </c>
      <c r="F59" s="9">
        <v>9</v>
      </c>
      <c r="G59" s="9">
        <v>0</v>
      </c>
      <c r="H59" s="9">
        <v>1</v>
      </c>
      <c r="I59" s="9">
        <v>1</v>
      </c>
      <c r="J59" s="9">
        <v>0.526315789473684</v>
      </c>
      <c r="K59" s="9">
        <v>0.689655172413793</v>
      </c>
      <c r="L59" s="9">
        <v>0.9</v>
      </c>
      <c r="M59" s="9">
        <v>0.1</v>
      </c>
      <c r="N59" s="9">
        <v>0.55</v>
      </c>
    </row>
    <row r="60" spans="1:14">
      <c r="A60" s="8">
        <v>487</v>
      </c>
      <c r="B60" s="9">
        <v>487</v>
      </c>
      <c r="C60" s="9">
        <v>0.73888897895813</v>
      </c>
      <c r="D60" s="9">
        <v>0.0405522584915161</v>
      </c>
      <c r="E60" s="9">
        <v>8</v>
      </c>
      <c r="F60" s="9">
        <v>8</v>
      </c>
      <c r="G60" s="9">
        <v>2</v>
      </c>
      <c r="H60" s="9">
        <v>2</v>
      </c>
      <c r="I60" s="9">
        <v>0.8</v>
      </c>
      <c r="J60" s="9">
        <v>0.5</v>
      </c>
      <c r="K60" s="9">
        <v>0.615384615384615</v>
      </c>
      <c r="L60" s="9">
        <v>0.8</v>
      </c>
      <c r="M60" s="9">
        <v>0</v>
      </c>
      <c r="N60" s="9">
        <v>0.5</v>
      </c>
    </row>
    <row r="61" spans="1:14">
      <c r="A61" s="8">
        <v>112</v>
      </c>
      <c r="B61" s="9">
        <v>112</v>
      </c>
      <c r="C61" s="9">
        <v>0.741947174072266</v>
      </c>
      <c r="D61" s="9">
        <v>0.073692798614502</v>
      </c>
      <c r="E61" s="9">
        <v>9</v>
      </c>
      <c r="F61" s="9">
        <v>6</v>
      </c>
      <c r="G61" s="9">
        <v>1</v>
      </c>
      <c r="H61" s="9">
        <v>4</v>
      </c>
      <c r="I61" s="9">
        <v>0.9</v>
      </c>
      <c r="J61" s="9">
        <v>0.6</v>
      </c>
      <c r="K61" s="9">
        <v>0.72</v>
      </c>
      <c r="L61" s="9">
        <v>0.6</v>
      </c>
      <c r="M61" s="9">
        <v>0.3</v>
      </c>
      <c r="N61" s="9">
        <v>0.65</v>
      </c>
    </row>
    <row r="62" spans="1:14">
      <c r="A62" s="8">
        <v>288</v>
      </c>
      <c r="B62" s="9">
        <v>288</v>
      </c>
      <c r="C62" s="9">
        <v>0.749306917190552</v>
      </c>
      <c r="D62" s="9">
        <v>0.170211672782898</v>
      </c>
      <c r="E62" s="9">
        <v>8</v>
      </c>
      <c r="F62" s="9">
        <v>9</v>
      </c>
      <c r="G62" s="9">
        <v>2</v>
      </c>
      <c r="H62" s="9">
        <v>1</v>
      </c>
      <c r="I62" s="9">
        <v>0.8</v>
      </c>
      <c r="J62" s="9">
        <v>0.470588235294118</v>
      </c>
      <c r="K62" s="9">
        <v>0.592592592592593</v>
      </c>
      <c r="L62" s="9">
        <v>0.9</v>
      </c>
      <c r="M62" s="9">
        <v>-0.1</v>
      </c>
      <c r="N62" s="9">
        <v>0.45</v>
      </c>
    </row>
    <row r="63" spans="1:14">
      <c r="A63" s="8">
        <v>190</v>
      </c>
      <c r="B63" s="9">
        <v>190</v>
      </c>
      <c r="C63" s="9">
        <v>0.749874949455261</v>
      </c>
      <c r="D63" s="9">
        <v>0.0491503477096558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47</v>
      </c>
      <c r="B64" s="9">
        <v>47</v>
      </c>
      <c r="C64" s="9">
        <v>0.751170635223389</v>
      </c>
      <c r="D64" s="9">
        <v>0.082000732421875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417</v>
      </c>
      <c r="B65" s="9">
        <v>417</v>
      </c>
      <c r="C65" s="9">
        <v>0.75132942199707</v>
      </c>
      <c r="D65" s="9">
        <v>0.150615930557251</v>
      </c>
      <c r="E65" s="9">
        <v>9</v>
      </c>
      <c r="F65" s="9">
        <v>7</v>
      </c>
      <c r="G65" s="9">
        <v>1</v>
      </c>
      <c r="H65" s="9">
        <v>3</v>
      </c>
      <c r="I65" s="9">
        <v>0.9</v>
      </c>
      <c r="J65" s="9">
        <v>0.5625</v>
      </c>
      <c r="K65" s="9">
        <v>0.692307692307692</v>
      </c>
      <c r="L65" s="9">
        <v>0.7</v>
      </c>
      <c r="M65" s="9">
        <v>0.2</v>
      </c>
      <c r="N65" s="9">
        <v>0.6</v>
      </c>
    </row>
    <row r="66" spans="1:14">
      <c r="A66" s="8">
        <v>86</v>
      </c>
      <c r="B66" s="9">
        <v>86</v>
      </c>
      <c r="C66" s="9">
        <v>0.8199782371521</v>
      </c>
      <c r="D66" s="9">
        <v>0.0331791639328003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19</v>
      </c>
      <c r="B67" s="9">
        <v>19</v>
      </c>
      <c r="C67" s="9">
        <v>0.89960515499115</v>
      </c>
      <c r="D67" s="9">
        <v>0.166372656822205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436</v>
      </c>
      <c r="B68" s="9">
        <v>436</v>
      </c>
      <c r="C68" s="9">
        <v>0.755163788795471</v>
      </c>
      <c r="D68" s="9">
        <v>0.0380722284317017</v>
      </c>
      <c r="E68" s="9">
        <v>10</v>
      </c>
      <c r="F68" s="9">
        <v>6</v>
      </c>
      <c r="G68" s="9">
        <v>0</v>
      </c>
      <c r="H68" s="9">
        <v>4</v>
      </c>
      <c r="I68" s="9">
        <v>1</v>
      </c>
      <c r="J68" s="9">
        <v>0.625</v>
      </c>
      <c r="K68" s="9">
        <v>0.769230769230769</v>
      </c>
      <c r="L68" s="9">
        <v>0.6</v>
      </c>
      <c r="M68" s="9">
        <v>0.4</v>
      </c>
      <c r="N68" s="9">
        <v>0.7</v>
      </c>
    </row>
    <row r="69" spans="1:14">
      <c r="A69" s="8">
        <v>333</v>
      </c>
      <c r="B69" s="9">
        <v>333</v>
      </c>
      <c r="C69" s="9">
        <v>0.900536417961121</v>
      </c>
      <c r="D69" s="9">
        <v>0.197224378585815</v>
      </c>
      <c r="E69" s="9">
        <v>9</v>
      </c>
      <c r="F69" s="9">
        <v>6</v>
      </c>
      <c r="G69" s="9">
        <v>1</v>
      </c>
      <c r="H69" s="9">
        <v>4</v>
      </c>
      <c r="I69" s="9">
        <v>0.9</v>
      </c>
      <c r="J69" s="9">
        <v>0.6</v>
      </c>
      <c r="K69" s="9">
        <v>0.72</v>
      </c>
      <c r="L69" s="9">
        <v>0.6</v>
      </c>
      <c r="M69" s="9">
        <v>0.3</v>
      </c>
      <c r="N69" s="9">
        <v>0.65</v>
      </c>
    </row>
    <row r="70" spans="1:14">
      <c r="A70" s="8">
        <v>87</v>
      </c>
      <c r="B70" s="9">
        <v>87</v>
      </c>
      <c r="C70" s="9">
        <v>0.905320048332214</v>
      </c>
      <c r="D70" s="9">
        <v>0.0473051071166992</v>
      </c>
      <c r="E70" s="9">
        <v>8</v>
      </c>
      <c r="F70" s="9">
        <v>9</v>
      </c>
      <c r="G70" s="9">
        <v>2</v>
      </c>
      <c r="H70" s="9">
        <v>1</v>
      </c>
      <c r="I70" s="9">
        <v>0.8</v>
      </c>
      <c r="J70" s="9">
        <v>0.470588235294118</v>
      </c>
      <c r="K70" s="9">
        <v>0.592592592592593</v>
      </c>
      <c r="L70" s="9">
        <v>0.9</v>
      </c>
      <c r="M70" s="9">
        <v>-0.1</v>
      </c>
      <c r="N70" s="9">
        <v>0.45</v>
      </c>
    </row>
    <row r="71" spans="1:14">
      <c r="A71" s="8">
        <v>280</v>
      </c>
      <c r="B71" s="9">
        <v>280</v>
      </c>
      <c r="C71" s="9">
        <v>0.907464981079102</v>
      </c>
      <c r="D71" s="9">
        <v>0.123257160186768</v>
      </c>
      <c r="E71" s="9">
        <v>8</v>
      </c>
      <c r="F71" s="9">
        <v>6</v>
      </c>
      <c r="G71" s="9">
        <v>2</v>
      </c>
      <c r="H71" s="9">
        <v>4</v>
      </c>
      <c r="I71" s="9">
        <v>0.8</v>
      </c>
      <c r="J71" s="9">
        <v>0.571428571428572</v>
      </c>
      <c r="K71" s="9">
        <v>0.666666666666667</v>
      </c>
      <c r="L71" s="9">
        <v>0.6</v>
      </c>
      <c r="M71" s="9">
        <v>0.2</v>
      </c>
      <c r="N71" s="9">
        <v>0.6</v>
      </c>
    </row>
    <row r="72" s="4" customFormat="1" spans="1:14">
      <c r="A72" s="16">
        <v>63</v>
      </c>
      <c r="B72" s="17">
        <v>63</v>
      </c>
      <c r="C72" s="17">
        <v>0.91111147403717</v>
      </c>
      <c r="D72" s="17">
        <v>0.0442389249801636</v>
      </c>
      <c r="E72" s="17">
        <v>10</v>
      </c>
      <c r="F72" s="17">
        <v>7</v>
      </c>
      <c r="G72" s="17">
        <v>0</v>
      </c>
      <c r="H72" s="17">
        <v>3</v>
      </c>
      <c r="I72" s="17">
        <v>1</v>
      </c>
      <c r="J72" s="17">
        <v>0.588235294117647</v>
      </c>
      <c r="K72" s="17">
        <v>0.740740740740741</v>
      </c>
      <c r="L72" s="17">
        <v>0.7</v>
      </c>
      <c r="M72" s="17">
        <v>0.3</v>
      </c>
      <c r="N72" s="17">
        <v>0.65</v>
      </c>
    </row>
    <row r="73" spans="1:14">
      <c r="A73" s="8">
        <v>413</v>
      </c>
      <c r="B73" s="9">
        <v>413</v>
      </c>
      <c r="C73" s="9">
        <v>0.932106375694275</v>
      </c>
      <c r="D73" s="9">
        <v>0.126391768455505</v>
      </c>
      <c r="E73" s="9">
        <v>9</v>
      </c>
      <c r="F73" s="9">
        <v>9</v>
      </c>
      <c r="G73" s="9">
        <v>1</v>
      </c>
      <c r="H73" s="9">
        <v>1</v>
      </c>
      <c r="I73" s="9">
        <v>0.9</v>
      </c>
      <c r="J73" s="9">
        <v>0.5</v>
      </c>
      <c r="K73" s="9">
        <v>0.642857142857143</v>
      </c>
      <c r="L73" s="9">
        <v>0.9</v>
      </c>
      <c r="M73" s="9">
        <v>0</v>
      </c>
      <c r="N73" s="9">
        <v>0.5</v>
      </c>
    </row>
    <row r="74" s="3" customFormat="1" spans="1:14">
      <c r="A74" s="14">
        <v>343</v>
      </c>
      <c r="B74" s="15">
        <v>343</v>
      </c>
      <c r="C74" s="15">
        <v>0.639774203300476</v>
      </c>
      <c r="D74" s="15">
        <v>0.074286937713623</v>
      </c>
      <c r="E74" s="15">
        <v>10</v>
      </c>
      <c r="F74" s="15">
        <v>8</v>
      </c>
      <c r="G74" s="15">
        <v>0</v>
      </c>
      <c r="H74" s="15">
        <v>2</v>
      </c>
      <c r="I74" s="15">
        <v>1</v>
      </c>
      <c r="J74" s="15">
        <v>0.555555555555556</v>
      </c>
      <c r="K74" s="15">
        <v>0.714285714285714</v>
      </c>
      <c r="L74" s="15">
        <v>0.8</v>
      </c>
      <c r="M74" s="15">
        <v>0.2</v>
      </c>
      <c r="N74" s="15">
        <v>0.6</v>
      </c>
    </row>
    <row r="75" s="4" customFormat="1" spans="1:14">
      <c r="A75" s="16">
        <v>336</v>
      </c>
      <c r="B75" s="17">
        <v>336</v>
      </c>
      <c r="C75" s="17">
        <v>0.946617364883423</v>
      </c>
      <c r="D75" s="17">
        <v>0.184411883354187</v>
      </c>
      <c r="E75" s="17">
        <v>9</v>
      </c>
      <c r="F75" s="17">
        <v>6</v>
      </c>
      <c r="G75" s="17">
        <v>1</v>
      </c>
      <c r="H75" s="17">
        <v>4</v>
      </c>
      <c r="I75" s="17">
        <v>0.9</v>
      </c>
      <c r="J75" s="17">
        <v>0.6</v>
      </c>
      <c r="K75" s="17">
        <v>0.72</v>
      </c>
      <c r="L75" s="17">
        <v>0.6</v>
      </c>
      <c r="M75" s="17">
        <v>0.3</v>
      </c>
      <c r="N75" s="17">
        <v>0.65</v>
      </c>
    </row>
    <row r="76" spans="1:14">
      <c r="A76" s="8">
        <v>241</v>
      </c>
      <c r="B76" s="9">
        <v>241</v>
      </c>
      <c r="C76" s="9">
        <v>0.931020617485046</v>
      </c>
      <c r="D76" s="9">
        <v>0.065038800239563</v>
      </c>
      <c r="E76" s="9">
        <v>10</v>
      </c>
      <c r="F76" s="9">
        <v>8</v>
      </c>
      <c r="G76" s="9">
        <v>0</v>
      </c>
      <c r="H76" s="9">
        <v>2</v>
      </c>
      <c r="I76" s="9">
        <v>1</v>
      </c>
      <c r="J76" s="9">
        <v>0.555555555555556</v>
      </c>
      <c r="K76" s="9">
        <v>0.714285714285714</v>
      </c>
      <c r="L76" s="9">
        <v>0.8</v>
      </c>
      <c r="M76" s="9">
        <v>0.2</v>
      </c>
      <c r="N76" s="9">
        <v>0.6</v>
      </c>
    </row>
    <row r="77" spans="3:13">
      <c r="C77" s="7">
        <f>AVERAGE(C2:C76)</f>
        <v>0.640061443646749</v>
      </c>
      <c r="D77" s="7">
        <f>AVERAGE(D2:D76)</f>
        <v>0.0727461163202922</v>
      </c>
      <c r="L77" s="7">
        <f>AVERAGE(L2:L76)</f>
        <v>0.698666666666667</v>
      </c>
      <c r="M77" s="7">
        <f>AVERAGE(M2:M76)</f>
        <v>0.188</v>
      </c>
    </row>
    <row r="79" spans="3:8">
      <c r="C79" s="18" t="s">
        <v>13</v>
      </c>
      <c r="D79" s="7" t="s">
        <v>14</v>
      </c>
      <c r="E79" s="7" t="s">
        <v>85</v>
      </c>
      <c r="F79" s="7" t="s">
        <v>86</v>
      </c>
      <c r="G79" s="7" t="s">
        <v>39</v>
      </c>
      <c r="H79" s="7"/>
    </row>
    <row r="80" spans="3:11">
      <c r="C80" s="7" t="s">
        <v>15</v>
      </c>
      <c r="D80" s="7">
        <f>COUNTIF(C2:C76,"&lt;0.343")-COUNTIF(C2:C76,"&lt;0.311")</f>
        <v>0</v>
      </c>
      <c r="E80" s="7"/>
      <c r="F80" s="7"/>
      <c r="G80" s="19">
        <v>0.02</v>
      </c>
      <c r="H80" s="23">
        <v>31.2</v>
      </c>
      <c r="I80" s="23">
        <v>-40</v>
      </c>
      <c r="J80" s="24">
        <v>0.0256</v>
      </c>
      <c r="K80">
        <v>76</v>
      </c>
    </row>
    <row r="81" spans="3:11">
      <c r="C81" s="7" t="s">
        <v>16</v>
      </c>
      <c r="D81" s="7">
        <f>COUNTIF(C2:C76,"&lt;0.375")-COUNTIF(C2:C76,"&lt;0.343")</f>
        <v>0</v>
      </c>
      <c r="E81" s="7"/>
      <c r="F81" s="7"/>
      <c r="G81" s="19">
        <v>0.04</v>
      </c>
      <c r="H81" s="23">
        <v>62.4</v>
      </c>
      <c r="I81" s="23">
        <v>-60</v>
      </c>
      <c r="J81" s="24">
        <v>0.0385</v>
      </c>
      <c r="K81">
        <v>75</v>
      </c>
    </row>
    <row r="82" spans="3:11">
      <c r="C82" s="7" t="s">
        <v>17</v>
      </c>
      <c r="D82" s="7">
        <f>COUNTIF(C2:C76,"&lt;0.407")-COUNTIF(C2:C76,"&lt;0.375")</f>
        <v>4</v>
      </c>
      <c r="E82" s="7"/>
      <c r="F82" s="7"/>
      <c r="G82" s="19">
        <v>0.1</v>
      </c>
      <c r="H82" s="23">
        <v>156</v>
      </c>
      <c r="I82" s="23">
        <v>-160</v>
      </c>
      <c r="J82" s="24">
        <v>0.1026</v>
      </c>
      <c r="K82">
        <v>70</v>
      </c>
    </row>
    <row r="83" spans="3:11">
      <c r="C83" s="7" t="s">
        <v>18</v>
      </c>
      <c r="D83" s="7">
        <f>COUNTIF(C2:C76,"&lt;0.439")-COUNTIF(C2:C76,"&lt;0.407")</f>
        <v>9</v>
      </c>
      <c r="E83" s="7"/>
      <c r="F83" s="7"/>
      <c r="G83" s="19">
        <v>0.12</v>
      </c>
      <c r="H83" s="23">
        <v>187.2</v>
      </c>
      <c r="I83" s="23">
        <v>-180</v>
      </c>
      <c r="J83" s="24">
        <v>0.1154</v>
      </c>
      <c r="K83">
        <v>69</v>
      </c>
    </row>
    <row r="84" s="27" customFormat="1" spans="3:11">
      <c r="C84" s="28" t="s">
        <v>19</v>
      </c>
      <c r="D84" s="28">
        <f>COUNTIF(C2:C76,"&lt;0.471")-COUNTIF(C2:C76,"&lt;0.439")</f>
        <v>13</v>
      </c>
      <c r="E84" s="28"/>
      <c r="F84" s="28"/>
      <c r="G84" s="20"/>
      <c r="H84" s="20"/>
      <c r="I84" s="3">
        <v>-200</v>
      </c>
      <c r="J84" s="25">
        <v>0.1282</v>
      </c>
      <c r="K84" s="3">
        <v>68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3" customFormat="1" spans="3:7">
      <c r="C86" s="20" t="s">
        <v>21</v>
      </c>
      <c r="D86" s="20">
        <f>COUNTIF(C2:C76,"&lt;0.535")-COUNTIF(C2:C76,"&lt;0.503")</f>
        <v>0</v>
      </c>
      <c r="E86" s="20"/>
      <c r="F86" s="20"/>
      <c r="G86" s="20"/>
    </row>
    <row r="87" s="3" customFormat="1" spans="3:7">
      <c r="C87" s="20" t="s">
        <v>22</v>
      </c>
      <c r="D87" s="20">
        <f>COUNTIF(C2:C76,"&lt;0.567")-COUNTIF(C2:C76,"&lt;0.535")</f>
        <v>0</v>
      </c>
      <c r="E87" s="20"/>
      <c r="F87" s="20"/>
      <c r="G87" s="20"/>
    </row>
    <row r="88" s="3" customFormat="1" spans="3:7">
      <c r="C88" s="20" t="s">
        <v>23</v>
      </c>
      <c r="D88" s="20">
        <f>COUNTIF(C2:C76,"&lt;0.599")-COUNTIF(C2:C76,"&lt;0.567")</f>
        <v>0</v>
      </c>
      <c r="E88" s="20"/>
      <c r="F88" s="20"/>
      <c r="G88" s="20"/>
    </row>
    <row r="89" s="3" customFormat="1" spans="3:7">
      <c r="C89" s="20" t="s">
        <v>24</v>
      </c>
      <c r="D89" s="20">
        <f>COUNTIF(C2:C76,"&lt;0.631")-COUNTIF(C2:C76,"&lt;0.599")</f>
        <v>0</v>
      </c>
      <c r="E89" s="20"/>
      <c r="F89" s="20"/>
      <c r="G89" s="20"/>
    </row>
    <row r="90" s="3" customFormat="1" spans="3:7">
      <c r="C90" s="20" t="s">
        <v>25</v>
      </c>
      <c r="D90" s="20">
        <f>COUNTIF(C2:C76,"&lt;0.663")-COUNTIF(C2:C76,"&lt;0.631")</f>
        <v>1</v>
      </c>
      <c r="E90" s="20"/>
      <c r="F90" s="20"/>
      <c r="G90" s="20"/>
    </row>
    <row r="91" s="3" customFormat="1" spans="3:7">
      <c r="C91" s="20" t="s">
        <v>26</v>
      </c>
      <c r="D91" s="20">
        <f>COUNTIF(C2:C76,"&lt;0.695")-COUNTIF(C2:C76,"&lt;0.663")</f>
        <v>8</v>
      </c>
      <c r="E91" s="20"/>
      <c r="F91" s="20"/>
      <c r="G91" s="20"/>
    </row>
    <row r="92" s="3" customFormat="1" spans="3:7">
      <c r="C92" s="20" t="s">
        <v>27</v>
      </c>
      <c r="D92" s="20">
        <f>COUNTIF(C2:C76,"&lt;0.727")-COUNTIF(C2:C76,"&lt;0.695")</f>
        <v>18</v>
      </c>
      <c r="E92" s="20"/>
      <c r="F92" s="20"/>
      <c r="G92" s="20"/>
    </row>
    <row r="93" s="3" customFormat="1" spans="3:7">
      <c r="C93" s="20" t="s">
        <v>28</v>
      </c>
      <c r="D93" s="20">
        <f>COUNTIF(C2:C76,"&lt;0.759")-COUNTIF(C2:C76,"&lt;0.727")</f>
        <v>13</v>
      </c>
      <c r="E93" s="20"/>
      <c r="F93" s="20"/>
      <c r="G93" s="20"/>
    </row>
    <row r="94" s="3" customFormat="1" spans="3:7">
      <c r="C94" s="20" t="s">
        <v>29</v>
      </c>
      <c r="D94" s="20">
        <f>COUNTIF(C2:C76,"&lt;0.791")-COUNTIF(C2:C76,"&lt;0.759")</f>
        <v>0</v>
      </c>
      <c r="E94" s="20"/>
      <c r="F94" s="20"/>
      <c r="G94" s="20"/>
    </row>
    <row r="95" spans="3:7">
      <c r="C95" s="7" t="s">
        <v>30</v>
      </c>
      <c r="D95" s="7">
        <f>COUNTIF(C2:C76,"&lt;0.823")-COUNTIF(C2:C76,"&lt;0.791")</f>
        <v>1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5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3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64" workbookViewId="0">
      <selection activeCell="A1" sqref="$A1:$XFD98"/>
    </sheetView>
  </sheetViews>
  <sheetFormatPr defaultColWidth="9" defaultRowHeight="13.5"/>
  <cols>
    <col min="3" max="4" width="15.8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4" customFormat="1" spans="1:14">
      <c r="A27" s="16">
        <v>163</v>
      </c>
      <c r="B27" s="17">
        <v>163</v>
      </c>
      <c r="C27" s="17">
        <v>0.470137119293213</v>
      </c>
      <c r="D27" s="17">
        <v>0.00216317176818848</v>
      </c>
      <c r="E27" s="17">
        <v>10</v>
      </c>
      <c r="F27" s="17">
        <v>7</v>
      </c>
      <c r="G27" s="17">
        <v>0</v>
      </c>
      <c r="H27" s="17">
        <v>3</v>
      </c>
      <c r="I27" s="17">
        <v>1</v>
      </c>
      <c r="J27" s="17">
        <v>0.588235294117647</v>
      </c>
      <c r="K27" s="17">
        <v>0.740740740740741</v>
      </c>
      <c r="L27" s="17">
        <v>0.7</v>
      </c>
      <c r="M27" s="17">
        <v>0.3</v>
      </c>
      <c r="N27" s="17">
        <v>0.65</v>
      </c>
    </row>
    <row r="28" spans="1:14">
      <c r="A28" s="8">
        <v>383</v>
      </c>
      <c r="B28" s="9">
        <v>383</v>
      </c>
      <c r="C28" s="9">
        <v>0.682110667228699</v>
      </c>
      <c r="D28" s="9">
        <v>0.0855762958526611</v>
      </c>
      <c r="E28" s="9">
        <v>9</v>
      </c>
      <c r="F28" s="9">
        <v>9</v>
      </c>
      <c r="G28" s="9">
        <v>1</v>
      </c>
      <c r="H28" s="9">
        <v>1</v>
      </c>
      <c r="I28" s="9">
        <v>0.9</v>
      </c>
      <c r="J28" s="9">
        <v>0.5</v>
      </c>
      <c r="K28" s="9">
        <v>0.642857142857143</v>
      </c>
      <c r="L28" s="9">
        <v>0.9</v>
      </c>
      <c r="M28" s="9">
        <v>0</v>
      </c>
      <c r="N28" s="9">
        <v>0.5</v>
      </c>
    </row>
    <row r="29" spans="1:14">
      <c r="A29" s="8">
        <v>492</v>
      </c>
      <c r="B29" s="9">
        <v>492</v>
      </c>
      <c r="C29" s="9">
        <v>0.683972120285034</v>
      </c>
      <c r="D29" s="9">
        <v>0.0601800680160523</v>
      </c>
      <c r="E29" s="9">
        <v>8</v>
      </c>
      <c r="F29" s="9">
        <v>5</v>
      </c>
      <c r="G29" s="9">
        <v>2</v>
      </c>
      <c r="H29" s="9">
        <v>5</v>
      </c>
      <c r="I29" s="9">
        <v>0.8</v>
      </c>
      <c r="J29" s="9">
        <v>0.615384615384615</v>
      </c>
      <c r="K29" s="9">
        <v>0.695652173913043</v>
      </c>
      <c r="L29" s="9">
        <v>0.5</v>
      </c>
      <c r="M29" s="9">
        <v>0.3</v>
      </c>
      <c r="N29" s="9">
        <v>0.65</v>
      </c>
    </row>
    <row r="30" spans="1:14">
      <c r="A30" s="8">
        <v>427</v>
      </c>
      <c r="B30" s="9">
        <v>427</v>
      </c>
      <c r="C30" s="9">
        <v>0.684904217720032</v>
      </c>
      <c r="D30" s="9">
        <v>0.0170198678970337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="3" customFormat="1" spans="1:14">
      <c r="A31" s="14">
        <v>319</v>
      </c>
      <c r="B31" s="15">
        <v>319</v>
      </c>
      <c r="C31" s="15">
        <v>0.685276627540588</v>
      </c>
      <c r="D31" s="15">
        <v>0.0426899194717407</v>
      </c>
      <c r="E31" s="15">
        <v>8</v>
      </c>
      <c r="F31" s="15">
        <v>5</v>
      </c>
      <c r="G31" s="15">
        <v>2</v>
      </c>
      <c r="H31" s="15">
        <v>5</v>
      </c>
      <c r="I31" s="15">
        <v>0.8</v>
      </c>
      <c r="J31" s="15">
        <v>0.615384615384615</v>
      </c>
      <c r="K31" s="15">
        <v>0.695652173913043</v>
      </c>
      <c r="L31" s="15">
        <v>0.5</v>
      </c>
      <c r="M31" s="15">
        <v>0.3</v>
      </c>
      <c r="N31" s="15">
        <v>0.65</v>
      </c>
    </row>
    <row r="32" spans="1:14">
      <c r="A32" s="8">
        <v>40</v>
      </c>
      <c r="B32" s="9">
        <v>40</v>
      </c>
      <c r="C32" s="9">
        <v>0.702210426330566</v>
      </c>
      <c r="D32" s="9">
        <v>0.0116062164306641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="3" customFormat="1" spans="1:14">
      <c r="A33" s="14">
        <v>265</v>
      </c>
      <c r="B33" s="15">
        <v>265</v>
      </c>
      <c r="C33" s="15">
        <v>0.70265793800354</v>
      </c>
      <c r="D33" s="15">
        <v>0.0941702127456665</v>
      </c>
      <c r="E33" s="15">
        <v>8</v>
      </c>
      <c r="F33" s="15">
        <v>9</v>
      </c>
      <c r="G33" s="15">
        <v>2</v>
      </c>
      <c r="H33" s="15">
        <v>1</v>
      </c>
      <c r="I33" s="15">
        <v>0.8</v>
      </c>
      <c r="J33" s="15">
        <v>0.470588235294118</v>
      </c>
      <c r="K33" s="15">
        <v>0.592592592592593</v>
      </c>
      <c r="L33" s="15">
        <v>0.9</v>
      </c>
      <c r="M33" s="15">
        <v>-0.1</v>
      </c>
      <c r="N33" s="15">
        <v>0.45</v>
      </c>
    </row>
    <row r="34" spans="1:14">
      <c r="A34" s="8">
        <v>459</v>
      </c>
      <c r="B34" s="9">
        <v>459</v>
      </c>
      <c r="C34" s="9">
        <v>0.703859448432922</v>
      </c>
      <c r="D34" s="9">
        <v>0.0196352005004883</v>
      </c>
      <c r="E34" s="9">
        <v>10</v>
      </c>
      <c r="F34" s="9">
        <v>7</v>
      </c>
      <c r="G34" s="9">
        <v>0</v>
      </c>
      <c r="H34" s="9">
        <v>3</v>
      </c>
      <c r="I34" s="9">
        <v>1</v>
      </c>
      <c r="J34" s="9">
        <v>0.588235294117647</v>
      </c>
      <c r="K34" s="9">
        <v>0.740740740740741</v>
      </c>
      <c r="L34" s="9">
        <v>0.7</v>
      </c>
      <c r="M34" s="9">
        <v>0.3</v>
      </c>
      <c r="N34" s="9">
        <v>0.65</v>
      </c>
    </row>
    <row r="35" spans="1:14">
      <c r="A35" s="8">
        <v>158</v>
      </c>
      <c r="B35" s="9">
        <v>158</v>
      </c>
      <c r="C35" s="9">
        <v>0.704049229621887</v>
      </c>
      <c r="D35" s="9">
        <v>0.0694003105163574</v>
      </c>
      <c r="E35" s="9">
        <v>8</v>
      </c>
      <c r="F35" s="9">
        <v>6</v>
      </c>
      <c r="G35" s="9">
        <v>2</v>
      </c>
      <c r="H35" s="9">
        <v>4</v>
      </c>
      <c r="I35" s="9">
        <v>0.8</v>
      </c>
      <c r="J35" s="9">
        <v>0.571428571428572</v>
      </c>
      <c r="K35" s="9">
        <v>0.666666666666667</v>
      </c>
      <c r="L35" s="9">
        <v>0.6</v>
      </c>
      <c r="M35" s="9">
        <v>0.2</v>
      </c>
      <c r="N35" s="9">
        <v>0.6</v>
      </c>
    </row>
    <row r="36" spans="1:14">
      <c r="A36" s="8">
        <v>184</v>
      </c>
      <c r="B36" s="9">
        <v>184</v>
      </c>
      <c r="C36" s="9">
        <v>0.704670667648315</v>
      </c>
      <c r="D36" s="9">
        <v>0.0256813764572144</v>
      </c>
      <c r="E36" s="9">
        <v>8</v>
      </c>
      <c r="F36" s="9">
        <v>8</v>
      </c>
      <c r="G36" s="9">
        <v>2</v>
      </c>
      <c r="H36" s="9">
        <v>2</v>
      </c>
      <c r="I36" s="9">
        <v>0.8</v>
      </c>
      <c r="J36" s="9">
        <v>0.5</v>
      </c>
      <c r="K36" s="9">
        <v>0.615384615384615</v>
      </c>
      <c r="L36" s="9">
        <v>0.8</v>
      </c>
      <c r="M36" s="9">
        <v>0</v>
      </c>
      <c r="N36" s="9">
        <v>0.5</v>
      </c>
    </row>
    <row r="37" spans="1:14">
      <c r="A37" s="8">
        <v>76</v>
      </c>
      <c r="B37" s="9">
        <v>76</v>
      </c>
      <c r="C37" s="9">
        <v>0.70630407333374</v>
      </c>
      <c r="D37" s="9">
        <v>0.148064017295837</v>
      </c>
      <c r="E37" s="9">
        <v>8</v>
      </c>
      <c r="F37" s="9">
        <v>9</v>
      </c>
      <c r="G37" s="9">
        <v>2</v>
      </c>
      <c r="H37" s="9">
        <v>1</v>
      </c>
      <c r="I37" s="9">
        <v>0.8</v>
      </c>
      <c r="J37" s="9">
        <v>0.470588235294118</v>
      </c>
      <c r="K37" s="9">
        <v>0.592592592592593</v>
      </c>
      <c r="L37" s="9">
        <v>0.9</v>
      </c>
      <c r="M37" s="9">
        <v>-0.1</v>
      </c>
      <c r="N37" s="9">
        <v>0.45</v>
      </c>
    </row>
    <row r="38" spans="1:14">
      <c r="A38" s="8">
        <v>405</v>
      </c>
      <c r="B38" s="9">
        <v>405</v>
      </c>
      <c r="C38" s="9">
        <v>0.706742882728577</v>
      </c>
      <c r="D38" s="9">
        <v>0.148184299468994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pans="1:14">
      <c r="A39" s="8">
        <v>191</v>
      </c>
      <c r="B39" s="9">
        <v>191</v>
      </c>
      <c r="C39" s="9">
        <v>0.707692980766296</v>
      </c>
      <c r="D39" s="9">
        <v>0.081139087677002</v>
      </c>
      <c r="E39" s="9">
        <v>10</v>
      </c>
      <c r="F39" s="9">
        <v>8</v>
      </c>
      <c r="G39" s="9">
        <v>0</v>
      </c>
      <c r="H39" s="9">
        <v>2</v>
      </c>
      <c r="I39" s="9">
        <v>1</v>
      </c>
      <c r="J39" s="9">
        <v>0.555555555555556</v>
      </c>
      <c r="K39" s="9">
        <v>0.714285714285714</v>
      </c>
      <c r="L39" s="9">
        <v>0.8</v>
      </c>
      <c r="M39" s="9">
        <v>0.2</v>
      </c>
      <c r="N39" s="9">
        <v>0.6</v>
      </c>
    </row>
    <row r="40" spans="1:14">
      <c r="A40" s="8">
        <v>410</v>
      </c>
      <c r="B40" s="9">
        <v>410</v>
      </c>
      <c r="C40" s="9">
        <v>0.70784068107605</v>
      </c>
      <c r="D40" s="9">
        <v>0.100501298904419</v>
      </c>
      <c r="E40" s="9">
        <v>10</v>
      </c>
      <c r="F40" s="9">
        <v>5</v>
      </c>
      <c r="G40" s="9">
        <v>0</v>
      </c>
      <c r="H40" s="9">
        <v>5</v>
      </c>
      <c r="I40" s="9">
        <v>1</v>
      </c>
      <c r="J40" s="9">
        <v>0.666666666666667</v>
      </c>
      <c r="K40" s="9">
        <v>0.8</v>
      </c>
      <c r="L40" s="9">
        <v>0.5</v>
      </c>
      <c r="M40" s="9">
        <v>0.5</v>
      </c>
      <c r="N40" s="9">
        <v>0.75</v>
      </c>
    </row>
    <row r="41" spans="1:14">
      <c r="A41" s="8">
        <v>416</v>
      </c>
      <c r="B41" s="9">
        <v>416</v>
      </c>
      <c r="C41" s="9">
        <v>0.713237643241882</v>
      </c>
      <c r="D41" s="9">
        <v>0.146124362945557</v>
      </c>
      <c r="E41" s="9">
        <v>10</v>
      </c>
      <c r="F41" s="9">
        <v>3</v>
      </c>
      <c r="G41" s="9">
        <v>0</v>
      </c>
      <c r="H41" s="9">
        <v>7</v>
      </c>
      <c r="I41" s="9">
        <v>1</v>
      </c>
      <c r="J41" s="9">
        <v>0.769230769230769</v>
      </c>
      <c r="K41" s="9">
        <v>0.869565217391304</v>
      </c>
      <c r="L41" s="9">
        <v>0.3</v>
      </c>
      <c r="M41" s="9">
        <v>0.7</v>
      </c>
      <c r="N41" s="9">
        <v>0.85</v>
      </c>
    </row>
    <row r="42" spans="1:14">
      <c r="A42" s="8">
        <v>425</v>
      </c>
      <c r="B42" s="9">
        <v>425</v>
      </c>
      <c r="C42" s="9">
        <v>0.714130759239197</v>
      </c>
      <c r="D42" s="9">
        <v>0.108007192611694</v>
      </c>
      <c r="E42" s="9">
        <v>8</v>
      </c>
      <c r="F42" s="9">
        <v>8</v>
      </c>
      <c r="G42" s="9">
        <v>2</v>
      </c>
      <c r="H42" s="9">
        <v>2</v>
      </c>
      <c r="I42" s="9">
        <v>0.8</v>
      </c>
      <c r="J42" s="9">
        <v>0.5</v>
      </c>
      <c r="K42" s="9">
        <v>0.615384615384615</v>
      </c>
      <c r="L42" s="9">
        <v>0.8</v>
      </c>
      <c r="M42" s="9">
        <v>0</v>
      </c>
      <c r="N42" s="9">
        <v>0.5</v>
      </c>
    </row>
    <row r="43" s="3" customFormat="1" spans="1:14">
      <c r="A43" s="14">
        <v>379</v>
      </c>
      <c r="B43" s="15">
        <v>379</v>
      </c>
      <c r="C43" s="15">
        <v>0.714186191558838</v>
      </c>
      <c r="D43" s="15">
        <v>0.063402533531189</v>
      </c>
      <c r="E43" s="15">
        <v>8</v>
      </c>
      <c r="F43" s="15">
        <v>7</v>
      </c>
      <c r="G43" s="15">
        <v>2</v>
      </c>
      <c r="H43" s="15">
        <v>3</v>
      </c>
      <c r="I43" s="15">
        <v>0.8</v>
      </c>
      <c r="J43" s="15">
        <v>0.533333333333333</v>
      </c>
      <c r="K43" s="15">
        <v>0.64</v>
      </c>
      <c r="L43" s="15">
        <v>0.7</v>
      </c>
      <c r="M43" s="15">
        <v>0.1</v>
      </c>
      <c r="N43" s="15">
        <v>0.55</v>
      </c>
    </row>
    <row r="44" spans="1:14">
      <c r="A44" s="8">
        <v>275</v>
      </c>
      <c r="B44" s="9">
        <v>275</v>
      </c>
      <c r="C44" s="9">
        <v>0.714213848114014</v>
      </c>
      <c r="D44" s="9">
        <v>0.0160645246505737</v>
      </c>
      <c r="E44" s="9">
        <v>7</v>
      </c>
      <c r="F44" s="9">
        <v>7</v>
      </c>
      <c r="G44" s="9">
        <v>3</v>
      </c>
      <c r="H44" s="9">
        <v>3</v>
      </c>
      <c r="I44" s="9">
        <v>0.7</v>
      </c>
      <c r="J44" s="9">
        <v>0.5</v>
      </c>
      <c r="K44" s="9">
        <v>0.583333333333333</v>
      </c>
      <c r="L44" s="9">
        <v>0.7</v>
      </c>
      <c r="M44" s="9">
        <v>0</v>
      </c>
      <c r="N44" s="9">
        <v>0.5</v>
      </c>
    </row>
    <row r="45" s="3" customFormat="1" spans="1:14">
      <c r="A45" s="14">
        <v>38</v>
      </c>
      <c r="B45" s="15">
        <v>38</v>
      </c>
      <c r="C45" s="15">
        <v>0.714796662330627</v>
      </c>
      <c r="D45" s="15">
        <v>0.0990233421325684</v>
      </c>
      <c r="E45" s="15">
        <v>9</v>
      </c>
      <c r="F45" s="15">
        <v>6</v>
      </c>
      <c r="G45" s="15">
        <v>1</v>
      </c>
      <c r="H45" s="15">
        <v>4</v>
      </c>
      <c r="I45" s="15">
        <v>0.9</v>
      </c>
      <c r="J45" s="15">
        <v>0.6</v>
      </c>
      <c r="K45" s="15">
        <v>0.72</v>
      </c>
      <c r="L45" s="15">
        <v>0.6</v>
      </c>
      <c r="M45" s="15">
        <v>0.3</v>
      </c>
      <c r="N45" s="15">
        <v>0.65</v>
      </c>
    </row>
    <row r="46" spans="1:14">
      <c r="A46" s="8">
        <v>156</v>
      </c>
      <c r="B46" s="9">
        <v>156</v>
      </c>
      <c r="C46" s="9">
        <v>0.717787384986877</v>
      </c>
      <c r="D46" s="9">
        <v>0.186887502670288</v>
      </c>
      <c r="E46" s="9">
        <v>8</v>
      </c>
      <c r="F46" s="9">
        <v>6</v>
      </c>
      <c r="G46" s="9">
        <v>2</v>
      </c>
      <c r="H46" s="9">
        <v>4</v>
      </c>
      <c r="I46" s="9">
        <v>0.8</v>
      </c>
      <c r="J46" s="9">
        <v>0.571428571428572</v>
      </c>
      <c r="K46" s="9">
        <v>0.666666666666667</v>
      </c>
      <c r="L46" s="9">
        <v>0.6</v>
      </c>
      <c r="M46" s="9">
        <v>0.2</v>
      </c>
      <c r="N46" s="9">
        <v>0.6</v>
      </c>
    </row>
    <row r="47" spans="1:14">
      <c r="A47" s="8">
        <v>95</v>
      </c>
      <c r="B47" s="9">
        <v>95</v>
      </c>
      <c r="C47" s="9">
        <v>0.718604207038879</v>
      </c>
      <c r="D47" s="9">
        <v>0.000424385070800781</v>
      </c>
      <c r="E47" s="9">
        <v>8</v>
      </c>
      <c r="F47" s="9">
        <v>7</v>
      </c>
      <c r="G47" s="9">
        <v>2</v>
      </c>
      <c r="H47" s="9">
        <v>3</v>
      </c>
      <c r="I47" s="9">
        <v>0.8</v>
      </c>
      <c r="J47" s="9">
        <v>0.533333333333333</v>
      </c>
      <c r="K47" s="9">
        <v>0.64</v>
      </c>
      <c r="L47" s="9">
        <v>0.7</v>
      </c>
      <c r="M47" s="9">
        <v>0.1</v>
      </c>
      <c r="N47" s="9">
        <v>0.55</v>
      </c>
    </row>
    <row r="48" spans="1:14">
      <c r="A48" s="8">
        <v>240</v>
      </c>
      <c r="B48" s="9">
        <v>240</v>
      </c>
      <c r="C48" s="9">
        <v>0.720616340637207</v>
      </c>
      <c r="D48" s="9">
        <v>0.0177127122879028</v>
      </c>
      <c r="E48" s="9">
        <v>10</v>
      </c>
      <c r="F48" s="9">
        <v>7</v>
      </c>
      <c r="G48" s="9">
        <v>0</v>
      </c>
      <c r="H48" s="9">
        <v>3</v>
      </c>
      <c r="I48" s="9">
        <v>1</v>
      </c>
      <c r="J48" s="9">
        <v>0.588235294117647</v>
      </c>
      <c r="K48" s="9">
        <v>0.740740740740741</v>
      </c>
      <c r="L48" s="9">
        <v>0.7</v>
      </c>
      <c r="M48" s="9">
        <v>0.3</v>
      </c>
      <c r="N48" s="9">
        <v>0.65</v>
      </c>
    </row>
    <row r="49" spans="1:14">
      <c r="A49" s="8">
        <v>345</v>
      </c>
      <c r="B49" s="9">
        <v>345</v>
      </c>
      <c r="C49" s="9">
        <v>0.72076141834259</v>
      </c>
      <c r="D49" s="9">
        <v>0.153447031974793</v>
      </c>
      <c r="E49" s="9">
        <v>8</v>
      </c>
      <c r="F49" s="9">
        <v>7</v>
      </c>
      <c r="G49" s="9">
        <v>2</v>
      </c>
      <c r="H49" s="9">
        <v>3</v>
      </c>
      <c r="I49" s="9">
        <v>0.8</v>
      </c>
      <c r="J49" s="9">
        <v>0.533333333333333</v>
      </c>
      <c r="K49" s="9">
        <v>0.64</v>
      </c>
      <c r="L49" s="9">
        <v>0.7</v>
      </c>
      <c r="M49" s="9">
        <v>0.1</v>
      </c>
      <c r="N49" s="9">
        <v>0.55</v>
      </c>
    </row>
    <row r="50" spans="1:14">
      <c r="A50" s="8">
        <v>344</v>
      </c>
      <c r="B50" s="9">
        <v>344</v>
      </c>
      <c r="C50" s="9">
        <v>0.735213398933411</v>
      </c>
      <c r="D50" s="9">
        <v>0.0976202487945557</v>
      </c>
      <c r="E50" s="9">
        <v>8</v>
      </c>
      <c r="F50" s="9">
        <v>9</v>
      </c>
      <c r="G50" s="9">
        <v>2</v>
      </c>
      <c r="H50" s="9">
        <v>1</v>
      </c>
      <c r="I50" s="9">
        <v>0.8</v>
      </c>
      <c r="J50" s="9">
        <v>0.470588235294118</v>
      </c>
      <c r="K50" s="9">
        <v>0.592592592592593</v>
      </c>
      <c r="L50" s="9">
        <v>0.9</v>
      </c>
      <c r="M50" s="9">
        <v>-0.1</v>
      </c>
      <c r="N50" s="9">
        <v>0.45</v>
      </c>
    </row>
    <row r="51" spans="1:14">
      <c r="A51" s="8">
        <v>478</v>
      </c>
      <c r="B51" s="9">
        <v>478</v>
      </c>
      <c r="C51" s="9">
        <v>0.736080169677734</v>
      </c>
      <c r="D51" s="9">
        <v>0.0970965623855591</v>
      </c>
      <c r="E51" s="9">
        <v>8</v>
      </c>
      <c r="F51" s="9">
        <v>6</v>
      </c>
      <c r="G51" s="9">
        <v>2</v>
      </c>
      <c r="H51" s="9">
        <v>4</v>
      </c>
      <c r="I51" s="9">
        <v>0.8</v>
      </c>
      <c r="J51" s="9">
        <v>0.571428571428572</v>
      </c>
      <c r="K51" s="9">
        <v>0.666666666666667</v>
      </c>
      <c r="L51" s="9">
        <v>0.6</v>
      </c>
      <c r="M51" s="9">
        <v>0.2</v>
      </c>
      <c r="N51" s="9">
        <v>0.6</v>
      </c>
    </row>
    <row r="52" s="3" customFormat="1" spans="1:14">
      <c r="A52" s="14">
        <v>357</v>
      </c>
      <c r="B52" s="15">
        <v>357</v>
      </c>
      <c r="C52" s="15">
        <v>0.736613154411316</v>
      </c>
      <c r="D52" s="15">
        <v>0.0743128061294556</v>
      </c>
      <c r="E52" s="15">
        <v>8</v>
      </c>
      <c r="F52" s="15">
        <v>9</v>
      </c>
      <c r="G52" s="15">
        <v>2</v>
      </c>
      <c r="H52" s="15">
        <v>1</v>
      </c>
      <c r="I52" s="15">
        <v>0.8</v>
      </c>
      <c r="J52" s="15">
        <v>0.470588235294118</v>
      </c>
      <c r="K52" s="15">
        <v>0.592592592592593</v>
      </c>
      <c r="L52" s="15">
        <v>0.9</v>
      </c>
      <c r="M52" s="15">
        <v>-0.1</v>
      </c>
      <c r="N52" s="15">
        <v>0.45</v>
      </c>
    </row>
    <row r="53" spans="1:14">
      <c r="A53" s="8">
        <v>178</v>
      </c>
      <c r="B53" s="9">
        <v>178</v>
      </c>
      <c r="C53" s="9">
        <v>0.736749768257141</v>
      </c>
      <c r="D53" s="9">
        <v>0.15205705165863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="3" customFormat="1" spans="1:14">
      <c r="A54" s="14">
        <v>13</v>
      </c>
      <c r="B54" s="15">
        <v>13</v>
      </c>
      <c r="C54" s="15">
        <v>0.737797617912292</v>
      </c>
      <c r="D54" s="15">
        <v>0.0830581188201904</v>
      </c>
      <c r="E54" s="15">
        <v>9</v>
      </c>
      <c r="F54" s="15">
        <v>7</v>
      </c>
      <c r="G54" s="15">
        <v>1</v>
      </c>
      <c r="H54" s="15">
        <v>3</v>
      </c>
      <c r="I54" s="15">
        <v>0.9</v>
      </c>
      <c r="J54" s="15">
        <v>0.5625</v>
      </c>
      <c r="K54" s="15">
        <v>0.692307692307692</v>
      </c>
      <c r="L54" s="15">
        <v>0.7</v>
      </c>
      <c r="M54" s="15">
        <v>0.2</v>
      </c>
      <c r="N54" s="15">
        <v>0.6</v>
      </c>
    </row>
    <row r="55" spans="1:14">
      <c r="A55" s="8">
        <v>14</v>
      </c>
      <c r="B55" s="9">
        <v>14</v>
      </c>
      <c r="C55" s="9">
        <v>0.73849093914032</v>
      </c>
      <c r="D55" s="9">
        <v>0.159450173377991</v>
      </c>
      <c r="E55" s="9">
        <v>10</v>
      </c>
      <c r="F55" s="9">
        <v>9</v>
      </c>
      <c r="G55" s="9">
        <v>0</v>
      </c>
      <c r="H55" s="9">
        <v>1</v>
      </c>
      <c r="I55" s="9">
        <v>1</v>
      </c>
      <c r="J55" s="9">
        <v>0.526315789473684</v>
      </c>
      <c r="K55" s="9">
        <v>0.689655172413793</v>
      </c>
      <c r="L55" s="9">
        <v>0.9</v>
      </c>
      <c r="M55" s="9">
        <v>0.1</v>
      </c>
      <c r="N55" s="9">
        <v>0.55</v>
      </c>
    </row>
    <row r="56" spans="1:14">
      <c r="A56" s="8">
        <v>487</v>
      </c>
      <c r="B56" s="9">
        <v>487</v>
      </c>
      <c r="C56" s="9">
        <v>0.73888897895813</v>
      </c>
      <c r="D56" s="9">
        <v>0.0405522584915161</v>
      </c>
      <c r="E56" s="9">
        <v>8</v>
      </c>
      <c r="F56" s="9">
        <v>8</v>
      </c>
      <c r="G56" s="9">
        <v>2</v>
      </c>
      <c r="H56" s="9">
        <v>2</v>
      </c>
      <c r="I56" s="9">
        <v>0.8</v>
      </c>
      <c r="J56" s="9">
        <v>0.5</v>
      </c>
      <c r="K56" s="9">
        <v>0.615384615384615</v>
      </c>
      <c r="L56" s="9">
        <v>0.8</v>
      </c>
      <c r="M56" s="9">
        <v>0</v>
      </c>
      <c r="N56" s="9">
        <v>0.5</v>
      </c>
    </row>
    <row r="57" spans="1:14">
      <c r="A57" s="8">
        <v>112</v>
      </c>
      <c r="B57" s="9">
        <v>112</v>
      </c>
      <c r="C57" s="9">
        <v>0.741947174072266</v>
      </c>
      <c r="D57" s="9">
        <v>0.073692798614502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pans="1:14">
      <c r="A58" s="8">
        <v>288</v>
      </c>
      <c r="B58" s="9">
        <v>288</v>
      </c>
      <c r="C58" s="9">
        <v>0.749306917190552</v>
      </c>
      <c r="D58" s="9">
        <v>0.170211672782898</v>
      </c>
      <c r="E58" s="9">
        <v>8</v>
      </c>
      <c r="F58" s="9">
        <v>9</v>
      </c>
      <c r="G58" s="9">
        <v>2</v>
      </c>
      <c r="H58" s="9">
        <v>1</v>
      </c>
      <c r="I58" s="9">
        <v>0.8</v>
      </c>
      <c r="J58" s="9">
        <v>0.470588235294118</v>
      </c>
      <c r="K58" s="9">
        <v>0.592592592592593</v>
      </c>
      <c r="L58" s="9">
        <v>0.9</v>
      </c>
      <c r="M58" s="9">
        <v>-0.1</v>
      </c>
      <c r="N58" s="9">
        <v>0.45</v>
      </c>
    </row>
    <row r="59" spans="1:14">
      <c r="A59" s="8">
        <v>190</v>
      </c>
      <c r="B59" s="9">
        <v>190</v>
      </c>
      <c r="C59" s="9">
        <v>0.749874949455261</v>
      </c>
      <c r="D59" s="9">
        <v>0.0491503477096558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47</v>
      </c>
      <c r="B60" s="9">
        <v>47</v>
      </c>
      <c r="C60" s="9">
        <v>0.751170635223389</v>
      </c>
      <c r="D60" s="9">
        <v>0.082000732421875</v>
      </c>
      <c r="E60" s="9">
        <v>8</v>
      </c>
      <c r="F60" s="9">
        <v>7</v>
      </c>
      <c r="G60" s="9">
        <v>2</v>
      </c>
      <c r="H60" s="9">
        <v>3</v>
      </c>
      <c r="I60" s="9">
        <v>0.8</v>
      </c>
      <c r="J60" s="9">
        <v>0.533333333333333</v>
      </c>
      <c r="K60" s="9">
        <v>0.64</v>
      </c>
      <c r="L60" s="9">
        <v>0.7</v>
      </c>
      <c r="M60" s="9">
        <v>0.1</v>
      </c>
      <c r="N60" s="9">
        <v>0.55</v>
      </c>
    </row>
    <row r="61" spans="1:14">
      <c r="A61" s="8">
        <v>417</v>
      </c>
      <c r="B61" s="9">
        <v>417</v>
      </c>
      <c r="C61" s="9">
        <v>0.75132942199707</v>
      </c>
      <c r="D61" s="9">
        <v>0.150615930557251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pans="1:14">
      <c r="A62" s="8">
        <v>86</v>
      </c>
      <c r="B62" s="9">
        <v>86</v>
      </c>
      <c r="C62" s="9">
        <v>0.8199782371521</v>
      </c>
      <c r="D62" s="9">
        <v>0.0331791639328003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19</v>
      </c>
      <c r="B63" s="9">
        <v>19</v>
      </c>
      <c r="C63" s="9">
        <v>0.89960515499115</v>
      </c>
      <c r="D63" s="9">
        <v>0.166372656822205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436</v>
      </c>
      <c r="B64" s="9">
        <v>436</v>
      </c>
      <c r="C64" s="9">
        <v>0.755163788795471</v>
      </c>
      <c r="D64" s="9">
        <v>0.0380722284317017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pans="1:14">
      <c r="A65" s="8">
        <v>333</v>
      </c>
      <c r="B65" s="9">
        <v>333</v>
      </c>
      <c r="C65" s="9">
        <v>0.900536417961121</v>
      </c>
      <c r="D65" s="9">
        <v>0.197224378585815</v>
      </c>
      <c r="E65" s="9">
        <v>9</v>
      </c>
      <c r="F65" s="9">
        <v>6</v>
      </c>
      <c r="G65" s="9">
        <v>1</v>
      </c>
      <c r="H65" s="9">
        <v>4</v>
      </c>
      <c r="I65" s="9">
        <v>0.9</v>
      </c>
      <c r="J65" s="9">
        <v>0.6</v>
      </c>
      <c r="K65" s="9">
        <v>0.72</v>
      </c>
      <c r="L65" s="9">
        <v>0.6</v>
      </c>
      <c r="M65" s="9">
        <v>0.3</v>
      </c>
      <c r="N65" s="9">
        <v>0.65</v>
      </c>
    </row>
    <row r="66" spans="1:14">
      <c r="A66" s="8">
        <v>87</v>
      </c>
      <c r="B66" s="9">
        <v>87</v>
      </c>
      <c r="C66" s="9">
        <v>0.905320048332214</v>
      </c>
      <c r="D66" s="9">
        <v>0.0473051071166992</v>
      </c>
      <c r="E66" s="9">
        <v>8</v>
      </c>
      <c r="F66" s="9">
        <v>9</v>
      </c>
      <c r="G66" s="9">
        <v>2</v>
      </c>
      <c r="H66" s="9">
        <v>1</v>
      </c>
      <c r="I66" s="9">
        <v>0.8</v>
      </c>
      <c r="J66" s="9">
        <v>0.470588235294118</v>
      </c>
      <c r="K66" s="9">
        <v>0.592592592592593</v>
      </c>
      <c r="L66" s="9">
        <v>0.9</v>
      </c>
      <c r="M66" s="9">
        <v>-0.1</v>
      </c>
      <c r="N66" s="9">
        <v>0.45</v>
      </c>
    </row>
    <row r="67" spans="1:14">
      <c r="A67" s="8">
        <v>280</v>
      </c>
      <c r="B67" s="9">
        <v>280</v>
      </c>
      <c r="C67" s="9">
        <v>0.907464981079102</v>
      </c>
      <c r="D67" s="9">
        <v>0.123257160186768</v>
      </c>
      <c r="E67" s="9">
        <v>8</v>
      </c>
      <c r="F67" s="9">
        <v>6</v>
      </c>
      <c r="G67" s="9">
        <v>2</v>
      </c>
      <c r="H67" s="9">
        <v>4</v>
      </c>
      <c r="I67" s="9">
        <v>0.8</v>
      </c>
      <c r="J67" s="9">
        <v>0.571428571428572</v>
      </c>
      <c r="K67" s="9">
        <v>0.666666666666667</v>
      </c>
      <c r="L67" s="9">
        <v>0.6</v>
      </c>
      <c r="M67" s="9">
        <v>0.2</v>
      </c>
      <c r="N67" s="9">
        <v>0.6</v>
      </c>
    </row>
    <row r="68" s="4" customFormat="1" spans="1:14">
      <c r="A68" s="16">
        <v>63</v>
      </c>
      <c r="B68" s="17">
        <v>63</v>
      </c>
      <c r="C68" s="17">
        <v>0.91111147403717</v>
      </c>
      <c r="D68" s="17">
        <v>0.0442389249801636</v>
      </c>
      <c r="E68" s="17">
        <v>10</v>
      </c>
      <c r="F68" s="17">
        <v>7</v>
      </c>
      <c r="G68" s="17">
        <v>0</v>
      </c>
      <c r="H68" s="17">
        <v>3</v>
      </c>
      <c r="I68" s="17">
        <v>1</v>
      </c>
      <c r="J68" s="17">
        <v>0.588235294117647</v>
      </c>
      <c r="K68" s="17">
        <v>0.740740740740741</v>
      </c>
      <c r="L68" s="17">
        <v>0.7</v>
      </c>
      <c r="M68" s="17">
        <v>0.3</v>
      </c>
      <c r="N68" s="17">
        <v>0.65</v>
      </c>
    </row>
    <row r="69" spans="1:14">
      <c r="A69" s="8">
        <v>413</v>
      </c>
      <c r="B69" s="9">
        <v>413</v>
      </c>
      <c r="C69" s="9">
        <v>0.932106375694275</v>
      </c>
      <c r="D69" s="9">
        <v>0.126391768455505</v>
      </c>
      <c r="E69" s="9">
        <v>9</v>
      </c>
      <c r="F69" s="9">
        <v>9</v>
      </c>
      <c r="G69" s="9">
        <v>1</v>
      </c>
      <c r="H69" s="9">
        <v>1</v>
      </c>
      <c r="I69" s="9">
        <v>0.9</v>
      </c>
      <c r="J69" s="9">
        <v>0.5</v>
      </c>
      <c r="K69" s="9">
        <v>0.642857142857143</v>
      </c>
      <c r="L69" s="9">
        <v>0.9</v>
      </c>
      <c r="M69" s="9">
        <v>0</v>
      </c>
      <c r="N69" s="9">
        <v>0.5</v>
      </c>
    </row>
    <row r="70" s="4" customFormat="1" spans="1:14">
      <c r="A70" s="16">
        <v>336</v>
      </c>
      <c r="B70" s="17">
        <v>336</v>
      </c>
      <c r="C70" s="17">
        <v>0.946617364883423</v>
      </c>
      <c r="D70" s="17">
        <v>0.184411883354187</v>
      </c>
      <c r="E70" s="17">
        <v>9</v>
      </c>
      <c r="F70" s="17">
        <v>6</v>
      </c>
      <c r="G70" s="17">
        <v>1</v>
      </c>
      <c r="H70" s="17">
        <v>4</v>
      </c>
      <c r="I70" s="17">
        <v>0.9</v>
      </c>
      <c r="J70" s="17">
        <v>0.6</v>
      </c>
      <c r="K70" s="17">
        <v>0.72</v>
      </c>
      <c r="L70" s="17">
        <v>0.6</v>
      </c>
      <c r="M70" s="17">
        <v>0.3</v>
      </c>
      <c r="N70" s="17">
        <v>0.65</v>
      </c>
    </row>
    <row r="71" spans="1:14">
      <c r="A71" s="8">
        <v>241</v>
      </c>
      <c r="B71" s="9">
        <v>241</v>
      </c>
      <c r="C71" s="9">
        <v>0.931020617485046</v>
      </c>
      <c r="D71" s="9">
        <v>0.065038800239563</v>
      </c>
      <c r="E71" s="9">
        <v>10</v>
      </c>
      <c r="F71" s="9">
        <v>8</v>
      </c>
      <c r="G71" s="9">
        <v>0</v>
      </c>
      <c r="H71" s="9">
        <v>2</v>
      </c>
      <c r="I71" s="9">
        <v>1</v>
      </c>
      <c r="J71" s="9">
        <v>0.555555555555556</v>
      </c>
      <c r="K71" s="9">
        <v>0.714285714285714</v>
      </c>
      <c r="L71" s="9">
        <v>0.8</v>
      </c>
      <c r="M71" s="9">
        <v>0.2</v>
      </c>
      <c r="N71" s="9">
        <v>0.6</v>
      </c>
    </row>
    <row r="72" spans="3:13">
      <c r="C72" s="7">
        <f>AVERAGE(C2:C71)</f>
        <v>0.637891684259687</v>
      </c>
      <c r="D72" s="7">
        <f>AVERAGE(D2:D71)</f>
        <v>0.0721098525183542</v>
      </c>
      <c r="L72" s="7">
        <f>AVERAGE(L2:L71)</f>
        <v>0.698571428571429</v>
      </c>
      <c r="M72" s="7">
        <f>AVERAGE(M2:M71)</f>
        <v>0.181428571428571</v>
      </c>
    </row>
    <row r="74" spans="3:8">
      <c r="C74" s="18" t="s">
        <v>13</v>
      </c>
      <c r="D74" s="7" t="s">
        <v>14</v>
      </c>
      <c r="E74" s="7" t="s">
        <v>85</v>
      </c>
      <c r="F74" s="7" t="s">
        <v>86</v>
      </c>
      <c r="G74" s="7" t="s">
        <v>39</v>
      </c>
      <c r="H74" s="7"/>
    </row>
    <row r="75" spans="3:11">
      <c r="C75" s="7" t="s">
        <v>15</v>
      </c>
      <c r="D75" s="7">
        <f>COUNTIF(C2:C71,"&lt;0.343")-COUNTIF(C2:C71,"&lt;0.311")</f>
        <v>0</v>
      </c>
      <c r="E75" s="7"/>
      <c r="F75" s="7"/>
      <c r="G75" s="19">
        <v>0.02</v>
      </c>
      <c r="H75" s="23">
        <v>31.2</v>
      </c>
      <c r="I75" s="23">
        <v>-40</v>
      </c>
      <c r="J75" s="24">
        <v>0.0256</v>
      </c>
      <c r="K75">
        <v>76</v>
      </c>
    </row>
    <row r="76" spans="3:11">
      <c r="C76" s="7" t="s">
        <v>16</v>
      </c>
      <c r="D76" s="7">
        <f>COUNTIF(C2:C71,"&lt;0.375")-COUNTIF(C2:C71,"&lt;0.343")</f>
        <v>0</v>
      </c>
      <c r="E76" s="7"/>
      <c r="F76" s="7"/>
      <c r="G76" s="19">
        <v>0.04</v>
      </c>
      <c r="H76" s="23">
        <v>62.4</v>
      </c>
      <c r="I76" s="23">
        <v>-60</v>
      </c>
      <c r="J76" s="24">
        <v>0.0385</v>
      </c>
      <c r="K76">
        <v>75</v>
      </c>
    </row>
    <row r="77" spans="3:11">
      <c r="C77" s="7" t="s">
        <v>17</v>
      </c>
      <c r="D77" s="7">
        <f>COUNTIF(C2:C71,"&lt;0.407")-COUNTIF(C2:C71,"&lt;0.375")</f>
        <v>4</v>
      </c>
      <c r="E77" s="7"/>
      <c r="F77" s="7"/>
      <c r="G77" s="19">
        <v>0.1</v>
      </c>
      <c r="H77" s="23">
        <v>156</v>
      </c>
      <c r="I77" s="23">
        <v>-160</v>
      </c>
      <c r="J77" s="24">
        <v>0.1026</v>
      </c>
      <c r="K77">
        <v>70</v>
      </c>
    </row>
    <row r="78" spans="3:11">
      <c r="C78" s="7" t="s">
        <v>18</v>
      </c>
      <c r="D78" s="7">
        <f>COUNTIF(C2:C71,"&lt;0.439")-COUNTIF(C2:C71,"&lt;0.407")</f>
        <v>9</v>
      </c>
      <c r="E78" s="7"/>
      <c r="F78" s="7"/>
      <c r="G78" s="19">
        <v>0.12</v>
      </c>
      <c r="H78" s="23">
        <v>187.2</v>
      </c>
      <c r="I78" s="23">
        <v>-180</v>
      </c>
      <c r="J78" s="24">
        <v>0.1154</v>
      </c>
      <c r="K78">
        <v>69</v>
      </c>
    </row>
    <row r="79" s="27" customFormat="1" spans="3:11">
      <c r="C79" s="28" t="s">
        <v>19</v>
      </c>
      <c r="D79" s="28">
        <f>COUNTIF(C2:C71,"&lt;0.471")-COUNTIF(C2:C71,"&lt;0.439")</f>
        <v>13</v>
      </c>
      <c r="E79" s="28"/>
      <c r="F79" s="28"/>
      <c r="G79" s="20"/>
      <c r="H79" s="20"/>
      <c r="I79" s="3">
        <v>-200</v>
      </c>
      <c r="J79" s="25">
        <v>0.1282</v>
      </c>
      <c r="K79" s="3">
        <v>68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3" customFormat="1" spans="3:7">
      <c r="C81" s="20" t="s">
        <v>21</v>
      </c>
      <c r="D81" s="20">
        <f>COUNTIF(C2:C71,"&lt;0.535")-COUNTIF(C2:C71,"&lt;0.503")</f>
        <v>0</v>
      </c>
      <c r="E81" s="20"/>
      <c r="F81" s="20"/>
      <c r="G81" s="20"/>
    </row>
    <row r="82" s="3" customFormat="1" spans="3:7">
      <c r="C82" s="20" t="s">
        <v>22</v>
      </c>
      <c r="D82" s="20">
        <f>COUNTIF(C2:C71,"&lt;0.567")-COUNTIF(C2:C71,"&lt;0.535")</f>
        <v>0</v>
      </c>
      <c r="E82" s="20"/>
      <c r="F82" s="20"/>
      <c r="G82" s="20"/>
    </row>
    <row r="83" s="3" customFormat="1" spans="3:7">
      <c r="C83" s="20" t="s">
        <v>23</v>
      </c>
      <c r="D83" s="20">
        <f>COUNTIF(C2:C71,"&lt;0.599")-COUNTIF(C2:C71,"&lt;0.567")</f>
        <v>0</v>
      </c>
      <c r="E83" s="20"/>
      <c r="F83" s="20"/>
      <c r="G83" s="20"/>
    </row>
    <row r="84" s="3" customFormat="1" spans="3:7">
      <c r="C84" s="20" t="s">
        <v>24</v>
      </c>
      <c r="D84" s="20">
        <f>COUNTIF(C2:C71,"&lt;0.631")-COUNTIF(C2:C71,"&lt;0.599")</f>
        <v>0</v>
      </c>
      <c r="E84" s="20"/>
      <c r="F84" s="20"/>
      <c r="G84" s="20"/>
    </row>
    <row r="85" s="3" customFormat="1" spans="3:7">
      <c r="C85" s="20" t="s">
        <v>25</v>
      </c>
      <c r="D85" s="20">
        <f>COUNTIF(C2:C71,"&lt;0.663")-COUNTIF(C2:C71,"&lt;0.631")</f>
        <v>0</v>
      </c>
      <c r="E85" s="20"/>
      <c r="F85" s="20"/>
      <c r="G85" s="20"/>
    </row>
    <row r="86" s="3" customFormat="1" spans="3:7">
      <c r="C86" s="20" t="s">
        <v>26</v>
      </c>
      <c r="D86" s="20">
        <f>COUNTIF(C2:C71,"&lt;0.695")-COUNTIF(C2:C71,"&lt;0.663")</f>
        <v>4</v>
      </c>
      <c r="E86" s="20"/>
      <c r="F86" s="20"/>
      <c r="G86" s="20"/>
    </row>
    <row r="87" s="3" customFormat="1" spans="3:7">
      <c r="C87" s="20" t="s">
        <v>27</v>
      </c>
      <c r="D87" s="20">
        <f>COUNTIF(C2:C71,"&lt;0.727")-COUNTIF(C2:C71,"&lt;0.695")</f>
        <v>18</v>
      </c>
      <c r="E87" s="20"/>
      <c r="F87" s="20"/>
      <c r="G87" s="20"/>
    </row>
    <row r="88" s="3" customFormat="1" spans="3:7">
      <c r="C88" s="20" t="s">
        <v>28</v>
      </c>
      <c r="D88" s="20">
        <f>COUNTIF(C2:C71,"&lt;0.759")-COUNTIF(C2:C71,"&lt;0.727")</f>
        <v>13</v>
      </c>
      <c r="E88" s="20"/>
      <c r="F88" s="20"/>
      <c r="G88" s="20"/>
    </row>
    <row r="89" s="3" customFormat="1" spans="3:7">
      <c r="C89" s="20" t="s">
        <v>29</v>
      </c>
      <c r="D89" s="20">
        <f>COUNTIF(C2:C71,"&lt;0.791")-COUNTIF(C2:C71,"&lt;0.759")</f>
        <v>0</v>
      </c>
      <c r="E89" s="20"/>
      <c r="F89" s="20"/>
      <c r="G89" s="20"/>
    </row>
    <row r="90" spans="3:7">
      <c r="C90" s="7" t="s">
        <v>30</v>
      </c>
      <c r="D90" s="7">
        <f>COUNTIF(C2:C71,"&lt;0.823")-COUNTIF(C2:C71,"&lt;0.791")</f>
        <v>1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5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3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46" workbookViewId="0">
      <selection activeCell="G72" sqref="G72:K77"/>
    </sheetView>
  </sheetViews>
  <sheetFormatPr defaultColWidth="9" defaultRowHeight="13.5"/>
  <cols>
    <col min="3" max="4" width="19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4" customFormat="1" spans="1:14">
      <c r="A27" s="16">
        <v>163</v>
      </c>
      <c r="B27" s="17">
        <v>163</v>
      </c>
      <c r="C27" s="17">
        <v>0.470137119293213</v>
      </c>
      <c r="D27" s="17">
        <v>0.00216317176818848</v>
      </c>
      <c r="E27" s="17">
        <v>10</v>
      </c>
      <c r="F27" s="17">
        <v>7</v>
      </c>
      <c r="G27" s="17">
        <v>0</v>
      </c>
      <c r="H27" s="17">
        <v>3</v>
      </c>
      <c r="I27" s="17">
        <v>1</v>
      </c>
      <c r="J27" s="17">
        <v>0.588235294117647</v>
      </c>
      <c r="K27" s="17">
        <v>0.740740740740741</v>
      </c>
      <c r="L27" s="17">
        <v>0.7</v>
      </c>
      <c r="M27" s="17">
        <v>0.3</v>
      </c>
      <c r="N27" s="17">
        <v>0.65</v>
      </c>
    </row>
    <row r="28" spans="1:14">
      <c r="A28" s="8">
        <v>383</v>
      </c>
      <c r="B28" s="9">
        <v>383</v>
      </c>
      <c r="C28" s="9">
        <v>0.682110667228699</v>
      </c>
      <c r="D28" s="9">
        <v>0.0855762958526611</v>
      </c>
      <c r="E28" s="9">
        <v>9</v>
      </c>
      <c r="F28" s="9">
        <v>9</v>
      </c>
      <c r="G28" s="9">
        <v>1</v>
      </c>
      <c r="H28" s="9">
        <v>1</v>
      </c>
      <c r="I28" s="9">
        <v>0.9</v>
      </c>
      <c r="J28" s="9">
        <v>0.5</v>
      </c>
      <c r="K28" s="9">
        <v>0.642857142857143</v>
      </c>
      <c r="L28" s="9">
        <v>0.9</v>
      </c>
      <c r="M28" s="9">
        <v>0</v>
      </c>
      <c r="N28" s="9">
        <v>0.5</v>
      </c>
    </row>
    <row r="29" s="3" customFormat="1" spans="1:14">
      <c r="A29" s="14">
        <v>319</v>
      </c>
      <c r="B29" s="15">
        <v>319</v>
      </c>
      <c r="C29" s="15">
        <v>0.685276627540588</v>
      </c>
      <c r="D29" s="15">
        <v>0.0426899194717407</v>
      </c>
      <c r="E29" s="15">
        <v>8</v>
      </c>
      <c r="F29" s="15">
        <v>5</v>
      </c>
      <c r="G29" s="15">
        <v>2</v>
      </c>
      <c r="H29" s="15">
        <v>5</v>
      </c>
      <c r="I29" s="15">
        <v>0.8</v>
      </c>
      <c r="J29" s="15">
        <v>0.615384615384615</v>
      </c>
      <c r="K29" s="15">
        <v>0.695652173913043</v>
      </c>
      <c r="L29" s="15">
        <v>0.5</v>
      </c>
      <c r="M29" s="15">
        <v>0.3</v>
      </c>
      <c r="N29" s="15">
        <v>0.65</v>
      </c>
    </row>
    <row r="30" spans="1:14">
      <c r="A30" s="8">
        <v>40</v>
      </c>
      <c r="B30" s="9">
        <v>40</v>
      </c>
      <c r="C30" s="9">
        <v>0.702210426330566</v>
      </c>
      <c r="D30" s="9">
        <v>0.0116062164306641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="3" customFormat="1" spans="1:14">
      <c r="A31" s="14">
        <v>265</v>
      </c>
      <c r="B31" s="15">
        <v>265</v>
      </c>
      <c r="C31" s="15">
        <v>0.70265793800354</v>
      </c>
      <c r="D31" s="15">
        <v>0.0941702127456665</v>
      </c>
      <c r="E31" s="15">
        <v>8</v>
      </c>
      <c r="F31" s="15">
        <v>9</v>
      </c>
      <c r="G31" s="15">
        <v>2</v>
      </c>
      <c r="H31" s="15">
        <v>1</v>
      </c>
      <c r="I31" s="15">
        <v>0.8</v>
      </c>
      <c r="J31" s="15">
        <v>0.470588235294118</v>
      </c>
      <c r="K31" s="15">
        <v>0.592592592592593</v>
      </c>
      <c r="L31" s="15">
        <v>0.9</v>
      </c>
      <c r="M31" s="15">
        <v>-0.1</v>
      </c>
      <c r="N31" s="15">
        <v>0.45</v>
      </c>
    </row>
    <row r="32" spans="1:14">
      <c r="A32" s="8">
        <v>459</v>
      </c>
      <c r="B32" s="9">
        <v>459</v>
      </c>
      <c r="C32" s="9">
        <v>0.703859448432922</v>
      </c>
      <c r="D32" s="9">
        <v>0.0196352005004883</v>
      </c>
      <c r="E32" s="9">
        <v>10</v>
      </c>
      <c r="F32" s="9">
        <v>7</v>
      </c>
      <c r="G32" s="9">
        <v>0</v>
      </c>
      <c r="H32" s="9">
        <v>3</v>
      </c>
      <c r="I32" s="9">
        <v>1</v>
      </c>
      <c r="J32" s="9">
        <v>0.588235294117647</v>
      </c>
      <c r="K32" s="9">
        <v>0.740740740740741</v>
      </c>
      <c r="L32" s="9">
        <v>0.7</v>
      </c>
      <c r="M32" s="9">
        <v>0.3</v>
      </c>
      <c r="N32" s="9">
        <v>0.65</v>
      </c>
    </row>
    <row r="33" spans="1:14">
      <c r="A33" s="8">
        <v>158</v>
      </c>
      <c r="B33" s="9">
        <v>158</v>
      </c>
      <c r="C33" s="9">
        <v>0.704049229621887</v>
      </c>
      <c r="D33" s="9">
        <v>0.0694003105163574</v>
      </c>
      <c r="E33" s="9">
        <v>8</v>
      </c>
      <c r="F33" s="9">
        <v>6</v>
      </c>
      <c r="G33" s="9">
        <v>2</v>
      </c>
      <c r="H33" s="9">
        <v>4</v>
      </c>
      <c r="I33" s="9">
        <v>0.8</v>
      </c>
      <c r="J33" s="9">
        <v>0.571428571428572</v>
      </c>
      <c r="K33" s="9">
        <v>0.666666666666667</v>
      </c>
      <c r="L33" s="9">
        <v>0.6</v>
      </c>
      <c r="M33" s="9">
        <v>0.2</v>
      </c>
      <c r="N33" s="9">
        <v>0.6</v>
      </c>
    </row>
    <row r="34" spans="1:14">
      <c r="A34" s="8">
        <v>184</v>
      </c>
      <c r="B34" s="9">
        <v>184</v>
      </c>
      <c r="C34" s="9">
        <v>0.704670667648315</v>
      </c>
      <c r="D34" s="9">
        <v>0.0256813764572144</v>
      </c>
      <c r="E34" s="9">
        <v>8</v>
      </c>
      <c r="F34" s="9">
        <v>8</v>
      </c>
      <c r="G34" s="9">
        <v>2</v>
      </c>
      <c r="H34" s="9">
        <v>2</v>
      </c>
      <c r="I34" s="9">
        <v>0.8</v>
      </c>
      <c r="J34" s="9">
        <v>0.5</v>
      </c>
      <c r="K34" s="9">
        <v>0.615384615384615</v>
      </c>
      <c r="L34" s="9">
        <v>0.8</v>
      </c>
      <c r="M34" s="9">
        <v>0</v>
      </c>
      <c r="N34" s="9">
        <v>0.5</v>
      </c>
    </row>
    <row r="35" spans="1:14">
      <c r="A35" s="8">
        <v>76</v>
      </c>
      <c r="B35" s="9">
        <v>76</v>
      </c>
      <c r="C35" s="9">
        <v>0.70630407333374</v>
      </c>
      <c r="D35" s="9">
        <v>0.148064017295837</v>
      </c>
      <c r="E35" s="9">
        <v>8</v>
      </c>
      <c r="F35" s="9">
        <v>9</v>
      </c>
      <c r="G35" s="9">
        <v>2</v>
      </c>
      <c r="H35" s="9">
        <v>1</v>
      </c>
      <c r="I35" s="9">
        <v>0.8</v>
      </c>
      <c r="J35" s="9">
        <v>0.470588235294118</v>
      </c>
      <c r="K35" s="9">
        <v>0.592592592592593</v>
      </c>
      <c r="L35" s="9">
        <v>0.9</v>
      </c>
      <c r="M35" s="9">
        <v>-0.1</v>
      </c>
      <c r="N35" s="9">
        <v>0.45</v>
      </c>
    </row>
    <row r="36" spans="1:14">
      <c r="A36" s="8">
        <v>405</v>
      </c>
      <c r="B36" s="9">
        <v>405</v>
      </c>
      <c r="C36" s="9">
        <v>0.706742882728577</v>
      </c>
      <c r="D36" s="9">
        <v>0.148184299468994</v>
      </c>
      <c r="E36" s="9">
        <v>9</v>
      </c>
      <c r="F36" s="9">
        <v>6</v>
      </c>
      <c r="G36" s="9">
        <v>1</v>
      </c>
      <c r="H36" s="9">
        <v>4</v>
      </c>
      <c r="I36" s="9">
        <v>0.9</v>
      </c>
      <c r="J36" s="9">
        <v>0.6</v>
      </c>
      <c r="K36" s="9">
        <v>0.72</v>
      </c>
      <c r="L36" s="9">
        <v>0.6</v>
      </c>
      <c r="M36" s="9">
        <v>0.3</v>
      </c>
      <c r="N36" s="9">
        <v>0.65</v>
      </c>
    </row>
    <row r="37" spans="1:14">
      <c r="A37" s="8">
        <v>191</v>
      </c>
      <c r="B37" s="9">
        <v>191</v>
      </c>
      <c r="C37" s="9">
        <v>0.707692980766296</v>
      </c>
      <c r="D37" s="9">
        <v>0.081139087677002</v>
      </c>
      <c r="E37" s="9">
        <v>10</v>
      </c>
      <c r="F37" s="9">
        <v>8</v>
      </c>
      <c r="G37" s="9">
        <v>0</v>
      </c>
      <c r="H37" s="9">
        <v>2</v>
      </c>
      <c r="I37" s="9">
        <v>1</v>
      </c>
      <c r="J37" s="9">
        <v>0.555555555555556</v>
      </c>
      <c r="K37" s="9">
        <v>0.714285714285714</v>
      </c>
      <c r="L37" s="9">
        <v>0.8</v>
      </c>
      <c r="M37" s="9">
        <v>0.2</v>
      </c>
      <c r="N37" s="9">
        <v>0.6</v>
      </c>
    </row>
    <row r="38" spans="1:14">
      <c r="A38" s="8">
        <v>410</v>
      </c>
      <c r="B38" s="9">
        <v>410</v>
      </c>
      <c r="C38" s="9">
        <v>0.70784068107605</v>
      </c>
      <c r="D38" s="9">
        <v>0.100501298904419</v>
      </c>
      <c r="E38" s="9">
        <v>10</v>
      </c>
      <c r="F38" s="9">
        <v>5</v>
      </c>
      <c r="G38" s="9">
        <v>0</v>
      </c>
      <c r="H38" s="9">
        <v>5</v>
      </c>
      <c r="I38" s="9">
        <v>1</v>
      </c>
      <c r="J38" s="9">
        <v>0.666666666666667</v>
      </c>
      <c r="K38" s="9">
        <v>0.8</v>
      </c>
      <c r="L38" s="9">
        <v>0.5</v>
      </c>
      <c r="M38" s="9">
        <v>0.5</v>
      </c>
      <c r="N38" s="9">
        <v>0.75</v>
      </c>
    </row>
    <row r="39" spans="1:14">
      <c r="A39" s="8">
        <v>416</v>
      </c>
      <c r="B39" s="9">
        <v>416</v>
      </c>
      <c r="C39" s="9">
        <v>0.713237643241882</v>
      </c>
      <c r="D39" s="9">
        <v>0.146124362945557</v>
      </c>
      <c r="E39" s="9">
        <v>10</v>
      </c>
      <c r="F39" s="9">
        <v>3</v>
      </c>
      <c r="G39" s="9">
        <v>0</v>
      </c>
      <c r="H39" s="9">
        <v>7</v>
      </c>
      <c r="I39" s="9">
        <v>1</v>
      </c>
      <c r="J39" s="9">
        <v>0.769230769230769</v>
      </c>
      <c r="K39" s="9">
        <v>0.869565217391304</v>
      </c>
      <c r="L39" s="9">
        <v>0.3</v>
      </c>
      <c r="M39" s="9">
        <v>0.7</v>
      </c>
      <c r="N39" s="9">
        <v>0.85</v>
      </c>
    </row>
    <row r="40" spans="1:14">
      <c r="A40" s="8">
        <v>425</v>
      </c>
      <c r="B40" s="9">
        <v>425</v>
      </c>
      <c r="C40" s="9">
        <v>0.714130759239197</v>
      </c>
      <c r="D40" s="9">
        <v>0.108007192611694</v>
      </c>
      <c r="E40" s="9">
        <v>8</v>
      </c>
      <c r="F40" s="9">
        <v>8</v>
      </c>
      <c r="G40" s="9">
        <v>2</v>
      </c>
      <c r="H40" s="9">
        <v>2</v>
      </c>
      <c r="I40" s="9">
        <v>0.8</v>
      </c>
      <c r="J40" s="9">
        <v>0.5</v>
      </c>
      <c r="K40" s="9">
        <v>0.615384615384615</v>
      </c>
      <c r="L40" s="9">
        <v>0.8</v>
      </c>
      <c r="M40" s="9">
        <v>0</v>
      </c>
      <c r="N40" s="9">
        <v>0.5</v>
      </c>
    </row>
    <row r="41" s="3" customFormat="1" spans="1:14">
      <c r="A41" s="14">
        <v>379</v>
      </c>
      <c r="B41" s="15">
        <v>379</v>
      </c>
      <c r="C41" s="15">
        <v>0.714186191558838</v>
      </c>
      <c r="D41" s="15">
        <v>0.063402533531189</v>
      </c>
      <c r="E41" s="15">
        <v>8</v>
      </c>
      <c r="F41" s="15">
        <v>7</v>
      </c>
      <c r="G41" s="15">
        <v>2</v>
      </c>
      <c r="H41" s="15">
        <v>3</v>
      </c>
      <c r="I41" s="15">
        <v>0.8</v>
      </c>
      <c r="J41" s="15">
        <v>0.533333333333333</v>
      </c>
      <c r="K41" s="15">
        <v>0.64</v>
      </c>
      <c r="L41" s="15">
        <v>0.7</v>
      </c>
      <c r="M41" s="15">
        <v>0.1</v>
      </c>
      <c r="N41" s="15">
        <v>0.55</v>
      </c>
    </row>
    <row r="42" spans="1:14">
      <c r="A42" s="8">
        <v>275</v>
      </c>
      <c r="B42" s="9">
        <v>275</v>
      </c>
      <c r="C42" s="9">
        <v>0.714213848114014</v>
      </c>
      <c r="D42" s="9">
        <v>0.0160645246505737</v>
      </c>
      <c r="E42" s="9">
        <v>7</v>
      </c>
      <c r="F42" s="9">
        <v>7</v>
      </c>
      <c r="G42" s="9">
        <v>3</v>
      </c>
      <c r="H42" s="9">
        <v>3</v>
      </c>
      <c r="I42" s="9">
        <v>0.7</v>
      </c>
      <c r="J42" s="9">
        <v>0.5</v>
      </c>
      <c r="K42" s="9">
        <v>0.583333333333333</v>
      </c>
      <c r="L42" s="9">
        <v>0.7</v>
      </c>
      <c r="M42" s="9">
        <v>0</v>
      </c>
      <c r="N42" s="9">
        <v>0.5</v>
      </c>
    </row>
    <row r="43" s="3" customFormat="1" spans="1:14">
      <c r="A43" s="14">
        <v>38</v>
      </c>
      <c r="B43" s="15">
        <v>38</v>
      </c>
      <c r="C43" s="15">
        <v>0.714796662330627</v>
      </c>
      <c r="D43" s="15">
        <v>0.0990233421325684</v>
      </c>
      <c r="E43" s="15">
        <v>9</v>
      </c>
      <c r="F43" s="15">
        <v>6</v>
      </c>
      <c r="G43" s="15">
        <v>1</v>
      </c>
      <c r="H43" s="15">
        <v>4</v>
      </c>
      <c r="I43" s="15">
        <v>0.9</v>
      </c>
      <c r="J43" s="15">
        <v>0.6</v>
      </c>
      <c r="K43" s="15">
        <v>0.72</v>
      </c>
      <c r="L43" s="15">
        <v>0.6</v>
      </c>
      <c r="M43" s="15">
        <v>0.3</v>
      </c>
      <c r="N43" s="15">
        <v>0.65</v>
      </c>
    </row>
    <row r="44" spans="1:14">
      <c r="A44" s="8">
        <v>156</v>
      </c>
      <c r="B44" s="9">
        <v>156</v>
      </c>
      <c r="C44" s="9">
        <v>0.717787384986877</v>
      </c>
      <c r="D44" s="9">
        <v>0.186887502670288</v>
      </c>
      <c r="E44" s="9">
        <v>8</v>
      </c>
      <c r="F44" s="9">
        <v>6</v>
      </c>
      <c r="G44" s="9">
        <v>2</v>
      </c>
      <c r="H44" s="9">
        <v>4</v>
      </c>
      <c r="I44" s="9">
        <v>0.8</v>
      </c>
      <c r="J44" s="9">
        <v>0.571428571428572</v>
      </c>
      <c r="K44" s="9">
        <v>0.666666666666667</v>
      </c>
      <c r="L44" s="9">
        <v>0.6</v>
      </c>
      <c r="M44" s="9">
        <v>0.2</v>
      </c>
      <c r="N44" s="9">
        <v>0.6</v>
      </c>
    </row>
    <row r="45" spans="1:14">
      <c r="A45" s="8">
        <v>95</v>
      </c>
      <c r="B45" s="9">
        <v>95</v>
      </c>
      <c r="C45" s="9">
        <v>0.718604207038879</v>
      </c>
      <c r="D45" s="9">
        <v>0.000424385070800781</v>
      </c>
      <c r="E45" s="9">
        <v>8</v>
      </c>
      <c r="F45" s="9">
        <v>7</v>
      </c>
      <c r="G45" s="9">
        <v>2</v>
      </c>
      <c r="H45" s="9">
        <v>3</v>
      </c>
      <c r="I45" s="9">
        <v>0.8</v>
      </c>
      <c r="J45" s="9">
        <v>0.533333333333333</v>
      </c>
      <c r="K45" s="9">
        <v>0.64</v>
      </c>
      <c r="L45" s="9">
        <v>0.7</v>
      </c>
      <c r="M45" s="9">
        <v>0.1</v>
      </c>
      <c r="N45" s="9">
        <v>0.55</v>
      </c>
    </row>
    <row r="46" spans="1:14">
      <c r="A46" s="8">
        <v>240</v>
      </c>
      <c r="B46" s="9">
        <v>240</v>
      </c>
      <c r="C46" s="9">
        <v>0.720616340637207</v>
      </c>
      <c r="D46" s="9">
        <v>0.0177127122879028</v>
      </c>
      <c r="E46" s="9">
        <v>10</v>
      </c>
      <c r="F46" s="9">
        <v>7</v>
      </c>
      <c r="G46" s="9">
        <v>0</v>
      </c>
      <c r="H46" s="9">
        <v>3</v>
      </c>
      <c r="I46" s="9">
        <v>1</v>
      </c>
      <c r="J46" s="9">
        <v>0.588235294117647</v>
      </c>
      <c r="K46" s="9">
        <v>0.740740740740741</v>
      </c>
      <c r="L46" s="9">
        <v>0.7</v>
      </c>
      <c r="M46" s="9">
        <v>0.3</v>
      </c>
      <c r="N46" s="9">
        <v>0.65</v>
      </c>
    </row>
    <row r="47" spans="1:14">
      <c r="A47" s="8">
        <v>345</v>
      </c>
      <c r="B47" s="9">
        <v>345</v>
      </c>
      <c r="C47" s="9">
        <v>0.72076141834259</v>
      </c>
      <c r="D47" s="9">
        <v>0.153447031974793</v>
      </c>
      <c r="E47" s="9">
        <v>8</v>
      </c>
      <c r="F47" s="9">
        <v>7</v>
      </c>
      <c r="G47" s="9">
        <v>2</v>
      </c>
      <c r="H47" s="9">
        <v>3</v>
      </c>
      <c r="I47" s="9">
        <v>0.8</v>
      </c>
      <c r="J47" s="9">
        <v>0.533333333333333</v>
      </c>
      <c r="K47" s="9">
        <v>0.64</v>
      </c>
      <c r="L47" s="9">
        <v>0.7</v>
      </c>
      <c r="M47" s="9">
        <v>0.1</v>
      </c>
      <c r="N47" s="9">
        <v>0.55</v>
      </c>
    </row>
    <row r="48" spans="1:14">
      <c r="A48" s="8">
        <v>344</v>
      </c>
      <c r="B48" s="9">
        <v>344</v>
      </c>
      <c r="C48" s="9">
        <v>0.735213398933411</v>
      </c>
      <c r="D48" s="9">
        <v>0.0976202487945557</v>
      </c>
      <c r="E48" s="9">
        <v>8</v>
      </c>
      <c r="F48" s="9">
        <v>9</v>
      </c>
      <c r="G48" s="9">
        <v>2</v>
      </c>
      <c r="H48" s="9">
        <v>1</v>
      </c>
      <c r="I48" s="9">
        <v>0.8</v>
      </c>
      <c r="J48" s="9">
        <v>0.470588235294118</v>
      </c>
      <c r="K48" s="9">
        <v>0.592592592592593</v>
      </c>
      <c r="L48" s="9">
        <v>0.9</v>
      </c>
      <c r="M48" s="9">
        <v>-0.1</v>
      </c>
      <c r="N48" s="9">
        <v>0.45</v>
      </c>
    </row>
    <row r="49" spans="1:14">
      <c r="A49" s="8">
        <v>478</v>
      </c>
      <c r="B49" s="9">
        <v>478</v>
      </c>
      <c r="C49" s="9">
        <v>0.736080169677734</v>
      </c>
      <c r="D49" s="9">
        <v>0.0970965623855591</v>
      </c>
      <c r="E49" s="9">
        <v>8</v>
      </c>
      <c r="F49" s="9">
        <v>6</v>
      </c>
      <c r="G49" s="9">
        <v>2</v>
      </c>
      <c r="H49" s="9">
        <v>4</v>
      </c>
      <c r="I49" s="9">
        <v>0.8</v>
      </c>
      <c r="J49" s="9">
        <v>0.571428571428572</v>
      </c>
      <c r="K49" s="9">
        <v>0.666666666666667</v>
      </c>
      <c r="L49" s="9">
        <v>0.6</v>
      </c>
      <c r="M49" s="9">
        <v>0.2</v>
      </c>
      <c r="N49" s="9">
        <v>0.6</v>
      </c>
    </row>
    <row r="50" s="3" customFormat="1" spans="1:14">
      <c r="A50" s="14">
        <v>357</v>
      </c>
      <c r="B50" s="15">
        <v>357</v>
      </c>
      <c r="C50" s="15">
        <v>0.736613154411316</v>
      </c>
      <c r="D50" s="15">
        <v>0.0743128061294556</v>
      </c>
      <c r="E50" s="15">
        <v>8</v>
      </c>
      <c r="F50" s="15">
        <v>9</v>
      </c>
      <c r="G50" s="15">
        <v>2</v>
      </c>
      <c r="H50" s="15">
        <v>1</v>
      </c>
      <c r="I50" s="15">
        <v>0.8</v>
      </c>
      <c r="J50" s="15">
        <v>0.470588235294118</v>
      </c>
      <c r="K50" s="15">
        <v>0.592592592592593</v>
      </c>
      <c r="L50" s="15">
        <v>0.9</v>
      </c>
      <c r="M50" s="15">
        <v>-0.1</v>
      </c>
      <c r="N50" s="15">
        <v>0.45</v>
      </c>
    </row>
    <row r="51" spans="1:14">
      <c r="A51" s="8">
        <v>178</v>
      </c>
      <c r="B51" s="9">
        <v>178</v>
      </c>
      <c r="C51" s="9">
        <v>0.736749768257141</v>
      </c>
      <c r="D51" s="9">
        <v>0.15205705165863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="3" customFormat="1" spans="1:14">
      <c r="A52" s="14">
        <v>13</v>
      </c>
      <c r="B52" s="15">
        <v>13</v>
      </c>
      <c r="C52" s="15">
        <v>0.737797617912292</v>
      </c>
      <c r="D52" s="15">
        <v>0.0830581188201904</v>
      </c>
      <c r="E52" s="15">
        <v>9</v>
      </c>
      <c r="F52" s="15">
        <v>7</v>
      </c>
      <c r="G52" s="15">
        <v>1</v>
      </c>
      <c r="H52" s="15">
        <v>3</v>
      </c>
      <c r="I52" s="15">
        <v>0.9</v>
      </c>
      <c r="J52" s="15">
        <v>0.5625</v>
      </c>
      <c r="K52" s="15">
        <v>0.692307692307692</v>
      </c>
      <c r="L52" s="15">
        <v>0.7</v>
      </c>
      <c r="M52" s="15">
        <v>0.2</v>
      </c>
      <c r="N52" s="15">
        <v>0.6</v>
      </c>
    </row>
    <row r="53" spans="1:14">
      <c r="A53" s="8">
        <v>14</v>
      </c>
      <c r="B53" s="9">
        <v>14</v>
      </c>
      <c r="C53" s="9">
        <v>0.73849093914032</v>
      </c>
      <c r="D53" s="9">
        <v>0.159450173377991</v>
      </c>
      <c r="E53" s="9">
        <v>10</v>
      </c>
      <c r="F53" s="9">
        <v>9</v>
      </c>
      <c r="G53" s="9">
        <v>0</v>
      </c>
      <c r="H53" s="9">
        <v>1</v>
      </c>
      <c r="I53" s="9">
        <v>1</v>
      </c>
      <c r="J53" s="9">
        <v>0.526315789473684</v>
      </c>
      <c r="K53" s="9">
        <v>0.689655172413793</v>
      </c>
      <c r="L53" s="9">
        <v>0.9</v>
      </c>
      <c r="M53" s="9">
        <v>0.1</v>
      </c>
      <c r="N53" s="9">
        <v>0.55</v>
      </c>
    </row>
    <row r="54" spans="1:14">
      <c r="A54" s="8">
        <v>487</v>
      </c>
      <c r="B54" s="9">
        <v>487</v>
      </c>
      <c r="C54" s="9">
        <v>0.73888897895813</v>
      </c>
      <c r="D54" s="9">
        <v>0.0405522584915161</v>
      </c>
      <c r="E54" s="9">
        <v>8</v>
      </c>
      <c r="F54" s="9">
        <v>8</v>
      </c>
      <c r="G54" s="9">
        <v>2</v>
      </c>
      <c r="H54" s="9">
        <v>2</v>
      </c>
      <c r="I54" s="9">
        <v>0.8</v>
      </c>
      <c r="J54" s="9">
        <v>0.5</v>
      </c>
      <c r="K54" s="9">
        <v>0.615384615384615</v>
      </c>
      <c r="L54" s="9">
        <v>0.8</v>
      </c>
      <c r="M54" s="9">
        <v>0</v>
      </c>
      <c r="N54" s="9">
        <v>0.5</v>
      </c>
    </row>
    <row r="55" spans="1:14">
      <c r="A55" s="8">
        <v>112</v>
      </c>
      <c r="B55" s="9">
        <v>112</v>
      </c>
      <c r="C55" s="9">
        <v>0.741947174072266</v>
      </c>
      <c r="D55" s="9">
        <v>0.073692798614502</v>
      </c>
      <c r="E55" s="9">
        <v>9</v>
      </c>
      <c r="F55" s="9">
        <v>6</v>
      </c>
      <c r="G55" s="9">
        <v>1</v>
      </c>
      <c r="H55" s="9">
        <v>4</v>
      </c>
      <c r="I55" s="9">
        <v>0.9</v>
      </c>
      <c r="J55" s="9">
        <v>0.6</v>
      </c>
      <c r="K55" s="9">
        <v>0.72</v>
      </c>
      <c r="L55" s="9">
        <v>0.6</v>
      </c>
      <c r="M55" s="9">
        <v>0.3</v>
      </c>
      <c r="N55" s="9">
        <v>0.65</v>
      </c>
    </row>
    <row r="56" spans="1:14">
      <c r="A56" s="8">
        <v>288</v>
      </c>
      <c r="B56" s="9">
        <v>288</v>
      </c>
      <c r="C56" s="9">
        <v>0.749306917190552</v>
      </c>
      <c r="D56" s="9">
        <v>0.170211672782898</v>
      </c>
      <c r="E56" s="9">
        <v>8</v>
      </c>
      <c r="F56" s="9">
        <v>9</v>
      </c>
      <c r="G56" s="9">
        <v>2</v>
      </c>
      <c r="H56" s="9">
        <v>1</v>
      </c>
      <c r="I56" s="9">
        <v>0.8</v>
      </c>
      <c r="J56" s="9">
        <v>0.470588235294118</v>
      </c>
      <c r="K56" s="9">
        <v>0.592592592592593</v>
      </c>
      <c r="L56" s="9">
        <v>0.9</v>
      </c>
      <c r="M56" s="9">
        <v>-0.1</v>
      </c>
      <c r="N56" s="9">
        <v>0.45</v>
      </c>
    </row>
    <row r="57" spans="1:14">
      <c r="A57" s="8">
        <v>190</v>
      </c>
      <c r="B57" s="9">
        <v>190</v>
      </c>
      <c r="C57" s="9">
        <v>0.749874949455261</v>
      </c>
      <c r="D57" s="9">
        <v>0.0491503477096558</v>
      </c>
      <c r="E57" s="9">
        <v>9</v>
      </c>
      <c r="F57" s="9">
        <v>7</v>
      </c>
      <c r="G57" s="9">
        <v>1</v>
      </c>
      <c r="H57" s="9">
        <v>3</v>
      </c>
      <c r="I57" s="9">
        <v>0.9</v>
      </c>
      <c r="J57" s="9">
        <v>0.5625</v>
      </c>
      <c r="K57" s="9">
        <v>0.692307692307692</v>
      </c>
      <c r="L57" s="9">
        <v>0.7</v>
      </c>
      <c r="M57" s="9">
        <v>0.2</v>
      </c>
      <c r="N57" s="9">
        <v>0.6</v>
      </c>
    </row>
    <row r="58" spans="1:14">
      <c r="A58" s="8">
        <v>47</v>
      </c>
      <c r="B58" s="9">
        <v>47</v>
      </c>
      <c r="C58" s="9">
        <v>0.751170635223389</v>
      </c>
      <c r="D58" s="9">
        <v>0.082000732421875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417</v>
      </c>
      <c r="B59" s="9">
        <v>417</v>
      </c>
      <c r="C59" s="9">
        <v>0.75132942199707</v>
      </c>
      <c r="D59" s="9">
        <v>0.150615930557251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86</v>
      </c>
      <c r="B60" s="9">
        <v>86</v>
      </c>
      <c r="C60" s="9">
        <v>0.8199782371521</v>
      </c>
      <c r="D60" s="9">
        <v>0.0331791639328003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19</v>
      </c>
      <c r="B61" s="9">
        <v>19</v>
      </c>
      <c r="C61" s="9">
        <v>0.89960515499115</v>
      </c>
      <c r="D61" s="9">
        <v>0.166372656822205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436</v>
      </c>
      <c r="B62" s="9">
        <v>436</v>
      </c>
      <c r="C62" s="9">
        <v>0.755163788795471</v>
      </c>
      <c r="D62" s="9">
        <v>0.0380722284317017</v>
      </c>
      <c r="E62" s="9">
        <v>10</v>
      </c>
      <c r="F62" s="9">
        <v>6</v>
      </c>
      <c r="G62" s="9">
        <v>0</v>
      </c>
      <c r="H62" s="9">
        <v>4</v>
      </c>
      <c r="I62" s="9">
        <v>1</v>
      </c>
      <c r="J62" s="9">
        <v>0.625</v>
      </c>
      <c r="K62" s="9">
        <v>0.769230769230769</v>
      </c>
      <c r="L62" s="9">
        <v>0.6</v>
      </c>
      <c r="M62" s="9">
        <v>0.4</v>
      </c>
      <c r="N62" s="9">
        <v>0.7</v>
      </c>
    </row>
    <row r="63" spans="1:14">
      <c r="A63" s="8">
        <v>333</v>
      </c>
      <c r="B63" s="9">
        <v>333</v>
      </c>
      <c r="C63" s="9">
        <v>0.900536417961121</v>
      </c>
      <c r="D63" s="9">
        <v>0.197224378585815</v>
      </c>
      <c r="E63" s="9">
        <v>9</v>
      </c>
      <c r="F63" s="9">
        <v>6</v>
      </c>
      <c r="G63" s="9">
        <v>1</v>
      </c>
      <c r="H63" s="9">
        <v>4</v>
      </c>
      <c r="I63" s="9">
        <v>0.9</v>
      </c>
      <c r="J63" s="9">
        <v>0.6</v>
      </c>
      <c r="K63" s="9">
        <v>0.72</v>
      </c>
      <c r="L63" s="9">
        <v>0.6</v>
      </c>
      <c r="M63" s="9">
        <v>0.3</v>
      </c>
      <c r="N63" s="9">
        <v>0.65</v>
      </c>
    </row>
    <row r="64" spans="1:14">
      <c r="A64" s="8">
        <v>87</v>
      </c>
      <c r="B64" s="9">
        <v>87</v>
      </c>
      <c r="C64" s="9">
        <v>0.905320048332214</v>
      </c>
      <c r="D64" s="9">
        <v>0.0473051071166992</v>
      </c>
      <c r="E64" s="9">
        <v>8</v>
      </c>
      <c r="F64" s="9">
        <v>9</v>
      </c>
      <c r="G64" s="9">
        <v>2</v>
      </c>
      <c r="H64" s="9">
        <v>1</v>
      </c>
      <c r="I64" s="9">
        <v>0.8</v>
      </c>
      <c r="J64" s="9">
        <v>0.470588235294118</v>
      </c>
      <c r="K64" s="9">
        <v>0.592592592592593</v>
      </c>
      <c r="L64" s="9">
        <v>0.9</v>
      </c>
      <c r="M64" s="9">
        <v>-0.1</v>
      </c>
      <c r="N64" s="9">
        <v>0.45</v>
      </c>
    </row>
    <row r="65" spans="1:14">
      <c r="A65" s="8">
        <v>280</v>
      </c>
      <c r="B65" s="9">
        <v>280</v>
      </c>
      <c r="C65" s="9">
        <v>0.907464981079102</v>
      </c>
      <c r="D65" s="9">
        <v>0.123257160186768</v>
      </c>
      <c r="E65" s="9">
        <v>8</v>
      </c>
      <c r="F65" s="9">
        <v>6</v>
      </c>
      <c r="G65" s="9">
        <v>2</v>
      </c>
      <c r="H65" s="9">
        <v>4</v>
      </c>
      <c r="I65" s="9">
        <v>0.8</v>
      </c>
      <c r="J65" s="9">
        <v>0.571428571428572</v>
      </c>
      <c r="K65" s="9">
        <v>0.666666666666667</v>
      </c>
      <c r="L65" s="9">
        <v>0.6</v>
      </c>
      <c r="M65" s="9">
        <v>0.2</v>
      </c>
      <c r="N65" s="9">
        <v>0.6</v>
      </c>
    </row>
    <row r="66" s="4" customFormat="1" spans="1:14">
      <c r="A66" s="16">
        <v>63</v>
      </c>
      <c r="B66" s="17">
        <v>63</v>
      </c>
      <c r="C66" s="17">
        <v>0.91111147403717</v>
      </c>
      <c r="D66" s="17">
        <v>0.0442389249801636</v>
      </c>
      <c r="E66" s="17">
        <v>10</v>
      </c>
      <c r="F66" s="17">
        <v>7</v>
      </c>
      <c r="G66" s="17">
        <v>0</v>
      </c>
      <c r="H66" s="17">
        <v>3</v>
      </c>
      <c r="I66" s="17">
        <v>1</v>
      </c>
      <c r="J66" s="17">
        <v>0.588235294117647</v>
      </c>
      <c r="K66" s="17">
        <v>0.740740740740741</v>
      </c>
      <c r="L66" s="17">
        <v>0.7</v>
      </c>
      <c r="M66" s="17">
        <v>0.3</v>
      </c>
      <c r="N66" s="17">
        <v>0.65</v>
      </c>
    </row>
    <row r="67" spans="1:14">
      <c r="A67" s="8">
        <v>413</v>
      </c>
      <c r="B67" s="9">
        <v>413</v>
      </c>
      <c r="C67" s="9">
        <v>0.932106375694275</v>
      </c>
      <c r="D67" s="9">
        <v>0.126391768455505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="4" customFormat="1" spans="1:14">
      <c r="A68" s="16">
        <v>336</v>
      </c>
      <c r="B68" s="17">
        <v>336</v>
      </c>
      <c r="C68" s="17">
        <v>0.946617364883423</v>
      </c>
      <c r="D68" s="17">
        <v>0.184411883354187</v>
      </c>
      <c r="E68" s="17">
        <v>9</v>
      </c>
      <c r="F68" s="17">
        <v>6</v>
      </c>
      <c r="G68" s="17">
        <v>1</v>
      </c>
      <c r="H68" s="17">
        <v>4</v>
      </c>
      <c r="I68" s="17">
        <v>0.9</v>
      </c>
      <c r="J68" s="17">
        <v>0.6</v>
      </c>
      <c r="K68" s="17">
        <v>0.72</v>
      </c>
      <c r="L68" s="17">
        <v>0.6</v>
      </c>
      <c r="M68" s="17">
        <v>0.3</v>
      </c>
      <c r="N68" s="17">
        <v>0.65</v>
      </c>
    </row>
    <row r="69" spans="1:14">
      <c r="A69" s="8">
        <v>241</v>
      </c>
      <c r="B69" s="9">
        <v>241</v>
      </c>
      <c r="C69" s="9">
        <v>0.931020617485046</v>
      </c>
      <c r="D69" s="9">
        <v>0.065038800239563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3:13">
      <c r="C70" s="7">
        <f>AVERAGE(C2:C69)</f>
        <v>0.636522670002545</v>
      </c>
      <c r="D70" s="7">
        <f>AVERAGE(D2:D69)</f>
        <v>0.0730954373584074</v>
      </c>
      <c r="L70" s="7">
        <f>AVERAGE(L2:L69)</f>
        <v>0.701470588235294</v>
      </c>
      <c r="M70" s="7">
        <f>AVERAGE(M2:M69)</f>
        <v>0.177941176470588</v>
      </c>
    </row>
    <row r="72" spans="3:8">
      <c r="C72" s="18" t="s">
        <v>13</v>
      </c>
      <c r="D72" s="7" t="s">
        <v>14</v>
      </c>
      <c r="E72" s="7" t="s">
        <v>85</v>
      </c>
      <c r="F72" s="7" t="s">
        <v>86</v>
      </c>
      <c r="G72" s="7" t="s">
        <v>39</v>
      </c>
      <c r="H72" s="7"/>
    </row>
    <row r="73" spans="3:11">
      <c r="C73" s="7" t="s">
        <v>15</v>
      </c>
      <c r="D73" s="7">
        <f>COUNTIF(C2:C69,"&lt;0.343")-COUNTIF(C2:C69,"&lt;0.311")</f>
        <v>0</v>
      </c>
      <c r="E73" s="7"/>
      <c r="F73" s="7"/>
      <c r="G73" s="19">
        <v>0.02</v>
      </c>
      <c r="H73" s="23">
        <v>31.2</v>
      </c>
      <c r="I73" s="23">
        <v>-40</v>
      </c>
      <c r="J73" s="24">
        <v>0.0256</v>
      </c>
      <c r="K73">
        <v>76</v>
      </c>
    </row>
    <row r="74" spans="3:11">
      <c r="C74" s="7" t="s">
        <v>16</v>
      </c>
      <c r="D74" s="7">
        <f>COUNTIF(C2:C69,"&lt;0.375")-COUNTIF(C2:C69,"&lt;0.343")</f>
        <v>0</v>
      </c>
      <c r="E74" s="7"/>
      <c r="F74" s="7"/>
      <c r="G74" s="19">
        <v>0.04</v>
      </c>
      <c r="H74" s="23">
        <v>62.4</v>
      </c>
      <c r="I74" s="23">
        <v>-60</v>
      </c>
      <c r="J74" s="24">
        <v>0.0385</v>
      </c>
      <c r="K74">
        <v>75</v>
      </c>
    </row>
    <row r="75" spans="3:11">
      <c r="C75" s="7" t="s">
        <v>17</v>
      </c>
      <c r="D75" s="7">
        <f>COUNTIF(C2:C69,"&lt;0.407")-COUNTIF(C2:C69,"&lt;0.375")</f>
        <v>4</v>
      </c>
      <c r="E75" s="7"/>
      <c r="F75" s="7"/>
      <c r="G75" s="19">
        <v>0.1</v>
      </c>
      <c r="H75" s="23">
        <v>156</v>
      </c>
      <c r="I75" s="23">
        <v>-160</v>
      </c>
      <c r="J75" s="24">
        <v>0.1026</v>
      </c>
      <c r="K75">
        <v>70</v>
      </c>
    </row>
    <row r="76" spans="3:11">
      <c r="C76" s="7" t="s">
        <v>18</v>
      </c>
      <c r="D76" s="7">
        <f>COUNTIF(C2:C69,"&lt;0.439")-COUNTIF(C2:C69,"&lt;0.407")</f>
        <v>9</v>
      </c>
      <c r="E76" s="7"/>
      <c r="F76" s="7"/>
      <c r="G76" s="19">
        <v>0.12</v>
      </c>
      <c r="H76" s="23">
        <v>187.2</v>
      </c>
      <c r="I76" s="23">
        <v>-180</v>
      </c>
      <c r="J76" s="24">
        <v>0.1154</v>
      </c>
      <c r="K76">
        <v>69</v>
      </c>
    </row>
    <row r="77" s="27" customFormat="1" spans="3:11">
      <c r="C77" s="28" t="s">
        <v>19</v>
      </c>
      <c r="D77" s="28">
        <f>COUNTIF(C2:C69,"&lt;0.471")-COUNTIF(C2:C69,"&lt;0.439")</f>
        <v>13</v>
      </c>
      <c r="E77" s="28"/>
      <c r="F77" s="28"/>
      <c r="G77" s="20"/>
      <c r="H77" s="20"/>
      <c r="I77" s="3">
        <v>-200</v>
      </c>
      <c r="J77" s="25">
        <v>0.1282</v>
      </c>
      <c r="K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3" customFormat="1" spans="3:7">
      <c r="C79" s="20" t="s">
        <v>21</v>
      </c>
      <c r="D79" s="20">
        <f>COUNTIF(C2:C69,"&lt;0.535")-COUNTIF(C2:C69,"&lt;0.503")</f>
        <v>0</v>
      </c>
      <c r="E79" s="20"/>
      <c r="F79" s="20"/>
      <c r="G79" s="20"/>
    </row>
    <row r="80" s="3" customFormat="1" spans="3:7">
      <c r="C80" s="20" t="s">
        <v>22</v>
      </c>
      <c r="D80" s="20">
        <f>COUNTIF(C2:C69,"&lt;0.567")-COUNTIF(C2:C69,"&lt;0.535")</f>
        <v>0</v>
      </c>
      <c r="E80" s="20"/>
      <c r="F80" s="20"/>
      <c r="G80" s="20"/>
    </row>
    <row r="81" s="3" customFormat="1" spans="3:7">
      <c r="C81" s="20" t="s">
        <v>23</v>
      </c>
      <c r="D81" s="20">
        <f>COUNTIF(C2:C69,"&lt;0.599")-COUNTIF(C2:C69,"&lt;0.567")</f>
        <v>0</v>
      </c>
      <c r="E81" s="20"/>
      <c r="F81" s="20"/>
      <c r="G81" s="20"/>
    </row>
    <row r="82" s="3" customFormat="1" spans="3:7">
      <c r="C82" s="20" t="s">
        <v>24</v>
      </c>
      <c r="D82" s="20">
        <f>COUNTIF(C2:C69,"&lt;0.631")-COUNTIF(C2:C69,"&lt;0.599")</f>
        <v>0</v>
      </c>
      <c r="E82" s="20"/>
      <c r="F82" s="20"/>
      <c r="G82" s="20"/>
    </row>
    <row r="83" s="3" customFormat="1" spans="3:7">
      <c r="C83" s="20" t="s">
        <v>25</v>
      </c>
      <c r="D83" s="20">
        <f>COUNTIF(C2:C69,"&lt;0.663")-COUNTIF(C2:C69,"&lt;0.631")</f>
        <v>0</v>
      </c>
      <c r="E83" s="20"/>
      <c r="F83" s="20"/>
      <c r="G83" s="20"/>
    </row>
    <row r="84" s="3" customFormat="1" spans="3:7">
      <c r="C84" s="20" t="s">
        <v>26</v>
      </c>
      <c r="D84" s="20">
        <f>COUNTIF(C2:C69,"&lt;0.695")-COUNTIF(C2:C69,"&lt;0.663")</f>
        <v>2</v>
      </c>
      <c r="E84" s="20"/>
      <c r="F84" s="20"/>
      <c r="G84" s="20"/>
    </row>
    <row r="85" s="3" customFormat="1" spans="3:7">
      <c r="C85" s="20" t="s">
        <v>27</v>
      </c>
      <c r="D85" s="20">
        <f>COUNTIF(C2:C69,"&lt;0.727")-COUNTIF(C2:C69,"&lt;0.695")</f>
        <v>18</v>
      </c>
      <c r="E85" s="20"/>
      <c r="F85" s="20"/>
      <c r="G85" s="20"/>
    </row>
    <row r="86" s="3" customFormat="1" spans="3:7">
      <c r="C86" s="20" t="s">
        <v>28</v>
      </c>
      <c r="D86" s="20">
        <f>COUNTIF(C2:C69,"&lt;0.759")-COUNTIF(C2:C69,"&lt;0.727")</f>
        <v>13</v>
      </c>
      <c r="E86" s="20"/>
      <c r="F86" s="20"/>
      <c r="G86" s="20"/>
    </row>
    <row r="87" s="3" customFormat="1" spans="3:7">
      <c r="C87" s="20" t="s">
        <v>29</v>
      </c>
      <c r="D87" s="20">
        <f>COUNTIF(C2:C69,"&lt;0.791")-COUNTIF(C2:C69,"&lt;0.759")</f>
        <v>0</v>
      </c>
      <c r="E87" s="20"/>
      <c r="F87" s="20"/>
      <c r="G87" s="20"/>
    </row>
    <row r="88" spans="3:7">
      <c r="C88" s="7" t="s">
        <v>30</v>
      </c>
      <c r="D88" s="7">
        <f>COUNTIF(C2:C69,"&lt;0.823")-COUNTIF(C2:C69,"&lt;0.791")</f>
        <v>1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5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3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3" workbookViewId="0">
      <selection activeCell="A1" sqref="$A1:$XFD104"/>
    </sheetView>
  </sheetViews>
  <sheetFormatPr defaultColWidth="9" defaultRowHeight="13.5"/>
  <cols>
    <col min="3" max="4" width="17.8833333333333" customWidth="1"/>
    <col min="6" max="6" width="13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323</v>
      </c>
      <c r="B28" s="9">
        <v>323</v>
      </c>
      <c r="C28" s="9">
        <v>0.475068092346191</v>
      </c>
      <c r="D28" s="9">
        <v>0.0199623107910156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180</v>
      </c>
      <c r="B29" s="9">
        <v>180</v>
      </c>
      <c r="C29" s="9">
        <v>0.476837873458862</v>
      </c>
      <c r="D29" s="9">
        <v>0.00614571571350098</v>
      </c>
      <c r="E29" s="9">
        <v>6</v>
      </c>
      <c r="F29" s="9">
        <v>8</v>
      </c>
      <c r="G29" s="9">
        <v>4</v>
      </c>
      <c r="H29" s="9">
        <v>2</v>
      </c>
      <c r="I29" s="9">
        <v>0.6</v>
      </c>
      <c r="J29" s="9">
        <v>0.428571428571429</v>
      </c>
      <c r="K29" s="9">
        <v>0.5</v>
      </c>
      <c r="L29" s="9">
        <v>0.8</v>
      </c>
      <c r="M29" s="9">
        <v>-0.2</v>
      </c>
      <c r="N29" s="9">
        <v>0.4</v>
      </c>
    </row>
    <row r="30" spans="1:14">
      <c r="A30" s="8">
        <v>362</v>
      </c>
      <c r="B30" s="9">
        <v>362</v>
      </c>
      <c r="C30" s="9">
        <v>0.653409957885742</v>
      </c>
      <c r="D30" s="9">
        <v>0.00941205024719238</v>
      </c>
      <c r="E30" s="9">
        <v>7</v>
      </c>
      <c r="F30" s="9">
        <v>5</v>
      </c>
      <c r="G30" s="9">
        <v>3</v>
      </c>
      <c r="H30" s="9">
        <v>5</v>
      </c>
      <c r="I30" s="9">
        <v>0.7</v>
      </c>
      <c r="J30" s="9">
        <v>0.583333333333333</v>
      </c>
      <c r="K30" s="9">
        <v>0.636363636363636</v>
      </c>
      <c r="L30" s="9">
        <v>0.5</v>
      </c>
      <c r="M30" s="9">
        <v>0.2</v>
      </c>
      <c r="N30" s="9">
        <v>0.6</v>
      </c>
    </row>
    <row r="31" spans="1:14">
      <c r="A31" s="8">
        <v>8</v>
      </c>
      <c r="B31" s="9">
        <v>8</v>
      </c>
      <c r="C31" s="9">
        <v>0.792236685752869</v>
      </c>
      <c r="D31" s="9">
        <v>0.000946521759033203</v>
      </c>
      <c r="E31" s="9">
        <v>7</v>
      </c>
      <c r="F31" s="9">
        <v>8</v>
      </c>
      <c r="G31" s="9">
        <v>3</v>
      </c>
      <c r="H31" s="9">
        <v>2</v>
      </c>
      <c r="I31" s="9">
        <v>0.7</v>
      </c>
      <c r="J31" s="9">
        <v>0.466666666666667</v>
      </c>
      <c r="K31" s="9">
        <v>0.56</v>
      </c>
      <c r="L31" s="9">
        <v>0.8</v>
      </c>
      <c r="M31" s="9">
        <v>-0.1</v>
      </c>
      <c r="N31" s="9">
        <v>0.45</v>
      </c>
    </row>
    <row r="32" spans="1:14">
      <c r="A32" s="8">
        <v>207</v>
      </c>
      <c r="B32" s="9">
        <v>207</v>
      </c>
      <c r="C32" s="9">
        <v>0.668673396110535</v>
      </c>
      <c r="D32" s="9">
        <v>0.00628530979156494</v>
      </c>
      <c r="E32" s="9">
        <v>9</v>
      </c>
      <c r="F32" s="9">
        <v>8</v>
      </c>
      <c r="G32" s="9">
        <v>1</v>
      </c>
      <c r="H32" s="9">
        <v>2</v>
      </c>
      <c r="I32" s="9">
        <v>0.9</v>
      </c>
      <c r="J32" s="9">
        <v>0.529411764705882</v>
      </c>
      <c r="K32" s="9">
        <v>0.666666666666667</v>
      </c>
      <c r="L32" s="9">
        <v>0.8</v>
      </c>
      <c r="M32" s="9">
        <v>0.1</v>
      </c>
      <c r="N32" s="9">
        <v>0.55</v>
      </c>
    </row>
    <row r="33" s="1" customFormat="1" spans="1:14">
      <c r="A33" s="10">
        <v>277</v>
      </c>
      <c r="B33" s="11">
        <v>277</v>
      </c>
      <c r="C33" s="11">
        <v>0.559329867362976</v>
      </c>
      <c r="D33" s="11">
        <v>0.0379574298858643</v>
      </c>
      <c r="E33" s="11">
        <v>10</v>
      </c>
      <c r="F33" s="11">
        <v>7</v>
      </c>
      <c r="G33" s="11">
        <v>0</v>
      </c>
      <c r="H33" s="11">
        <v>3</v>
      </c>
      <c r="I33" s="11">
        <v>1</v>
      </c>
      <c r="J33" s="11">
        <v>0.588235294117647</v>
      </c>
      <c r="K33" s="11">
        <v>0.740740740740741</v>
      </c>
      <c r="L33" s="11">
        <v>0.7</v>
      </c>
      <c r="M33" s="11">
        <v>0.3</v>
      </c>
      <c r="N33" s="11">
        <v>0.65</v>
      </c>
    </row>
    <row r="34" spans="1:14">
      <c r="A34" s="8">
        <v>373</v>
      </c>
      <c r="B34" s="9">
        <v>373</v>
      </c>
      <c r="C34" s="9">
        <v>0.55962598323822</v>
      </c>
      <c r="D34" s="9">
        <v>0.0186443328857422</v>
      </c>
      <c r="E34" s="9">
        <v>9</v>
      </c>
      <c r="F34" s="9">
        <v>5</v>
      </c>
      <c r="G34" s="9">
        <v>1</v>
      </c>
      <c r="H34" s="9">
        <v>5</v>
      </c>
      <c r="I34" s="9">
        <v>0.9</v>
      </c>
      <c r="J34" s="9">
        <v>0.642857142857143</v>
      </c>
      <c r="K34" s="9">
        <v>0.75</v>
      </c>
      <c r="L34" s="9">
        <v>0.5</v>
      </c>
      <c r="M34" s="9">
        <v>0.4</v>
      </c>
      <c r="N34" s="9">
        <v>0.7</v>
      </c>
    </row>
    <row r="35" customFormat="1" spans="1:14">
      <c r="A35" s="8">
        <v>8</v>
      </c>
      <c r="B35" s="9">
        <v>8</v>
      </c>
      <c r="C35" s="9">
        <v>0.792236685752869</v>
      </c>
      <c r="D35" s="9">
        <v>0.000946521759033203</v>
      </c>
      <c r="E35" s="9">
        <v>7</v>
      </c>
      <c r="F35" s="9">
        <v>8</v>
      </c>
      <c r="G35" s="9">
        <v>3</v>
      </c>
      <c r="H35" s="9">
        <v>2</v>
      </c>
      <c r="I35" s="9">
        <v>0.7</v>
      </c>
      <c r="J35" s="9">
        <v>0.466666666666667</v>
      </c>
      <c r="K35" s="9">
        <v>0.56</v>
      </c>
      <c r="L35" s="9">
        <v>0.8</v>
      </c>
      <c r="M35" s="9">
        <v>-0.1</v>
      </c>
      <c r="N35" s="9">
        <v>0.45</v>
      </c>
    </row>
    <row r="36" s="4" customFormat="1" spans="1:14">
      <c r="A36" s="16">
        <v>153</v>
      </c>
      <c r="B36" s="17">
        <v>153</v>
      </c>
      <c r="C36" s="17">
        <v>0.790530443191528</v>
      </c>
      <c r="D36" s="17">
        <v>0.117846488952637</v>
      </c>
      <c r="E36" s="17">
        <v>10</v>
      </c>
      <c r="F36" s="17">
        <v>6</v>
      </c>
      <c r="G36" s="17">
        <v>0</v>
      </c>
      <c r="H36" s="17">
        <v>4</v>
      </c>
      <c r="I36" s="17">
        <v>1</v>
      </c>
      <c r="J36" s="17">
        <v>0.625</v>
      </c>
      <c r="K36" s="17">
        <v>0.769230769230769</v>
      </c>
      <c r="L36" s="17">
        <v>0.6</v>
      </c>
      <c r="M36" s="17">
        <v>0.4</v>
      </c>
      <c r="N36" s="17">
        <v>0.7</v>
      </c>
    </row>
    <row r="37" spans="1:14">
      <c r="A37" s="8">
        <v>446</v>
      </c>
      <c r="B37" s="9">
        <v>446</v>
      </c>
      <c r="C37" s="9">
        <v>0.799922227859497</v>
      </c>
      <c r="D37" s="9">
        <v>0.0219073295593262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22</v>
      </c>
      <c r="B38" s="9">
        <v>22</v>
      </c>
      <c r="C38" s="9">
        <v>0.792670369148254</v>
      </c>
      <c r="D38" s="9">
        <v>0.00942361354827881</v>
      </c>
      <c r="E38" s="9">
        <v>9</v>
      </c>
      <c r="F38" s="9">
        <v>8</v>
      </c>
      <c r="G38" s="9">
        <v>1</v>
      </c>
      <c r="H38" s="9">
        <v>2</v>
      </c>
      <c r="I38" s="9">
        <v>0.9</v>
      </c>
      <c r="J38" s="9">
        <v>0.529411764705882</v>
      </c>
      <c r="K38" s="9">
        <v>0.666666666666667</v>
      </c>
      <c r="L38" s="9">
        <v>0.8</v>
      </c>
      <c r="M38" s="9">
        <v>0.1</v>
      </c>
      <c r="N38" s="9">
        <v>0.55</v>
      </c>
    </row>
    <row r="39" spans="1:14">
      <c r="A39" s="8">
        <v>463</v>
      </c>
      <c r="B39" s="9">
        <v>463</v>
      </c>
      <c r="C39" s="9">
        <v>0.722189426422119</v>
      </c>
      <c r="D39" s="9">
        <v>0.00653374195098877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121</v>
      </c>
      <c r="B40" s="9">
        <v>121</v>
      </c>
      <c r="C40" s="9">
        <v>0.577864170074463</v>
      </c>
      <c r="D40" s="9">
        <v>0.00414109230041504</v>
      </c>
      <c r="E40" s="9">
        <v>8</v>
      </c>
      <c r="F40" s="9">
        <v>7</v>
      </c>
      <c r="G40" s="9">
        <v>2</v>
      </c>
      <c r="H40" s="9">
        <v>3</v>
      </c>
      <c r="I40" s="9">
        <v>0.8</v>
      </c>
      <c r="J40" s="9">
        <v>0.533333333333333</v>
      </c>
      <c r="K40" s="9">
        <v>0.64</v>
      </c>
      <c r="L40" s="9">
        <v>0.7</v>
      </c>
      <c r="M40" s="9">
        <v>0.1</v>
      </c>
      <c r="N40" s="9">
        <v>0.55</v>
      </c>
    </row>
    <row r="41" spans="1:14">
      <c r="A41" s="8">
        <v>242</v>
      </c>
      <c r="B41" s="9">
        <v>242</v>
      </c>
      <c r="C41" s="9">
        <v>0.654550433158875</v>
      </c>
      <c r="D41" s="9">
        <v>0.00651741027832031</v>
      </c>
      <c r="E41" s="9">
        <v>10</v>
      </c>
      <c r="F41" s="9">
        <v>7</v>
      </c>
      <c r="G41" s="9">
        <v>0</v>
      </c>
      <c r="H41" s="9">
        <v>3</v>
      </c>
      <c r="I41" s="9">
        <v>1</v>
      </c>
      <c r="J41" s="9">
        <v>0.588235294117647</v>
      </c>
      <c r="K41" s="9">
        <v>0.740740740740741</v>
      </c>
      <c r="L41" s="9">
        <v>0.7</v>
      </c>
      <c r="M41" s="9">
        <v>0.3</v>
      </c>
      <c r="N41" s="9">
        <v>0.65</v>
      </c>
    </row>
    <row r="42" spans="1:14">
      <c r="A42" s="8">
        <v>16</v>
      </c>
      <c r="B42" s="9">
        <v>16</v>
      </c>
      <c r="C42" s="9">
        <v>0.65543270111084</v>
      </c>
      <c r="D42" s="9">
        <v>0.0444580316543579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="1" customFormat="1" spans="1:14">
      <c r="A43" s="10">
        <v>213</v>
      </c>
      <c r="B43" s="11">
        <v>213</v>
      </c>
      <c r="C43" s="11">
        <v>0.656157970428467</v>
      </c>
      <c r="D43" s="11">
        <v>0.0308358669281006</v>
      </c>
      <c r="E43" s="11">
        <v>10</v>
      </c>
      <c r="F43" s="11">
        <v>9</v>
      </c>
      <c r="G43" s="11">
        <v>0</v>
      </c>
      <c r="H43" s="11">
        <v>1</v>
      </c>
      <c r="I43" s="11">
        <v>1</v>
      </c>
      <c r="J43" s="11">
        <v>0.526315789473684</v>
      </c>
      <c r="K43" s="11">
        <v>0.689655172413793</v>
      </c>
      <c r="L43" s="11">
        <v>0.9</v>
      </c>
      <c r="M43" s="11">
        <v>0.1</v>
      </c>
      <c r="N43" s="11">
        <v>0.55</v>
      </c>
    </row>
    <row r="44" spans="1:14">
      <c r="A44" s="8">
        <v>374</v>
      </c>
      <c r="B44" s="9">
        <v>374</v>
      </c>
      <c r="C44" s="9">
        <v>0.658587217330933</v>
      </c>
      <c r="D44" s="9">
        <v>0.0755151510238647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406</v>
      </c>
      <c r="B45" s="9">
        <v>406</v>
      </c>
      <c r="C45" s="9">
        <v>0.659239649772644</v>
      </c>
      <c r="D45" s="9">
        <v>0.000570774078369141</v>
      </c>
      <c r="E45" s="9">
        <v>10</v>
      </c>
      <c r="F45" s="9">
        <v>3</v>
      </c>
      <c r="G45" s="9">
        <v>0</v>
      </c>
      <c r="H45" s="9">
        <v>7</v>
      </c>
      <c r="I45" s="9">
        <v>1</v>
      </c>
      <c r="J45" s="9">
        <v>0.769230769230769</v>
      </c>
      <c r="K45" s="9">
        <v>0.869565217391304</v>
      </c>
      <c r="L45" s="9">
        <v>0.3</v>
      </c>
      <c r="M45" s="9">
        <v>0.7</v>
      </c>
      <c r="N45" s="9">
        <v>0.85</v>
      </c>
    </row>
    <row r="46" spans="1:14">
      <c r="A46" s="8">
        <v>89</v>
      </c>
      <c r="B46" s="9">
        <v>89</v>
      </c>
      <c r="C46" s="9">
        <v>0.659916758537292</v>
      </c>
      <c r="D46" s="9">
        <v>0.0139707326889038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127</v>
      </c>
      <c r="B47" s="9">
        <v>127</v>
      </c>
      <c r="C47" s="9">
        <v>0.661110758781433</v>
      </c>
      <c r="D47" s="9">
        <v>0.0166646242141724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="4" customFormat="1" spans="1:14">
      <c r="A48" s="16">
        <v>257</v>
      </c>
      <c r="B48" s="17">
        <v>257</v>
      </c>
      <c r="C48" s="17">
        <v>0.662143707275391</v>
      </c>
      <c r="D48" s="17">
        <v>0.0576621294021606</v>
      </c>
      <c r="E48" s="17">
        <v>9</v>
      </c>
      <c r="F48" s="17">
        <v>7</v>
      </c>
      <c r="G48" s="17">
        <v>1</v>
      </c>
      <c r="H48" s="17">
        <v>3</v>
      </c>
      <c r="I48" s="17">
        <v>0.9</v>
      </c>
      <c r="J48" s="17">
        <v>0.5625</v>
      </c>
      <c r="K48" s="17">
        <v>0.692307692307692</v>
      </c>
      <c r="L48" s="17">
        <v>0.7</v>
      </c>
      <c r="M48" s="17">
        <v>0.2</v>
      </c>
      <c r="N48" s="17">
        <v>0.6</v>
      </c>
    </row>
    <row r="49" spans="1:14">
      <c r="A49" s="8">
        <v>202</v>
      </c>
      <c r="B49" s="9">
        <v>202</v>
      </c>
      <c r="C49" s="9">
        <v>0.663043260574341</v>
      </c>
      <c r="D49" s="9">
        <v>0.0454604625701904</v>
      </c>
      <c r="E49" s="9">
        <v>9</v>
      </c>
      <c r="F49" s="9">
        <v>6</v>
      </c>
      <c r="G49" s="9">
        <v>1</v>
      </c>
      <c r="H49" s="9">
        <v>4</v>
      </c>
      <c r="I49" s="9">
        <v>0.9</v>
      </c>
      <c r="J49" s="9">
        <v>0.6</v>
      </c>
      <c r="K49" s="9">
        <v>0.72</v>
      </c>
      <c r="L49" s="9">
        <v>0.6</v>
      </c>
      <c r="M49" s="9">
        <v>0.3</v>
      </c>
      <c r="N49" s="9">
        <v>0.65</v>
      </c>
    </row>
    <row r="50" spans="1:14">
      <c r="A50" s="8">
        <v>181</v>
      </c>
      <c r="B50" s="9">
        <v>181</v>
      </c>
      <c r="C50" s="9">
        <v>0.663648009300232</v>
      </c>
      <c r="D50" s="9">
        <v>0.0730950832366943</v>
      </c>
      <c r="E50" s="9">
        <v>9</v>
      </c>
      <c r="F50" s="9">
        <v>4</v>
      </c>
      <c r="G50" s="9">
        <v>1</v>
      </c>
      <c r="H50" s="9">
        <v>6</v>
      </c>
      <c r="I50" s="9">
        <v>0.9</v>
      </c>
      <c r="J50" s="9">
        <v>0.692307692307692</v>
      </c>
      <c r="K50" s="9">
        <v>0.782608695652174</v>
      </c>
      <c r="L50" s="9">
        <v>0.4</v>
      </c>
      <c r="M50" s="9">
        <v>0.5</v>
      </c>
      <c r="N50" s="9">
        <v>0.75</v>
      </c>
    </row>
    <row r="51" spans="1:14">
      <c r="A51" s="8">
        <v>65</v>
      </c>
      <c r="B51" s="9">
        <v>65</v>
      </c>
      <c r="C51" s="9">
        <v>0.770633220672607</v>
      </c>
      <c r="D51" s="9">
        <v>0.0158760547637939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476</v>
      </c>
      <c r="B52" s="9">
        <v>476</v>
      </c>
      <c r="C52" s="9">
        <v>0.708812236785889</v>
      </c>
      <c r="D52" s="9">
        <v>0.00474917888641357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335</v>
      </c>
      <c r="B53" s="9">
        <v>335</v>
      </c>
      <c r="C53" s="9">
        <v>0.711186051368713</v>
      </c>
      <c r="D53" s="9">
        <v>0.061373233795166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customFormat="1" spans="1:14">
      <c r="A54" s="8">
        <v>40</v>
      </c>
      <c r="B54" s="9">
        <v>40</v>
      </c>
      <c r="C54" s="9">
        <v>0.702210426330566</v>
      </c>
      <c r="D54" s="9">
        <v>0.0116062164306641</v>
      </c>
      <c r="E54" s="9">
        <v>10</v>
      </c>
      <c r="F54" s="9">
        <v>7</v>
      </c>
      <c r="G54" s="9">
        <v>0</v>
      </c>
      <c r="H54" s="9">
        <v>3</v>
      </c>
      <c r="I54" s="9">
        <v>1</v>
      </c>
      <c r="J54" s="9">
        <v>0.588235294117647</v>
      </c>
      <c r="K54" s="9">
        <v>0.740740740740741</v>
      </c>
      <c r="L54" s="9">
        <v>0.7</v>
      </c>
      <c r="M54" s="9">
        <v>0.3</v>
      </c>
      <c r="N54" s="9">
        <v>0.65</v>
      </c>
    </row>
    <row r="55" spans="1:14">
      <c r="A55" s="8">
        <v>275</v>
      </c>
      <c r="B55" s="9">
        <v>275</v>
      </c>
      <c r="C55" s="9">
        <v>0.714213848114014</v>
      </c>
      <c r="D55" s="9">
        <v>0.0160645246505737</v>
      </c>
      <c r="E55" s="9">
        <v>7</v>
      </c>
      <c r="F55" s="9">
        <v>7</v>
      </c>
      <c r="G55" s="9">
        <v>3</v>
      </c>
      <c r="H55" s="9">
        <v>3</v>
      </c>
      <c r="I55" s="9">
        <v>0.7</v>
      </c>
      <c r="J55" s="9">
        <v>0.5</v>
      </c>
      <c r="K55" s="9">
        <v>0.583333333333333</v>
      </c>
      <c r="L55" s="9">
        <v>0.7</v>
      </c>
      <c r="M55" s="9">
        <v>0</v>
      </c>
      <c r="N55" s="9">
        <v>0.5</v>
      </c>
    </row>
    <row r="56" spans="1:14">
      <c r="A56" s="8">
        <v>95</v>
      </c>
      <c r="B56" s="9">
        <v>95</v>
      </c>
      <c r="C56" s="9">
        <v>0.718604207038879</v>
      </c>
      <c r="D56" s="9">
        <v>0.000424385070800781</v>
      </c>
      <c r="E56" s="9">
        <v>8</v>
      </c>
      <c r="F56" s="9">
        <v>7</v>
      </c>
      <c r="G56" s="9">
        <v>2</v>
      </c>
      <c r="H56" s="9">
        <v>3</v>
      </c>
      <c r="I56" s="9">
        <v>0.8</v>
      </c>
      <c r="J56" s="9">
        <v>0.533333333333333</v>
      </c>
      <c r="K56" s="9">
        <v>0.64</v>
      </c>
      <c r="L56" s="9">
        <v>0.7</v>
      </c>
      <c r="M56" s="9">
        <v>0.1</v>
      </c>
      <c r="N56" s="9">
        <v>0.55</v>
      </c>
    </row>
    <row r="57" spans="1:14">
      <c r="A57" s="8">
        <v>130</v>
      </c>
      <c r="B57" s="9">
        <v>130</v>
      </c>
      <c r="C57" s="9">
        <v>0.804839730262756</v>
      </c>
      <c r="D57" s="9">
        <v>0.0534467697143555</v>
      </c>
      <c r="E57" s="9">
        <v>9</v>
      </c>
      <c r="F57" s="9">
        <v>9</v>
      </c>
      <c r="G57" s="9">
        <v>1</v>
      </c>
      <c r="H57" s="9">
        <v>1</v>
      </c>
      <c r="I57" s="9">
        <v>0.9</v>
      </c>
      <c r="J57" s="9">
        <v>0.5</v>
      </c>
      <c r="K57" s="9">
        <v>0.642857142857143</v>
      </c>
      <c r="L57" s="9">
        <v>0.9</v>
      </c>
      <c r="M57" s="9">
        <v>0</v>
      </c>
      <c r="N57" s="9">
        <v>0.5</v>
      </c>
    </row>
    <row r="58" spans="1:14">
      <c r="A58" s="8">
        <v>189</v>
      </c>
      <c r="B58" s="9">
        <v>189</v>
      </c>
      <c r="C58" s="9">
        <v>0.811143755912781</v>
      </c>
      <c r="D58" s="9">
        <v>0.090301513671875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167</v>
      </c>
      <c r="B59" s="9">
        <v>167</v>
      </c>
      <c r="C59" s="9">
        <v>0.815348744392395</v>
      </c>
      <c r="D59" s="9">
        <v>0.00903403759002686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424</v>
      </c>
      <c r="B60" s="9">
        <v>424</v>
      </c>
      <c r="C60" s="9">
        <v>0.815646529197693</v>
      </c>
      <c r="D60" s="9">
        <v>0.0948091745376587</v>
      </c>
      <c r="E60" s="9">
        <v>9</v>
      </c>
      <c r="F60" s="9">
        <v>4</v>
      </c>
      <c r="G60" s="9">
        <v>1</v>
      </c>
      <c r="H60" s="9">
        <v>6</v>
      </c>
      <c r="I60" s="9">
        <v>0.9</v>
      </c>
      <c r="J60" s="9">
        <v>0.692307692307692</v>
      </c>
      <c r="K60" s="9">
        <v>0.782608695652174</v>
      </c>
      <c r="L60" s="9">
        <v>0.4</v>
      </c>
      <c r="M60" s="9">
        <v>0.5</v>
      </c>
      <c r="N60" s="9">
        <v>0.75</v>
      </c>
    </row>
    <row r="61" spans="1:14">
      <c r="A61" s="8">
        <v>281</v>
      </c>
      <c r="B61" s="9">
        <v>281</v>
      </c>
      <c r="C61" s="9">
        <v>0.818611860275269</v>
      </c>
      <c r="D61" s="9">
        <v>0.00951147079467773</v>
      </c>
      <c r="E61" s="9">
        <v>10</v>
      </c>
      <c r="F61" s="9">
        <v>10</v>
      </c>
      <c r="G61" s="9">
        <v>0</v>
      </c>
      <c r="H61" s="9">
        <v>0</v>
      </c>
      <c r="I61" s="9">
        <v>1</v>
      </c>
      <c r="J61" s="9">
        <v>0.5</v>
      </c>
      <c r="K61" s="9">
        <v>0.666666666666667</v>
      </c>
      <c r="L61" s="9">
        <v>1</v>
      </c>
      <c r="M61" s="9">
        <v>0</v>
      </c>
      <c r="N61" s="9">
        <v>0.5</v>
      </c>
    </row>
    <row r="62" spans="1:14">
      <c r="A62" s="8">
        <v>464</v>
      </c>
      <c r="B62" s="9">
        <v>464</v>
      </c>
      <c r="C62" s="9">
        <v>0.819258093833923</v>
      </c>
      <c r="D62" s="9">
        <v>0.0910781621932983</v>
      </c>
      <c r="E62" s="9">
        <v>9</v>
      </c>
      <c r="F62" s="9">
        <v>9</v>
      </c>
      <c r="G62" s="9">
        <v>1</v>
      </c>
      <c r="H62" s="9">
        <v>1</v>
      </c>
      <c r="I62" s="9">
        <v>0.9</v>
      </c>
      <c r="J62" s="9">
        <v>0.5</v>
      </c>
      <c r="K62" s="9">
        <v>0.642857142857143</v>
      </c>
      <c r="L62" s="9">
        <v>0.9</v>
      </c>
      <c r="M62" s="9">
        <v>0</v>
      </c>
      <c r="N62" s="9">
        <v>0.5</v>
      </c>
    </row>
    <row r="63" spans="1:14">
      <c r="A63" s="8">
        <v>86</v>
      </c>
      <c r="B63" s="9">
        <v>86</v>
      </c>
      <c r="C63" s="9">
        <v>0.8199782371521</v>
      </c>
      <c r="D63" s="9">
        <v>0.0331791639328003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203</v>
      </c>
      <c r="B64" s="9">
        <v>203</v>
      </c>
      <c r="C64" s="9">
        <v>0.82262909412384</v>
      </c>
      <c r="D64" s="9">
        <v>0.0605645179748535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="4" customFormat="1" spans="1:14">
      <c r="A65" s="16">
        <v>134</v>
      </c>
      <c r="B65" s="17">
        <v>134</v>
      </c>
      <c r="C65" s="17">
        <v>0.822918891906738</v>
      </c>
      <c r="D65" s="17">
        <v>0.0971198081970215</v>
      </c>
      <c r="E65" s="17">
        <v>10</v>
      </c>
      <c r="F65" s="17">
        <v>7</v>
      </c>
      <c r="G65" s="17">
        <v>0</v>
      </c>
      <c r="H65" s="17">
        <v>3</v>
      </c>
      <c r="I65" s="17">
        <v>1</v>
      </c>
      <c r="J65" s="17">
        <v>0.588235294117647</v>
      </c>
      <c r="K65" s="17">
        <v>0.740740740740741</v>
      </c>
      <c r="L65" s="17">
        <v>0.7</v>
      </c>
      <c r="M65" s="17">
        <v>0.3</v>
      </c>
      <c r="N65" s="17">
        <v>0.65</v>
      </c>
    </row>
    <row r="66" spans="1:14">
      <c r="A66" s="8">
        <v>428</v>
      </c>
      <c r="B66" s="9">
        <v>428</v>
      </c>
      <c r="C66" s="9">
        <v>0.825892806053162</v>
      </c>
      <c r="D66" s="9">
        <v>0.0750623941421509</v>
      </c>
      <c r="E66" s="9">
        <v>9</v>
      </c>
      <c r="F66" s="9">
        <v>5</v>
      </c>
      <c r="G66" s="9">
        <v>1</v>
      </c>
      <c r="H66" s="9">
        <v>5</v>
      </c>
      <c r="I66" s="9">
        <v>0.9</v>
      </c>
      <c r="J66" s="9">
        <v>0.642857142857143</v>
      </c>
      <c r="K66" s="9">
        <v>0.75</v>
      </c>
      <c r="L66" s="9">
        <v>0.5</v>
      </c>
      <c r="M66" s="9">
        <v>0.4</v>
      </c>
      <c r="N66" s="9">
        <v>0.7</v>
      </c>
    </row>
    <row r="67" spans="1:14">
      <c r="A67" s="8">
        <v>395</v>
      </c>
      <c r="B67" s="9">
        <v>395</v>
      </c>
      <c r="C67" s="9">
        <v>0.835938572883606</v>
      </c>
      <c r="D67" s="9">
        <v>0.0859125852584839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pans="1:14">
      <c r="A68" s="8">
        <v>457</v>
      </c>
      <c r="B68" s="9">
        <v>457</v>
      </c>
      <c r="C68" s="9">
        <v>0.839494109153748</v>
      </c>
      <c r="D68" s="9">
        <v>0.00750446319580078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318</v>
      </c>
      <c r="B69" s="9">
        <v>318</v>
      </c>
      <c r="C69" s="9">
        <v>0.842553019523621</v>
      </c>
      <c r="D69" s="9">
        <v>0.0404520034790039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1:14">
      <c r="A70" s="8">
        <v>64</v>
      </c>
      <c r="B70" s="9">
        <v>64</v>
      </c>
      <c r="C70" s="9">
        <v>0.862770557403564</v>
      </c>
      <c r="D70" s="9">
        <v>0.0667507648468018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pans="1:14">
      <c r="A71" s="8">
        <v>110</v>
      </c>
      <c r="B71" s="9">
        <v>110</v>
      </c>
      <c r="C71" s="9">
        <v>0.882378220558167</v>
      </c>
      <c r="D71" s="9">
        <v>0.014157772064209</v>
      </c>
      <c r="E71" s="9">
        <v>10</v>
      </c>
      <c r="F71" s="9">
        <v>10</v>
      </c>
      <c r="G71" s="9">
        <v>0</v>
      </c>
      <c r="H71" s="9">
        <v>0</v>
      </c>
      <c r="I71" s="9">
        <v>1</v>
      </c>
      <c r="J71" s="9">
        <v>0.5</v>
      </c>
      <c r="K71" s="9">
        <v>0.666666666666667</v>
      </c>
      <c r="L71" s="9">
        <v>1</v>
      </c>
      <c r="M71" s="9">
        <v>0</v>
      </c>
      <c r="N71" s="9">
        <v>0.5</v>
      </c>
    </row>
    <row r="72" spans="1:14">
      <c r="A72" s="8">
        <v>10</v>
      </c>
      <c r="B72" s="9">
        <v>10</v>
      </c>
      <c r="C72" s="9">
        <v>0.894938230514526</v>
      </c>
      <c r="D72" s="9">
        <v>0.0410025119781494</v>
      </c>
      <c r="E72" s="9">
        <v>9</v>
      </c>
      <c r="F72" s="9">
        <v>6</v>
      </c>
      <c r="G72" s="9">
        <v>1</v>
      </c>
      <c r="H72" s="9">
        <v>4</v>
      </c>
      <c r="I72" s="9">
        <v>0.9</v>
      </c>
      <c r="J72" s="9">
        <v>0.6</v>
      </c>
      <c r="K72" s="9">
        <v>0.72</v>
      </c>
      <c r="L72" s="9">
        <v>0.6</v>
      </c>
      <c r="M72" s="9">
        <v>0.3</v>
      </c>
      <c r="N72" s="9">
        <v>0.65</v>
      </c>
    </row>
    <row r="73" spans="1:14">
      <c r="A73" s="8">
        <v>172</v>
      </c>
      <c r="B73" s="9">
        <v>172</v>
      </c>
      <c r="C73" s="9">
        <v>0.896461248397827</v>
      </c>
      <c r="D73" s="9">
        <v>0.0336966514587402</v>
      </c>
      <c r="E73" s="9">
        <v>10</v>
      </c>
      <c r="F73" s="9">
        <v>6</v>
      </c>
      <c r="G73" s="9">
        <v>0</v>
      </c>
      <c r="H73" s="9">
        <v>4</v>
      </c>
      <c r="I73" s="9">
        <v>1</v>
      </c>
      <c r="J73" s="9">
        <v>0.625</v>
      </c>
      <c r="K73" s="9">
        <v>0.769230769230769</v>
      </c>
      <c r="L73" s="9">
        <v>0.6</v>
      </c>
      <c r="M73" s="9">
        <v>0.4</v>
      </c>
      <c r="N73" s="9">
        <v>0.7</v>
      </c>
    </row>
    <row r="74" spans="1:14">
      <c r="A74" s="8">
        <v>316</v>
      </c>
      <c r="B74" s="9">
        <v>316</v>
      </c>
      <c r="C74" s="9">
        <v>0.899687767028809</v>
      </c>
      <c r="D74" s="9">
        <v>0.0113396644592285</v>
      </c>
      <c r="E74" s="9">
        <v>9</v>
      </c>
      <c r="F74" s="9">
        <v>9</v>
      </c>
      <c r="G74" s="9">
        <v>1</v>
      </c>
      <c r="H74" s="9">
        <v>1</v>
      </c>
      <c r="I74" s="9">
        <v>0.9</v>
      </c>
      <c r="J74" s="9">
        <v>0.5</v>
      </c>
      <c r="K74" s="9">
        <v>0.642857142857143</v>
      </c>
      <c r="L74" s="9">
        <v>0.9</v>
      </c>
      <c r="M74" s="9">
        <v>0</v>
      </c>
      <c r="N74" s="9">
        <v>0.5</v>
      </c>
    </row>
    <row r="75" spans="1:14">
      <c r="A75" s="8">
        <v>87</v>
      </c>
      <c r="B75" s="9">
        <v>87</v>
      </c>
      <c r="C75" s="9">
        <v>0.905320048332214</v>
      </c>
      <c r="D75" s="9">
        <v>0.0473051071166992</v>
      </c>
      <c r="E75" s="9">
        <v>8</v>
      </c>
      <c r="F75" s="9">
        <v>9</v>
      </c>
      <c r="G75" s="9">
        <v>2</v>
      </c>
      <c r="H75" s="9">
        <v>1</v>
      </c>
      <c r="I75" s="9">
        <v>0.8</v>
      </c>
      <c r="J75" s="9">
        <v>0.470588235294118</v>
      </c>
      <c r="K75" s="9">
        <v>0.592592592592593</v>
      </c>
      <c r="L75" s="9">
        <v>0.9</v>
      </c>
      <c r="M75" s="9">
        <v>-0.1</v>
      </c>
      <c r="N75" s="9">
        <v>0.45</v>
      </c>
    </row>
    <row r="76" s="4" customFormat="1" spans="1:14">
      <c r="A76" s="16">
        <v>63</v>
      </c>
      <c r="B76" s="17">
        <v>63</v>
      </c>
      <c r="C76" s="17">
        <v>0.91111147403717</v>
      </c>
      <c r="D76" s="17">
        <v>0.0442389249801636</v>
      </c>
      <c r="E76" s="17">
        <v>10</v>
      </c>
      <c r="F76" s="17">
        <v>7</v>
      </c>
      <c r="G76" s="17">
        <v>0</v>
      </c>
      <c r="H76" s="17">
        <v>3</v>
      </c>
      <c r="I76" s="17">
        <v>1</v>
      </c>
      <c r="J76" s="17">
        <v>0.588235294117647</v>
      </c>
      <c r="K76" s="17">
        <v>0.740740740740741</v>
      </c>
      <c r="L76" s="17">
        <v>0.7</v>
      </c>
      <c r="M76" s="17">
        <v>0.3</v>
      </c>
      <c r="N76" s="17">
        <v>0.65</v>
      </c>
    </row>
    <row r="77" spans="1:14">
      <c r="A77" s="8">
        <v>241</v>
      </c>
      <c r="B77" s="9">
        <v>241</v>
      </c>
      <c r="C77" s="9">
        <v>0.931020617485046</v>
      </c>
      <c r="D77" s="9">
        <v>0.065038800239563</v>
      </c>
      <c r="E77" s="9">
        <v>10</v>
      </c>
      <c r="F77" s="9">
        <v>8</v>
      </c>
      <c r="G77" s="9">
        <v>0</v>
      </c>
      <c r="H77" s="9">
        <v>2</v>
      </c>
      <c r="I77" s="9">
        <v>1</v>
      </c>
      <c r="J77" s="9">
        <v>0.555555555555556</v>
      </c>
      <c r="K77" s="9">
        <v>0.714285714285714</v>
      </c>
      <c r="L77" s="9">
        <v>0.8</v>
      </c>
      <c r="M77" s="9">
        <v>0.2</v>
      </c>
      <c r="N77" s="9">
        <v>0.6</v>
      </c>
    </row>
    <row r="78" spans="3:13">
      <c r="C78" s="7">
        <f>AVERAGE(C2:C77)</f>
        <v>0.641676725525605</v>
      </c>
      <c r="D78" s="7">
        <f>AVERAGE(D2:D77)</f>
        <v>0.0382097332101119</v>
      </c>
      <c r="L78" s="7">
        <f>AVERAGE(L2:L77)</f>
        <v>0.701315789473684</v>
      </c>
      <c r="M78" s="7">
        <f>AVERAGE(M2:M77)</f>
        <v>0.192105263157895</v>
      </c>
    </row>
    <row r="80" spans="3:8">
      <c r="C80" s="18" t="s">
        <v>13</v>
      </c>
      <c r="D80" s="7" t="s">
        <v>14</v>
      </c>
      <c r="E80" s="7" t="s">
        <v>85</v>
      </c>
      <c r="F80" s="7" t="s">
        <v>86</v>
      </c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E81" s="7"/>
      <c r="F81" s="7"/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E82" s="7"/>
      <c r="F82" s="7"/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pans="3:11">
      <c r="C83" s="7" t="s">
        <v>17</v>
      </c>
      <c r="D83" s="7">
        <f>COUNTIF(C2:C77,"&lt;0.407")-COUNTIF(C2:C77,"&lt;0.375")</f>
        <v>4</v>
      </c>
      <c r="E83" s="7"/>
      <c r="F83" s="7"/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pans="3:11">
      <c r="C84" s="7" t="s">
        <v>18</v>
      </c>
      <c r="D84" s="7">
        <f>COUNTIF(C2:C77,"&lt;0.439")-COUNTIF(C2:C77,"&lt;0.407")</f>
        <v>9</v>
      </c>
      <c r="E84" s="7"/>
      <c r="F84" s="7"/>
      <c r="G84" s="19">
        <v>0.12</v>
      </c>
      <c r="H84" s="23">
        <v>187.2</v>
      </c>
      <c r="I84" s="23">
        <v>-180</v>
      </c>
      <c r="J84" s="24">
        <v>0.1154</v>
      </c>
      <c r="K84">
        <v>69</v>
      </c>
    </row>
    <row r="85" s="3" customFormat="1" spans="3:11">
      <c r="C85" s="20" t="s">
        <v>19</v>
      </c>
      <c r="D85" s="20">
        <f>COUNTIF(C2:C77,"&lt;0.471")-COUNTIF(C2:C77,"&lt;0.439")</f>
        <v>13</v>
      </c>
      <c r="E85" s="20"/>
      <c r="F85" s="20">
        <v>1560</v>
      </c>
      <c r="G85" s="20"/>
      <c r="H85" s="20"/>
      <c r="I85" s="3">
        <v>-200</v>
      </c>
      <c r="J85" s="25">
        <v>0.1282</v>
      </c>
      <c r="K85" s="3">
        <v>68</v>
      </c>
    </row>
    <row r="86" spans="3:7">
      <c r="C86" s="7" t="s">
        <v>20</v>
      </c>
      <c r="D86" s="7">
        <f>COUNTIF(C2:C77,"&lt;0.503")-COUNTIF(C2:C77,"&lt;0.471")</f>
        <v>2</v>
      </c>
      <c r="E86" s="7"/>
      <c r="F86" s="7"/>
      <c r="G86" s="7"/>
    </row>
    <row r="87" s="5" customFormat="1" spans="3:8">
      <c r="C87" s="21" t="s">
        <v>21</v>
      </c>
      <c r="D87" s="21">
        <f>COUNTIF(C2:C77,"&lt;0.535")-COUNTIF(C2:C77,"&lt;0.503")</f>
        <v>0</v>
      </c>
      <c r="E87" s="21">
        <v>4</v>
      </c>
      <c r="F87" s="21">
        <v>-36</v>
      </c>
      <c r="G87" s="21">
        <v>3</v>
      </c>
      <c r="H87" s="5">
        <v>4</v>
      </c>
    </row>
    <row r="88" spans="3:7">
      <c r="C88" s="7" t="s">
        <v>22</v>
      </c>
      <c r="D88" s="7">
        <f>COUNTIF(C2:C77,"&lt;0.567")-COUNTIF(C2:C77,"&lt;0.535")</f>
        <v>2</v>
      </c>
      <c r="E88" s="7">
        <v>7</v>
      </c>
      <c r="F88" s="7">
        <v>-38</v>
      </c>
      <c r="G88" s="7">
        <v>7</v>
      </c>
    </row>
    <row r="89" s="3" customFormat="1" spans="3:7">
      <c r="C89" s="20" t="s">
        <v>23</v>
      </c>
      <c r="D89" s="20">
        <f>COUNTIF(C2:C77,"&lt;0.599")-COUNTIF(C2:C77,"&lt;0.567")</f>
        <v>1</v>
      </c>
      <c r="E89" s="20">
        <v>9</v>
      </c>
      <c r="F89" s="20">
        <v>-55</v>
      </c>
      <c r="G89" s="20">
        <v>11</v>
      </c>
    </row>
    <row r="90" spans="3:7">
      <c r="C90" s="7" t="s">
        <v>24</v>
      </c>
      <c r="D90" s="7">
        <f>COUNTIF(C2:C77,"&lt;0.631")-COUNTIF(C2:C77,"&lt;0.599")</f>
        <v>0</v>
      </c>
      <c r="E90" s="7">
        <v>11</v>
      </c>
      <c r="F90" s="7">
        <v>-50</v>
      </c>
      <c r="G90" s="7">
        <v>15</v>
      </c>
    </row>
    <row r="91" s="6" customFormat="1" spans="3:7">
      <c r="C91" s="22" t="s">
        <v>25</v>
      </c>
      <c r="D91" s="22">
        <f>COUNTIF(C2:C77,"&lt;0.663")-COUNTIF(C2:C77,"&lt;0.631")</f>
        <v>9</v>
      </c>
      <c r="E91" s="22">
        <v>13</v>
      </c>
      <c r="F91" s="22">
        <v>-39</v>
      </c>
      <c r="G91" s="22">
        <v>18</v>
      </c>
    </row>
    <row r="92" spans="3:7">
      <c r="C92" s="7" t="s">
        <v>26</v>
      </c>
      <c r="D92" s="7">
        <f>COUNTIF(C2:C77,"&lt;0.695")-COUNTIF(C2:C77,"&lt;0.663")</f>
        <v>3</v>
      </c>
      <c r="E92" s="7">
        <v>11</v>
      </c>
      <c r="F92" s="7">
        <v>-39</v>
      </c>
      <c r="G92" s="7">
        <v>15</v>
      </c>
    </row>
    <row r="93" spans="3:7">
      <c r="C93" s="7" t="s">
        <v>27</v>
      </c>
      <c r="D93" s="7">
        <f>COUNTIF(C2:C77,"&lt;0.727")-COUNTIF(C2:C77,"&lt;0.695")</f>
        <v>6</v>
      </c>
      <c r="E93" s="7">
        <v>9</v>
      </c>
      <c r="F93" s="7">
        <v>-35</v>
      </c>
      <c r="G93" s="7">
        <v>11</v>
      </c>
    </row>
    <row r="94" spans="3:7">
      <c r="C94" s="7" t="s">
        <v>28</v>
      </c>
      <c r="D94" s="7">
        <f>COUNTIF(C2:C77,"&lt;0.759")-COUNTIF(C2:C77,"&lt;0.727")</f>
        <v>0</v>
      </c>
      <c r="E94" s="7">
        <v>7</v>
      </c>
      <c r="F94" s="7">
        <v>-22</v>
      </c>
      <c r="G94" s="7">
        <v>7</v>
      </c>
    </row>
    <row r="95" s="5" customFormat="1" spans="3:7">
      <c r="C95" s="21" t="s">
        <v>29</v>
      </c>
      <c r="D95" s="21">
        <f>COUNTIF(C2:C77,"&lt;0.791")-COUNTIF(C2:C77,"&lt;0.759")</f>
        <v>2</v>
      </c>
      <c r="E95" s="21">
        <v>4</v>
      </c>
      <c r="F95" s="21">
        <v>-14</v>
      </c>
      <c r="G95" s="21">
        <v>3</v>
      </c>
    </row>
    <row r="96" spans="3:7">
      <c r="C96" s="7" t="s">
        <v>30</v>
      </c>
      <c r="D96" s="7">
        <f>COUNTIF(C2:C77,"&lt;0.823")-COUNTIF(C2:C77,"&lt;0.791")</f>
        <v>13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4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2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5</v>
      </c>
      <c r="E99" s="7"/>
      <c r="F99" s="7"/>
      <c r="G99" s="7"/>
    </row>
    <row r="100" spans="3:10">
      <c r="C100" s="7" t="s">
        <v>34</v>
      </c>
      <c r="D100" s="7">
        <f>COUNTIF(C2:C77,"&lt;0.951")-COUNTIF(C2:C77,"&lt;0.919")</f>
        <v>1</v>
      </c>
      <c r="E100" s="7"/>
      <c r="F100" s="7"/>
      <c r="G100" s="7"/>
      <c r="I100">
        <v>0.53</v>
      </c>
      <c r="J100">
        <v>0.038</v>
      </c>
    </row>
    <row r="101" spans="3:10">
      <c r="C101" s="7" t="s">
        <v>35</v>
      </c>
      <c r="D101" s="7">
        <f>COUNTIF(C2:C77,"&lt;0.983")-COUNTIF(C2:C77,"&lt;0.951")</f>
        <v>0</v>
      </c>
      <c r="E101" s="7"/>
      <c r="F101" s="7"/>
      <c r="G101" s="7"/>
      <c r="I101">
        <v>0.641</v>
      </c>
      <c r="J101">
        <v>0.073</v>
      </c>
    </row>
    <row r="102" spans="3:10">
      <c r="C102" s="7" t="s">
        <v>36</v>
      </c>
      <c r="D102" s="7">
        <f>COUNTIF(C2:C77,"&lt;1.015")-COUNTIF(C2:C77,"&lt;0.983")</f>
        <v>0</v>
      </c>
      <c r="E102" s="7"/>
      <c r="F102" s="7"/>
      <c r="G102" s="7"/>
      <c r="I102">
        <v>0.734</v>
      </c>
      <c r="J102">
        <v>0.107</v>
      </c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88" workbookViewId="0">
      <selection activeCell="A1" sqref="$A1:$XFD103"/>
    </sheetView>
  </sheetViews>
  <sheetFormatPr defaultColWidth="9" defaultRowHeight="13.5"/>
  <cols>
    <col min="3" max="4" width="16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323</v>
      </c>
      <c r="B28" s="9">
        <v>323</v>
      </c>
      <c r="C28" s="9">
        <v>0.475068092346191</v>
      </c>
      <c r="D28" s="9">
        <v>0.0199623107910156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180</v>
      </c>
      <c r="B29" s="9">
        <v>180</v>
      </c>
      <c r="C29" s="9">
        <v>0.476837873458862</v>
      </c>
      <c r="D29" s="9">
        <v>0.00614571571350098</v>
      </c>
      <c r="E29" s="9">
        <v>6</v>
      </c>
      <c r="F29" s="9">
        <v>8</v>
      </c>
      <c r="G29" s="9">
        <v>4</v>
      </c>
      <c r="H29" s="9">
        <v>2</v>
      </c>
      <c r="I29" s="9">
        <v>0.6</v>
      </c>
      <c r="J29" s="9">
        <v>0.428571428571429</v>
      </c>
      <c r="K29" s="9">
        <v>0.5</v>
      </c>
      <c r="L29" s="9">
        <v>0.8</v>
      </c>
      <c r="M29" s="9">
        <v>-0.2</v>
      </c>
      <c r="N29" s="9">
        <v>0.4</v>
      </c>
    </row>
    <row r="30" spans="1:14">
      <c r="A30" s="8">
        <v>362</v>
      </c>
      <c r="B30" s="9">
        <v>362</v>
      </c>
      <c r="C30" s="9">
        <v>0.653409957885742</v>
      </c>
      <c r="D30" s="9">
        <v>0.00941205024719238</v>
      </c>
      <c r="E30" s="9">
        <v>7</v>
      </c>
      <c r="F30" s="9">
        <v>5</v>
      </c>
      <c r="G30" s="9">
        <v>3</v>
      </c>
      <c r="H30" s="9">
        <v>5</v>
      </c>
      <c r="I30" s="9">
        <v>0.7</v>
      </c>
      <c r="J30" s="9">
        <v>0.583333333333333</v>
      </c>
      <c r="K30" s="9">
        <v>0.636363636363636</v>
      </c>
      <c r="L30" s="9">
        <v>0.5</v>
      </c>
      <c r="M30" s="9">
        <v>0.2</v>
      </c>
      <c r="N30" s="9">
        <v>0.6</v>
      </c>
    </row>
    <row r="31" spans="1:14">
      <c r="A31" s="8">
        <v>8</v>
      </c>
      <c r="B31" s="9">
        <v>8</v>
      </c>
      <c r="C31" s="9">
        <v>0.792236685752869</v>
      </c>
      <c r="D31" s="9">
        <v>0.000946521759033203</v>
      </c>
      <c r="E31" s="9">
        <v>7</v>
      </c>
      <c r="F31" s="9">
        <v>8</v>
      </c>
      <c r="G31" s="9">
        <v>3</v>
      </c>
      <c r="H31" s="9">
        <v>2</v>
      </c>
      <c r="I31" s="9">
        <v>0.7</v>
      </c>
      <c r="J31" s="9">
        <v>0.466666666666667</v>
      </c>
      <c r="K31" s="9">
        <v>0.56</v>
      </c>
      <c r="L31" s="9">
        <v>0.8</v>
      </c>
      <c r="M31" s="9">
        <v>-0.1</v>
      </c>
      <c r="N31" s="9">
        <v>0.45</v>
      </c>
    </row>
    <row r="32" spans="1:14">
      <c r="A32" s="8">
        <v>207</v>
      </c>
      <c r="B32" s="9">
        <v>207</v>
      </c>
      <c r="C32" s="9">
        <v>0.668673396110535</v>
      </c>
      <c r="D32" s="9">
        <v>0.00628530979156494</v>
      </c>
      <c r="E32" s="9">
        <v>9</v>
      </c>
      <c r="F32" s="9">
        <v>8</v>
      </c>
      <c r="G32" s="9">
        <v>1</v>
      </c>
      <c r="H32" s="9">
        <v>2</v>
      </c>
      <c r="I32" s="9">
        <v>0.9</v>
      </c>
      <c r="J32" s="9">
        <v>0.529411764705882</v>
      </c>
      <c r="K32" s="9">
        <v>0.666666666666667</v>
      </c>
      <c r="L32" s="9">
        <v>0.8</v>
      </c>
      <c r="M32" s="9">
        <v>0.1</v>
      </c>
      <c r="N32" s="9">
        <v>0.55</v>
      </c>
    </row>
    <row r="33" s="1" customFormat="1" spans="1:14">
      <c r="A33" s="10">
        <v>277</v>
      </c>
      <c r="B33" s="11">
        <v>277</v>
      </c>
      <c r="C33" s="11">
        <v>0.559329867362976</v>
      </c>
      <c r="D33" s="11">
        <v>0.0379574298858643</v>
      </c>
      <c r="E33" s="11">
        <v>10</v>
      </c>
      <c r="F33" s="11">
        <v>7</v>
      </c>
      <c r="G33" s="11">
        <v>0</v>
      </c>
      <c r="H33" s="11">
        <v>3</v>
      </c>
      <c r="I33" s="11">
        <v>1</v>
      </c>
      <c r="J33" s="11">
        <v>0.588235294117647</v>
      </c>
      <c r="K33" s="11">
        <v>0.740740740740741</v>
      </c>
      <c r="L33" s="11">
        <v>0.7</v>
      </c>
      <c r="M33" s="11">
        <v>0.3</v>
      </c>
      <c r="N33" s="11">
        <v>0.65</v>
      </c>
    </row>
    <row r="34" spans="1:14">
      <c r="A34" s="8">
        <v>373</v>
      </c>
      <c r="B34" s="9">
        <v>373</v>
      </c>
      <c r="C34" s="9">
        <v>0.55962598323822</v>
      </c>
      <c r="D34" s="9">
        <v>0.0186443328857422</v>
      </c>
      <c r="E34" s="9">
        <v>9</v>
      </c>
      <c r="F34" s="9">
        <v>5</v>
      </c>
      <c r="G34" s="9">
        <v>1</v>
      </c>
      <c r="H34" s="9">
        <v>5</v>
      </c>
      <c r="I34" s="9">
        <v>0.9</v>
      </c>
      <c r="J34" s="9">
        <v>0.642857142857143</v>
      </c>
      <c r="K34" s="9">
        <v>0.75</v>
      </c>
      <c r="L34" s="9">
        <v>0.5</v>
      </c>
      <c r="M34" s="9">
        <v>0.4</v>
      </c>
      <c r="N34" s="9">
        <v>0.7</v>
      </c>
    </row>
    <row r="35" customFormat="1" spans="1:14">
      <c r="A35" s="8">
        <v>8</v>
      </c>
      <c r="B35" s="9">
        <v>8</v>
      </c>
      <c r="C35" s="9">
        <v>0.792236685752869</v>
      </c>
      <c r="D35" s="9">
        <v>0.000946521759033203</v>
      </c>
      <c r="E35" s="9">
        <v>7</v>
      </c>
      <c r="F35" s="9">
        <v>8</v>
      </c>
      <c r="G35" s="9">
        <v>3</v>
      </c>
      <c r="H35" s="9">
        <v>2</v>
      </c>
      <c r="I35" s="9">
        <v>0.7</v>
      </c>
      <c r="J35" s="9">
        <v>0.466666666666667</v>
      </c>
      <c r="K35" s="9">
        <v>0.56</v>
      </c>
      <c r="L35" s="9">
        <v>0.8</v>
      </c>
      <c r="M35" s="9">
        <v>-0.1</v>
      </c>
      <c r="N35" s="9">
        <v>0.45</v>
      </c>
    </row>
    <row r="36" s="4" customFormat="1" spans="1:14">
      <c r="A36" s="16">
        <v>153</v>
      </c>
      <c r="B36" s="17">
        <v>153</v>
      </c>
      <c r="C36" s="17">
        <v>0.790530443191528</v>
      </c>
      <c r="D36" s="17">
        <v>0.117846488952637</v>
      </c>
      <c r="E36" s="17">
        <v>10</v>
      </c>
      <c r="F36" s="17">
        <v>6</v>
      </c>
      <c r="G36" s="17">
        <v>0</v>
      </c>
      <c r="H36" s="17">
        <v>4</v>
      </c>
      <c r="I36" s="17">
        <v>1</v>
      </c>
      <c r="J36" s="17">
        <v>0.625</v>
      </c>
      <c r="K36" s="17">
        <v>0.769230769230769</v>
      </c>
      <c r="L36" s="17">
        <v>0.6</v>
      </c>
      <c r="M36" s="17">
        <v>0.4</v>
      </c>
      <c r="N36" s="17">
        <v>0.7</v>
      </c>
    </row>
    <row r="37" spans="1:14">
      <c r="A37" s="8">
        <v>446</v>
      </c>
      <c r="B37" s="9">
        <v>446</v>
      </c>
      <c r="C37" s="9">
        <v>0.799922227859497</v>
      </c>
      <c r="D37" s="9">
        <v>0.0219073295593262</v>
      </c>
      <c r="E37" s="9">
        <v>8</v>
      </c>
      <c r="F37" s="9">
        <v>6</v>
      </c>
      <c r="G37" s="9">
        <v>2</v>
      </c>
      <c r="H37" s="9">
        <v>4</v>
      </c>
      <c r="I37" s="9">
        <v>0.8</v>
      </c>
      <c r="J37" s="9">
        <v>0.571428571428572</v>
      </c>
      <c r="K37" s="9">
        <v>0.666666666666667</v>
      </c>
      <c r="L37" s="9">
        <v>0.6</v>
      </c>
      <c r="M37" s="9">
        <v>0.2</v>
      </c>
      <c r="N37" s="9">
        <v>0.6</v>
      </c>
    </row>
    <row r="38" spans="1:14">
      <c r="A38" s="8">
        <v>22</v>
      </c>
      <c r="B38" s="9">
        <v>22</v>
      </c>
      <c r="C38" s="9">
        <v>0.792670369148254</v>
      </c>
      <c r="D38" s="9">
        <v>0.00942361354827881</v>
      </c>
      <c r="E38" s="9">
        <v>9</v>
      </c>
      <c r="F38" s="9">
        <v>8</v>
      </c>
      <c r="G38" s="9">
        <v>1</v>
      </c>
      <c r="H38" s="9">
        <v>2</v>
      </c>
      <c r="I38" s="9">
        <v>0.9</v>
      </c>
      <c r="J38" s="9">
        <v>0.529411764705882</v>
      </c>
      <c r="K38" s="9">
        <v>0.666666666666667</v>
      </c>
      <c r="L38" s="9">
        <v>0.8</v>
      </c>
      <c r="M38" s="9">
        <v>0.1</v>
      </c>
      <c r="N38" s="9">
        <v>0.55</v>
      </c>
    </row>
    <row r="39" spans="1:14">
      <c r="A39" s="8">
        <v>463</v>
      </c>
      <c r="B39" s="9">
        <v>463</v>
      </c>
      <c r="C39" s="9">
        <v>0.722189426422119</v>
      </c>
      <c r="D39" s="9">
        <v>0.00653374195098877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121</v>
      </c>
      <c r="B40" s="9">
        <v>121</v>
      </c>
      <c r="C40" s="9">
        <v>0.577864170074463</v>
      </c>
      <c r="D40" s="9">
        <v>0.00414109230041504</v>
      </c>
      <c r="E40" s="9">
        <v>8</v>
      </c>
      <c r="F40" s="9">
        <v>7</v>
      </c>
      <c r="G40" s="9">
        <v>2</v>
      </c>
      <c r="H40" s="9">
        <v>3</v>
      </c>
      <c r="I40" s="9">
        <v>0.8</v>
      </c>
      <c r="J40" s="9">
        <v>0.533333333333333</v>
      </c>
      <c r="K40" s="9">
        <v>0.64</v>
      </c>
      <c r="L40" s="9">
        <v>0.7</v>
      </c>
      <c r="M40" s="9">
        <v>0.1</v>
      </c>
      <c r="N40" s="9">
        <v>0.55</v>
      </c>
    </row>
    <row r="41" spans="1:14">
      <c r="A41" s="8">
        <v>242</v>
      </c>
      <c r="B41" s="9">
        <v>242</v>
      </c>
      <c r="C41" s="9">
        <v>0.654550433158875</v>
      </c>
      <c r="D41" s="9">
        <v>0.00651741027832031</v>
      </c>
      <c r="E41" s="9">
        <v>10</v>
      </c>
      <c r="F41" s="9">
        <v>7</v>
      </c>
      <c r="G41" s="9">
        <v>0</v>
      </c>
      <c r="H41" s="9">
        <v>3</v>
      </c>
      <c r="I41" s="9">
        <v>1</v>
      </c>
      <c r="J41" s="9">
        <v>0.588235294117647</v>
      </c>
      <c r="K41" s="9">
        <v>0.740740740740741</v>
      </c>
      <c r="L41" s="9">
        <v>0.7</v>
      </c>
      <c r="M41" s="9">
        <v>0.3</v>
      </c>
      <c r="N41" s="9">
        <v>0.65</v>
      </c>
    </row>
    <row r="42" s="1" customFormat="1" spans="1:14">
      <c r="A42" s="10">
        <v>213</v>
      </c>
      <c r="B42" s="11">
        <v>213</v>
      </c>
      <c r="C42" s="11">
        <v>0.656157970428467</v>
      </c>
      <c r="D42" s="11">
        <v>0.0308358669281006</v>
      </c>
      <c r="E42" s="11">
        <v>10</v>
      </c>
      <c r="F42" s="11">
        <v>9</v>
      </c>
      <c r="G42" s="11">
        <v>0</v>
      </c>
      <c r="H42" s="11">
        <v>1</v>
      </c>
      <c r="I42" s="11">
        <v>1</v>
      </c>
      <c r="J42" s="11">
        <v>0.526315789473684</v>
      </c>
      <c r="K42" s="11">
        <v>0.689655172413793</v>
      </c>
      <c r="L42" s="11">
        <v>0.9</v>
      </c>
      <c r="M42" s="11">
        <v>0.1</v>
      </c>
      <c r="N42" s="11">
        <v>0.55</v>
      </c>
    </row>
    <row r="43" spans="1:14">
      <c r="A43" s="8">
        <v>374</v>
      </c>
      <c r="B43" s="9">
        <v>374</v>
      </c>
      <c r="C43" s="9">
        <v>0.658587217330933</v>
      </c>
      <c r="D43" s="9">
        <v>0.0755151510238647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406</v>
      </c>
      <c r="B44" s="9">
        <v>406</v>
      </c>
      <c r="C44" s="9">
        <v>0.659239649772644</v>
      </c>
      <c r="D44" s="9">
        <v>0.000570774078369141</v>
      </c>
      <c r="E44" s="9">
        <v>10</v>
      </c>
      <c r="F44" s="9">
        <v>3</v>
      </c>
      <c r="G44" s="9">
        <v>0</v>
      </c>
      <c r="H44" s="9">
        <v>7</v>
      </c>
      <c r="I44" s="9">
        <v>1</v>
      </c>
      <c r="J44" s="9">
        <v>0.769230769230769</v>
      </c>
      <c r="K44" s="9">
        <v>0.869565217391304</v>
      </c>
      <c r="L44" s="9">
        <v>0.3</v>
      </c>
      <c r="M44" s="9">
        <v>0.7</v>
      </c>
      <c r="N44" s="9">
        <v>0.85</v>
      </c>
    </row>
    <row r="45" spans="1:14">
      <c r="A45" s="8">
        <v>89</v>
      </c>
      <c r="B45" s="9">
        <v>89</v>
      </c>
      <c r="C45" s="9">
        <v>0.659916758537292</v>
      </c>
      <c r="D45" s="9">
        <v>0.0139707326889038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pans="1:14">
      <c r="A46" s="8">
        <v>127</v>
      </c>
      <c r="B46" s="9">
        <v>127</v>
      </c>
      <c r="C46" s="9">
        <v>0.661110758781433</v>
      </c>
      <c r="D46" s="9">
        <v>0.0166646242141724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="4" customFormat="1" spans="1:14">
      <c r="A47" s="16">
        <v>257</v>
      </c>
      <c r="B47" s="17">
        <v>257</v>
      </c>
      <c r="C47" s="17">
        <v>0.662143707275391</v>
      </c>
      <c r="D47" s="17">
        <v>0.0576621294021606</v>
      </c>
      <c r="E47" s="17">
        <v>9</v>
      </c>
      <c r="F47" s="17">
        <v>7</v>
      </c>
      <c r="G47" s="17">
        <v>1</v>
      </c>
      <c r="H47" s="17">
        <v>3</v>
      </c>
      <c r="I47" s="17">
        <v>0.9</v>
      </c>
      <c r="J47" s="17">
        <v>0.5625</v>
      </c>
      <c r="K47" s="17">
        <v>0.692307692307692</v>
      </c>
      <c r="L47" s="17">
        <v>0.7</v>
      </c>
      <c r="M47" s="17">
        <v>0.2</v>
      </c>
      <c r="N47" s="17">
        <v>0.6</v>
      </c>
    </row>
    <row r="48" spans="1:14">
      <c r="A48" s="8">
        <v>202</v>
      </c>
      <c r="B48" s="9">
        <v>202</v>
      </c>
      <c r="C48" s="9">
        <v>0.663043260574341</v>
      </c>
      <c r="D48" s="9">
        <v>0.0454604625701904</v>
      </c>
      <c r="E48" s="9">
        <v>9</v>
      </c>
      <c r="F48" s="9">
        <v>6</v>
      </c>
      <c r="G48" s="9">
        <v>1</v>
      </c>
      <c r="H48" s="9">
        <v>4</v>
      </c>
      <c r="I48" s="9">
        <v>0.9</v>
      </c>
      <c r="J48" s="9">
        <v>0.6</v>
      </c>
      <c r="K48" s="9">
        <v>0.72</v>
      </c>
      <c r="L48" s="9">
        <v>0.6</v>
      </c>
      <c r="M48" s="9">
        <v>0.3</v>
      </c>
      <c r="N48" s="9">
        <v>0.65</v>
      </c>
    </row>
    <row r="49" spans="1:14">
      <c r="A49" s="8">
        <v>181</v>
      </c>
      <c r="B49" s="9">
        <v>181</v>
      </c>
      <c r="C49" s="9">
        <v>0.663648009300232</v>
      </c>
      <c r="D49" s="9">
        <v>0.0730950832366943</v>
      </c>
      <c r="E49" s="9">
        <v>9</v>
      </c>
      <c r="F49" s="9">
        <v>4</v>
      </c>
      <c r="G49" s="9">
        <v>1</v>
      </c>
      <c r="H49" s="9">
        <v>6</v>
      </c>
      <c r="I49" s="9">
        <v>0.9</v>
      </c>
      <c r="J49" s="9">
        <v>0.692307692307692</v>
      </c>
      <c r="K49" s="9">
        <v>0.782608695652174</v>
      </c>
      <c r="L49" s="9">
        <v>0.4</v>
      </c>
      <c r="M49" s="9">
        <v>0.5</v>
      </c>
      <c r="N49" s="9">
        <v>0.75</v>
      </c>
    </row>
    <row r="50" spans="1:14">
      <c r="A50" s="8">
        <v>65</v>
      </c>
      <c r="B50" s="9">
        <v>65</v>
      </c>
      <c r="C50" s="9">
        <v>0.770633220672607</v>
      </c>
      <c r="D50" s="9">
        <v>0.0158760547637939</v>
      </c>
      <c r="E50" s="9">
        <v>10</v>
      </c>
      <c r="F50" s="9">
        <v>6</v>
      </c>
      <c r="G50" s="9">
        <v>0</v>
      </c>
      <c r="H50" s="9">
        <v>4</v>
      </c>
      <c r="I50" s="9">
        <v>1</v>
      </c>
      <c r="J50" s="9">
        <v>0.625</v>
      </c>
      <c r="K50" s="9">
        <v>0.769230769230769</v>
      </c>
      <c r="L50" s="9">
        <v>0.6</v>
      </c>
      <c r="M50" s="9">
        <v>0.4</v>
      </c>
      <c r="N50" s="9">
        <v>0.7</v>
      </c>
    </row>
    <row r="51" spans="1:14">
      <c r="A51" s="8">
        <v>476</v>
      </c>
      <c r="B51" s="9">
        <v>476</v>
      </c>
      <c r="C51" s="9">
        <v>0.708812236785889</v>
      </c>
      <c r="D51" s="9">
        <v>0.00474917888641357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335</v>
      </c>
      <c r="B52" s="9">
        <v>335</v>
      </c>
      <c r="C52" s="9">
        <v>0.711186051368713</v>
      </c>
      <c r="D52" s="9">
        <v>0.061373233795166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customFormat="1" spans="1:14">
      <c r="A53" s="8">
        <v>40</v>
      </c>
      <c r="B53" s="9">
        <v>40</v>
      </c>
      <c r="C53" s="9">
        <v>0.702210426330566</v>
      </c>
      <c r="D53" s="9">
        <v>0.0116062164306641</v>
      </c>
      <c r="E53" s="9">
        <v>10</v>
      </c>
      <c r="F53" s="9">
        <v>7</v>
      </c>
      <c r="G53" s="9">
        <v>0</v>
      </c>
      <c r="H53" s="9">
        <v>3</v>
      </c>
      <c r="I53" s="9">
        <v>1</v>
      </c>
      <c r="J53" s="9">
        <v>0.588235294117647</v>
      </c>
      <c r="K53" s="9">
        <v>0.740740740740741</v>
      </c>
      <c r="L53" s="9">
        <v>0.7</v>
      </c>
      <c r="M53" s="9">
        <v>0.3</v>
      </c>
      <c r="N53" s="9">
        <v>0.65</v>
      </c>
    </row>
    <row r="54" spans="1:14">
      <c r="A54" s="8">
        <v>275</v>
      </c>
      <c r="B54" s="9">
        <v>275</v>
      </c>
      <c r="C54" s="9">
        <v>0.714213848114014</v>
      </c>
      <c r="D54" s="9">
        <v>0.0160645246505737</v>
      </c>
      <c r="E54" s="9">
        <v>7</v>
      </c>
      <c r="F54" s="9">
        <v>7</v>
      </c>
      <c r="G54" s="9">
        <v>3</v>
      </c>
      <c r="H54" s="9">
        <v>3</v>
      </c>
      <c r="I54" s="9">
        <v>0.7</v>
      </c>
      <c r="J54" s="9">
        <v>0.5</v>
      </c>
      <c r="K54" s="9">
        <v>0.583333333333333</v>
      </c>
      <c r="L54" s="9">
        <v>0.7</v>
      </c>
      <c r="M54" s="9">
        <v>0</v>
      </c>
      <c r="N54" s="9">
        <v>0.5</v>
      </c>
    </row>
    <row r="55" spans="1:14">
      <c r="A55" s="8">
        <v>95</v>
      </c>
      <c r="B55" s="9">
        <v>95</v>
      </c>
      <c r="C55" s="9">
        <v>0.718604207038879</v>
      </c>
      <c r="D55" s="9">
        <v>0.000424385070800781</v>
      </c>
      <c r="E55" s="9">
        <v>8</v>
      </c>
      <c r="F55" s="9">
        <v>7</v>
      </c>
      <c r="G55" s="9">
        <v>2</v>
      </c>
      <c r="H55" s="9">
        <v>3</v>
      </c>
      <c r="I55" s="9">
        <v>0.8</v>
      </c>
      <c r="J55" s="9">
        <v>0.533333333333333</v>
      </c>
      <c r="K55" s="9">
        <v>0.64</v>
      </c>
      <c r="L55" s="9">
        <v>0.7</v>
      </c>
      <c r="M55" s="9">
        <v>0.1</v>
      </c>
      <c r="N55" s="9">
        <v>0.55</v>
      </c>
    </row>
    <row r="56" spans="1:14">
      <c r="A56" s="8">
        <v>130</v>
      </c>
      <c r="B56" s="9">
        <v>130</v>
      </c>
      <c r="C56" s="9">
        <v>0.804839730262756</v>
      </c>
      <c r="D56" s="9">
        <v>0.0534467697143555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189</v>
      </c>
      <c r="B57" s="9">
        <v>189</v>
      </c>
      <c r="C57" s="9">
        <v>0.811143755912781</v>
      </c>
      <c r="D57" s="9">
        <v>0.090301513671875</v>
      </c>
      <c r="E57" s="9">
        <v>8</v>
      </c>
      <c r="F57" s="9">
        <v>7</v>
      </c>
      <c r="G57" s="9">
        <v>2</v>
      </c>
      <c r="H57" s="9">
        <v>3</v>
      </c>
      <c r="I57" s="9">
        <v>0.8</v>
      </c>
      <c r="J57" s="9">
        <v>0.533333333333333</v>
      </c>
      <c r="K57" s="9">
        <v>0.64</v>
      </c>
      <c r="L57" s="9">
        <v>0.7</v>
      </c>
      <c r="M57" s="9">
        <v>0.1</v>
      </c>
      <c r="N57" s="9">
        <v>0.55</v>
      </c>
    </row>
    <row r="58" spans="1:14">
      <c r="A58" s="8">
        <v>167</v>
      </c>
      <c r="B58" s="9">
        <v>167</v>
      </c>
      <c r="C58" s="9">
        <v>0.815348744392395</v>
      </c>
      <c r="D58" s="9">
        <v>0.00903403759002686</v>
      </c>
      <c r="E58" s="9">
        <v>9</v>
      </c>
      <c r="F58" s="9">
        <v>7</v>
      </c>
      <c r="G58" s="9">
        <v>1</v>
      </c>
      <c r="H58" s="9">
        <v>3</v>
      </c>
      <c r="I58" s="9">
        <v>0.9</v>
      </c>
      <c r="J58" s="9">
        <v>0.5625</v>
      </c>
      <c r="K58" s="9">
        <v>0.692307692307692</v>
      </c>
      <c r="L58" s="9">
        <v>0.7</v>
      </c>
      <c r="M58" s="9">
        <v>0.2</v>
      </c>
      <c r="N58" s="9">
        <v>0.6</v>
      </c>
    </row>
    <row r="59" spans="1:14">
      <c r="A59" s="8">
        <v>424</v>
      </c>
      <c r="B59" s="9">
        <v>424</v>
      </c>
      <c r="C59" s="9">
        <v>0.815646529197693</v>
      </c>
      <c r="D59" s="9">
        <v>0.0948091745376587</v>
      </c>
      <c r="E59" s="9">
        <v>9</v>
      </c>
      <c r="F59" s="9">
        <v>4</v>
      </c>
      <c r="G59" s="9">
        <v>1</v>
      </c>
      <c r="H59" s="9">
        <v>6</v>
      </c>
      <c r="I59" s="9">
        <v>0.9</v>
      </c>
      <c r="J59" s="9">
        <v>0.692307692307692</v>
      </c>
      <c r="K59" s="9">
        <v>0.782608695652174</v>
      </c>
      <c r="L59" s="9">
        <v>0.4</v>
      </c>
      <c r="M59" s="9">
        <v>0.5</v>
      </c>
      <c r="N59" s="9">
        <v>0.75</v>
      </c>
    </row>
    <row r="60" spans="1:14">
      <c r="A60" s="8">
        <v>281</v>
      </c>
      <c r="B60" s="9">
        <v>281</v>
      </c>
      <c r="C60" s="9">
        <v>0.818611860275269</v>
      </c>
      <c r="D60" s="9">
        <v>0.00951147079467773</v>
      </c>
      <c r="E60" s="9">
        <v>10</v>
      </c>
      <c r="F60" s="9">
        <v>10</v>
      </c>
      <c r="G60" s="9">
        <v>0</v>
      </c>
      <c r="H60" s="9">
        <v>0</v>
      </c>
      <c r="I60" s="9">
        <v>1</v>
      </c>
      <c r="J60" s="9">
        <v>0.5</v>
      </c>
      <c r="K60" s="9">
        <v>0.666666666666667</v>
      </c>
      <c r="L60" s="9">
        <v>1</v>
      </c>
      <c r="M60" s="9">
        <v>0</v>
      </c>
      <c r="N60" s="9">
        <v>0.5</v>
      </c>
    </row>
    <row r="61" spans="1:14">
      <c r="A61" s="8">
        <v>464</v>
      </c>
      <c r="B61" s="9">
        <v>464</v>
      </c>
      <c r="C61" s="9">
        <v>0.819258093833923</v>
      </c>
      <c r="D61" s="9">
        <v>0.0910781621932983</v>
      </c>
      <c r="E61" s="9">
        <v>9</v>
      </c>
      <c r="F61" s="9">
        <v>9</v>
      </c>
      <c r="G61" s="9">
        <v>1</v>
      </c>
      <c r="H61" s="9">
        <v>1</v>
      </c>
      <c r="I61" s="9">
        <v>0.9</v>
      </c>
      <c r="J61" s="9">
        <v>0.5</v>
      </c>
      <c r="K61" s="9">
        <v>0.642857142857143</v>
      </c>
      <c r="L61" s="9">
        <v>0.9</v>
      </c>
      <c r="M61" s="9">
        <v>0</v>
      </c>
      <c r="N61" s="9">
        <v>0.5</v>
      </c>
    </row>
    <row r="62" spans="1:14">
      <c r="A62" s="8">
        <v>86</v>
      </c>
      <c r="B62" s="9">
        <v>86</v>
      </c>
      <c r="C62" s="9">
        <v>0.8199782371521</v>
      </c>
      <c r="D62" s="9">
        <v>0.0331791639328003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203</v>
      </c>
      <c r="B63" s="9">
        <v>203</v>
      </c>
      <c r="C63" s="9">
        <v>0.82262909412384</v>
      </c>
      <c r="D63" s="9">
        <v>0.0605645179748535</v>
      </c>
      <c r="E63" s="9">
        <v>10</v>
      </c>
      <c r="F63" s="9">
        <v>6</v>
      </c>
      <c r="G63" s="9">
        <v>0</v>
      </c>
      <c r="H63" s="9">
        <v>4</v>
      </c>
      <c r="I63" s="9">
        <v>1</v>
      </c>
      <c r="J63" s="9">
        <v>0.625</v>
      </c>
      <c r="K63" s="9">
        <v>0.769230769230769</v>
      </c>
      <c r="L63" s="9">
        <v>0.6</v>
      </c>
      <c r="M63" s="9">
        <v>0.4</v>
      </c>
      <c r="N63" s="9">
        <v>0.7</v>
      </c>
    </row>
    <row r="64" s="4" customFormat="1" spans="1:14">
      <c r="A64" s="16">
        <v>134</v>
      </c>
      <c r="B64" s="17">
        <v>134</v>
      </c>
      <c r="C64" s="17">
        <v>0.822918891906738</v>
      </c>
      <c r="D64" s="17">
        <v>0.0971198081970215</v>
      </c>
      <c r="E64" s="17">
        <v>10</v>
      </c>
      <c r="F64" s="17">
        <v>7</v>
      </c>
      <c r="G64" s="17">
        <v>0</v>
      </c>
      <c r="H64" s="17">
        <v>3</v>
      </c>
      <c r="I64" s="17">
        <v>1</v>
      </c>
      <c r="J64" s="17">
        <v>0.588235294117647</v>
      </c>
      <c r="K64" s="17">
        <v>0.740740740740741</v>
      </c>
      <c r="L64" s="17">
        <v>0.7</v>
      </c>
      <c r="M64" s="17">
        <v>0.3</v>
      </c>
      <c r="N64" s="17">
        <v>0.65</v>
      </c>
    </row>
    <row r="65" spans="1:14">
      <c r="A65" s="8">
        <v>428</v>
      </c>
      <c r="B65" s="9">
        <v>428</v>
      </c>
      <c r="C65" s="9">
        <v>0.825892806053162</v>
      </c>
      <c r="D65" s="9">
        <v>0.0750623941421509</v>
      </c>
      <c r="E65" s="9">
        <v>9</v>
      </c>
      <c r="F65" s="9">
        <v>5</v>
      </c>
      <c r="G65" s="9">
        <v>1</v>
      </c>
      <c r="H65" s="9">
        <v>5</v>
      </c>
      <c r="I65" s="9">
        <v>0.9</v>
      </c>
      <c r="J65" s="9">
        <v>0.642857142857143</v>
      </c>
      <c r="K65" s="9">
        <v>0.75</v>
      </c>
      <c r="L65" s="9">
        <v>0.5</v>
      </c>
      <c r="M65" s="9">
        <v>0.4</v>
      </c>
      <c r="N65" s="9">
        <v>0.7</v>
      </c>
    </row>
    <row r="66" spans="1:14">
      <c r="A66" s="8">
        <v>395</v>
      </c>
      <c r="B66" s="9">
        <v>395</v>
      </c>
      <c r="C66" s="9">
        <v>0.835938572883606</v>
      </c>
      <c r="D66" s="9">
        <v>0.0859125852584839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pans="1:14">
      <c r="A67" s="8">
        <v>457</v>
      </c>
      <c r="B67" s="9">
        <v>457</v>
      </c>
      <c r="C67" s="9">
        <v>0.839494109153748</v>
      </c>
      <c r="D67" s="9">
        <v>0.00750446319580078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318</v>
      </c>
      <c r="B68" s="9">
        <v>318</v>
      </c>
      <c r="C68" s="9">
        <v>0.842553019523621</v>
      </c>
      <c r="D68" s="9">
        <v>0.0404520034790039</v>
      </c>
      <c r="E68" s="9">
        <v>10</v>
      </c>
      <c r="F68" s="9">
        <v>8</v>
      </c>
      <c r="G68" s="9">
        <v>0</v>
      </c>
      <c r="H68" s="9">
        <v>2</v>
      </c>
      <c r="I68" s="9">
        <v>1</v>
      </c>
      <c r="J68" s="9">
        <v>0.555555555555556</v>
      </c>
      <c r="K68" s="9">
        <v>0.714285714285714</v>
      </c>
      <c r="L68" s="9">
        <v>0.8</v>
      </c>
      <c r="M68" s="9">
        <v>0.2</v>
      </c>
      <c r="N68" s="9">
        <v>0.6</v>
      </c>
    </row>
    <row r="69" spans="1:14">
      <c r="A69" s="8">
        <v>64</v>
      </c>
      <c r="B69" s="9">
        <v>64</v>
      </c>
      <c r="C69" s="9">
        <v>0.862770557403564</v>
      </c>
      <c r="D69" s="9">
        <v>0.0667507648468018</v>
      </c>
      <c r="E69" s="9">
        <v>9</v>
      </c>
      <c r="F69" s="9">
        <v>8</v>
      </c>
      <c r="G69" s="9">
        <v>1</v>
      </c>
      <c r="H69" s="9">
        <v>2</v>
      </c>
      <c r="I69" s="9">
        <v>0.9</v>
      </c>
      <c r="J69" s="9">
        <v>0.529411764705882</v>
      </c>
      <c r="K69" s="9">
        <v>0.666666666666667</v>
      </c>
      <c r="L69" s="9">
        <v>0.8</v>
      </c>
      <c r="M69" s="9">
        <v>0.1</v>
      </c>
      <c r="N69" s="9">
        <v>0.55</v>
      </c>
    </row>
    <row r="70" spans="1:14">
      <c r="A70" s="8">
        <v>110</v>
      </c>
      <c r="B70" s="9">
        <v>110</v>
      </c>
      <c r="C70" s="9">
        <v>0.882378220558167</v>
      </c>
      <c r="D70" s="9">
        <v>0.014157772064209</v>
      </c>
      <c r="E70" s="9">
        <v>10</v>
      </c>
      <c r="F70" s="9">
        <v>10</v>
      </c>
      <c r="G70" s="9">
        <v>0</v>
      </c>
      <c r="H70" s="9">
        <v>0</v>
      </c>
      <c r="I70" s="9">
        <v>1</v>
      </c>
      <c r="J70" s="9">
        <v>0.5</v>
      </c>
      <c r="K70" s="9">
        <v>0.666666666666667</v>
      </c>
      <c r="L70" s="9">
        <v>1</v>
      </c>
      <c r="M70" s="9">
        <v>0</v>
      </c>
      <c r="N70" s="9">
        <v>0.5</v>
      </c>
    </row>
    <row r="71" spans="1:14">
      <c r="A71" s="8">
        <v>10</v>
      </c>
      <c r="B71" s="9">
        <v>10</v>
      </c>
      <c r="C71" s="9">
        <v>0.894938230514526</v>
      </c>
      <c r="D71" s="9">
        <v>0.0410025119781494</v>
      </c>
      <c r="E71" s="9">
        <v>9</v>
      </c>
      <c r="F71" s="9">
        <v>6</v>
      </c>
      <c r="G71" s="9">
        <v>1</v>
      </c>
      <c r="H71" s="9">
        <v>4</v>
      </c>
      <c r="I71" s="9">
        <v>0.9</v>
      </c>
      <c r="J71" s="9">
        <v>0.6</v>
      </c>
      <c r="K71" s="9">
        <v>0.72</v>
      </c>
      <c r="L71" s="9">
        <v>0.6</v>
      </c>
      <c r="M71" s="9">
        <v>0.3</v>
      </c>
      <c r="N71" s="9">
        <v>0.65</v>
      </c>
    </row>
    <row r="72" spans="1:14">
      <c r="A72" s="8">
        <v>172</v>
      </c>
      <c r="B72" s="9">
        <v>172</v>
      </c>
      <c r="C72" s="9">
        <v>0.896461248397827</v>
      </c>
      <c r="D72" s="9">
        <v>0.0336966514587402</v>
      </c>
      <c r="E72" s="9">
        <v>10</v>
      </c>
      <c r="F72" s="9">
        <v>6</v>
      </c>
      <c r="G72" s="9">
        <v>0</v>
      </c>
      <c r="H72" s="9">
        <v>4</v>
      </c>
      <c r="I72" s="9">
        <v>1</v>
      </c>
      <c r="J72" s="9">
        <v>0.625</v>
      </c>
      <c r="K72" s="9">
        <v>0.769230769230769</v>
      </c>
      <c r="L72" s="9">
        <v>0.6</v>
      </c>
      <c r="M72" s="9">
        <v>0.4</v>
      </c>
      <c r="N72" s="9">
        <v>0.7</v>
      </c>
    </row>
    <row r="73" spans="1:14">
      <c r="A73" s="8">
        <v>316</v>
      </c>
      <c r="B73" s="9">
        <v>316</v>
      </c>
      <c r="C73" s="9">
        <v>0.899687767028809</v>
      </c>
      <c r="D73" s="9">
        <v>0.0113396644592285</v>
      </c>
      <c r="E73" s="9">
        <v>9</v>
      </c>
      <c r="F73" s="9">
        <v>9</v>
      </c>
      <c r="G73" s="9">
        <v>1</v>
      </c>
      <c r="H73" s="9">
        <v>1</v>
      </c>
      <c r="I73" s="9">
        <v>0.9</v>
      </c>
      <c r="J73" s="9">
        <v>0.5</v>
      </c>
      <c r="K73" s="9">
        <v>0.642857142857143</v>
      </c>
      <c r="L73" s="9">
        <v>0.9</v>
      </c>
      <c r="M73" s="9">
        <v>0</v>
      </c>
      <c r="N73" s="9">
        <v>0.5</v>
      </c>
    </row>
    <row r="74" spans="1:14">
      <c r="A74" s="8">
        <v>87</v>
      </c>
      <c r="B74" s="9">
        <v>87</v>
      </c>
      <c r="C74" s="9">
        <v>0.905320048332214</v>
      </c>
      <c r="D74" s="9">
        <v>0.0473051071166992</v>
      </c>
      <c r="E74" s="9">
        <v>8</v>
      </c>
      <c r="F74" s="9">
        <v>9</v>
      </c>
      <c r="G74" s="9">
        <v>2</v>
      </c>
      <c r="H74" s="9">
        <v>1</v>
      </c>
      <c r="I74" s="9">
        <v>0.8</v>
      </c>
      <c r="J74" s="9">
        <v>0.470588235294118</v>
      </c>
      <c r="K74" s="9">
        <v>0.592592592592593</v>
      </c>
      <c r="L74" s="9">
        <v>0.9</v>
      </c>
      <c r="M74" s="9">
        <v>-0.1</v>
      </c>
      <c r="N74" s="9">
        <v>0.45</v>
      </c>
    </row>
    <row r="75" s="4" customFormat="1" spans="1:14">
      <c r="A75" s="16">
        <v>63</v>
      </c>
      <c r="B75" s="17">
        <v>63</v>
      </c>
      <c r="C75" s="17">
        <v>0.91111147403717</v>
      </c>
      <c r="D75" s="17">
        <v>0.0442389249801636</v>
      </c>
      <c r="E75" s="17">
        <v>10</v>
      </c>
      <c r="F75" s="17">
        <v>7</v>
      </c>
      <c r="G75" s="17">
        <v>0</v>
      </c>
      <c r="H75" s="17">
        <v>3</v>
      </c>
      <c r="I75" s="17">
        <v>1</v>
      </c>
      <c r="J75" s="17">
        <v>0.588235294117647</v>
      </c>
      <c r="K75" s="17">
        <v>0.740740740740741</v>
      </c>
      <c r="L75" s="17">
        <v>0.7</v>
      </c>
      <c r="M75" s="17">
        <v>0.3</v>
      </c>
      <c r="N75" s="17">
        <v>0.65</v>
      </c>
    </row>
    <row r="76" spans="1:14">
      <c r="A76" s="8">
        <v>241</v>
      </c>
      <c r="B76" s="9">
        <v>241</v>
      </c>
      <c r="C76" s="9">
        <v>0.931020617485046</v>
      </c>
      <c r="D76" s="9">
        <v>0.065038800239563</v>
      </c>
      <c r="E76" s="9">
        <v>10</v>
      </c>
      <c r="F76" s="9">
        <v>8</v>
      </c>
      <c r="G76" s="9">
        <v>0</v>
      </c>
      <c r="H76" s="9">
        <v>2</v>
      </c>
      <c r="I76" s="9">
        <v>1</v>
      </c>
      <c r="J76" s="9">
        <v>0.555555555555556</v>
      </c>
      <c r="K76" s="9">
        <v>0.714285714285714</v>
      </c>
      <c r="L76" s="9">
        <v>0.8</v>
      </c>
      <c r="M76" s="9">
        <v>0.2</v>
      </c>
      <c r="N76" s="9">
        <v>0.6</v>
      </c>
    </row>
    <row r="77" spans="3:13">
      <c r="C77" s="7">
        <f>AVERAGE(C2:C76)</f>
        <v>0.641493312517802</v>
      </c>
      <c r="D77" s="7">
        <f>AVERAGE(D2:D76)</f>
        <v>0.0381264225641887</v>
      </c>
      <c r="L77" s="7">
        <f>AVERAGE(L2:L76)</f>
        <v>0.7</v>
      </c>
      <c r="M77" s="7">
        <f>AVERAGE(M2:M76)</f>
        <v>0.192</v>
      </c>
    </row>
    <row r="79" spans="3:8">
      <c r="C79" s="18" t="s">
        <v>13</v>
      </c>
      <c r="D79" s="7" t="s">
        <v>14</v>
      </c>
      <c r="E79" s="7" t="s">
        <v>85</v>
      </c>
      <c r="F79" s="7" t="s">
        <v>86</v>
      </c>
      <c r="G79" s="7" t="s">
        <v>39</v>
      </c>
      <c r="H79" s="7"/>
    </row>
    <row r="80" spans="3:11">
      <c r="C80" s="7" t="s">
        <v>15</v>
      </c>
      <c r="D80" s="7">
        <f>COUNTIF(C2:C76,"&lt;0.343")-COUNTIF(C2:C76,"&lt;0.311")</f>
        <v>0</v>
      </c>
      <c r="E80" s="7"/>
      <c r="F80" s="7"/>
      <c r="G80" s="19">
        <v>0.02</v>
      </c>
      <c r="H80" s="23">
        <v>31.2</v>
      </c>
      <c r="I80" s="23">
        <v>-40</v>
      </c>
      <c r="J80" s="24">
        <v>0.0256</v>
      </c>
      <c r="K80">
        <v>76</v>
      </c>
    </row>
    <row r="81" spans="3:11">
      <c r="C81" s="7" t="s">
        <v>16</v>
      </c>
      <c r="D81" s="7">
        <f>COUNTIF(C2:C76,"&lt;0.375")-COUNTIF(C2:C76,"&lt;0.343")</f>
        <v>0</v>
      </c>
      <c r="E81" s="7"/>
      <c r="F81" s="7"/>
      <c r="G81" s="19">
        <v>0.04</v>
      </c>
      <c r="H81" s="23">
        <v>62.4</v>
      </c>
      <c r="I81" s="23">
        <v>-60</v>
      </c>
      <c r="J81" s="24">
        <v>0.0385</v>
      </c>
      <c r="K81">
        <v>75</v>
      </c>
    </row>
    <row r="82" spans="3:11">
      <c r="C82" s="7" t="s">
        <v>17</v>
      </c>
      <c r="D82" s="7">
        <f>COUNTIF(C2:C76,"&lt;0.407")-COUNTIF(C2:C76,"&lt;0.375")</f>
        <v>4</v>
      </c>
      <c r="E82" s="7"/>
      <c r="F82" s="7"/>
      <c r="G82" s="19">
        <v>0.1</v>
      </c>
      <c r="H82" s="23">
        <v>156</v>
      </c>
      <c r="I82" s="23">
        <v>-160</v>
      </c>
      <c r="J82" s="24">
        <v>0.1026</v>
      </c>
      <c r="K82">
        <v>70</v>
      </c>
    </row>
    <row r="83" spans="3:11">
      <c r="C83" s="7" t="s">
        <v>18</v>
      </c>
      <c r="D83" s="7">
        <f>COUNTIF(C2:C76,"&lt;0.439")-COUNTIF(C2:C76,"&lt;0.407")</f>
        <v>9</v>
      </c>
      <c r="E83" s="7"/>
      <c r="F83" s="7"/>
      <c r="G83" s="19">
        <v>0.12</v>
      </c>
      <c r="H83" s="23">
        <v>187.2</v>
      </c>
      <c r="I83" s="23">
        <v>-180</v>
      </c>
      <c r="J83" s="24">
        <v>0.1154</v>
      </c>
      <c r="K83">
        <v>69</v>
      </c>
    </row>
    <row r="84" s="3" customFormat="1" spans="3:11">
      <c r="C84" s="20" t="s">
        <v>19</v>
      </c>
      <c r="D84" s="20">
        <f>COUNTIF(C2:C76,"&lt;0.471")-COUNTIF(C2:C76,"&lt;0.439")</f>
        <v>13</v>
      </c>
      <c r="E84" s="20"/>
      <c r="F84" s="20">
        <v>1560</v>
      </c>
      <c r="G84" s="20"/>
      <c r="H84" s="20"/>
      <c r="I84" s="3">
        <v>-200</v>
      </c>
      <c r="J84" s="25">
        <v>0.1282</v>
      </c>
      <c r="K84" s="3">
        <v>68</v>
      </c>
    </row>
    <row r="85" spans="3:7">
      <c r="C85" s="7" t="s">
        <v>20</v>
      </c>
      <c r="D85" s="7">
        <f>COUNTIF(C2:C76,"&lt;0.503")-COUNTIF(C2:C76,"&lt;0.471")</f>
        <v>2</v>
      </c>
      <c r="E85" s="7"/>
      <c r="F85" s="7"/>
      <c r="G85" s="7"/>
    </row>
    <row r="86" s="5" customFormat="1" spans="3:8">
      <c r="C86" s="21" t="s">
        <v>21</v>
      </c>
      <c r="D86" s="21">
        <f>COUNTIF(C2:C76,"&lt;0.535")-COUNTIF(C2:C76,"&lt;0.503")</f>
        <v>0</v>
      </c>
      <c r="E86" s="21">
        <v>4</v>
      </c>
      <c r="F86" s="21">
        <v>-36</v>
      </c>
      <c r="G86" s="21">
        <v>3</v>
      </c>
      <c r="H86" s="5">
        <v>4</v>
      </c>
    </row>
    <row r="87" spans="3:7">
      <c r="C87" s="7" t="s">
        <v>22</v>
      </c>
      <c r="D87" s="7">
        <f>COUNTIF(C2:C76,"&lt;0.567")-COUNTIF(C2:C76,"&lt;0.535")</f>
        <v>2</v>
      </c>
      <c r="E87" s="7">
        <v>7</v>
      </c>
      <c r="F87" s="7">
        <v>-38</v>
      </c>
      <c r="G87" s="7">
        <v>7</v>
      </c>
    </row>
    <row r="88" s="3" customFormat="1" spans="3:7">
      <c r="C88" s="20" t="s">
        <v>23</v>
      </c>
      <c r="D88" s="20">
        <f>COUNTIF(C2:C76,"&lt;0.599")-COUNTIF(C2:C76,"&lt;0.567")</f>
        <v>1</v>
      </c>
      <c r="E88" s="20">
        <v>9</v>
      </c>
      <c r="F88" s="20">
        <v>-55</v>
      </c>
      <c r="G88" s="20">
        <v>11</v>
      </c>
    </row>
    <row r="89" spans="3:7">
      <c r="C89" s="7" t="s">
        <v>24</v>
      </c>
      <c r="D89" s="7">
        <f>COUNTIF(C2:C76,"&lt;0.631")-COUNTIF(C2:C76,"&lt;0.599")</f>
        <v>0</v>
      </c>
      <c r="E89" s="7">
        <v>11</v>
      </c>
      <c r="F89" s="7">
        <v>-50</v>
      </c>
      <c r="G89" s="7">
        <v>15</v>
      </c>
    </row>
    <row r="90" s="6" customFormat="1" spans="3:7">
      <c r="C90" s="22" t="s">
        <v>25</v>
      </c>
      <c r="D90" s="22">
        <f>COUNTIF(C2:C76,"&lt;0.663")-COUNTIF(C2:C76,"&lt;0.631")</f>
        <v>8</v>
      </c>
      <c r="E90" s="22">
        <v>13</v>
      </c>
      <c r="F90" s="22">
        <v>-39</v>
      </c>
      <c r="G90" s="22">
        <v>18</v>
      </c>
    </row>
    <row r="91" spans="3:7">
      <c r="C91" s="7" t="s">
        <v>26</v>
      </c>
      <c r="D91" s="7">
        <f>COUNTIF(C2:C76,"&lt;0.695")-COUNTIF(C2:C76,"&lt;0.663")</f>
        <v>3</v>
      </c>
      <c r="E91" s="7">
        <v>11</v>
      </c>
      <c r="F91" s="7">
        <v>-39</v>
      </c>
      <c r="G91" s="7">
        <v>15</v>
      </c>
    </row>
    <row r="92" spans="3:7">
      <c r="C92" s="7" t="s">
        <v>27</v>
      </c>
      <c r="D92" s="7">
        <f>COUNTIF(C2:C76,"&lt;0.727")-COUNTIF(C2:C76,"&lt;0.695")</f>
        <v>6</v>
      </c>
      <c r="E92" s="7">
        <v>9</v>
      </c>
      <c r="F92" s="7">
        <v>-35</v>
      </c>
      <c r="G92" s="7">
        <v>11</v>
      </c>
    </row>
    <row r="93" spans="3:7">
      <c r="C93" s="7" t="s">
        <v>28</v>
      </c>
      <c r="D93" s="7">
        <f>COUNTIF(C2:C76,"&lt;0.759")-COUNTIF(C2:C76,"&lt;0.727")</f>
        <v>0</v>
      </c>
      <c r="E93" s="7">
        <v>7</v>
      </c>
      <c r="F93" s="7">
        <v>-22</v>
      </c>
      <c r="G93" s="7">
        <v>7</v>
      </c>
    </row>
    <row r="94" s="5" customFormat="1" spans="3:7">
      <c r="C94" s="21" t="s">
        <v>29</v>
      </c>
      <c r="D94" s="21">
        <f>COUNTIF(C2:C76,"&lt;0.791")-COUNTIF(C2:C76,"&lt;0.759")</f>
        <v>2</v>
      </c>
      <c r="E94" s="21">
        <v>4</v>
      </c>
      <c r="F94" s="21">
        <v>-14</v>
      </c>
      <c r="G94" s="21">
        <v>3</v>
      </c>
    </row>
    <row r="95" spans="3:7">
      <c r="C95" s="7" t="s">
        <v>30</v>
      </c>
      <c r="D95" s="7">
        <f>COUNTIF(C2:C76,"&lt;0.823")-COUNTIF(C2:C76,"&lt;0.791")</f>
        <v>13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4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2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5</v>
      </c>
      <c r="E98" s="7"/>
      <c r="F98" s="7"/>
      <c r="G98" s="7"/>
    </row>
    <row r="99" spans="3:10">
      <c r="C99" s="7" t="s">
        <v>34</v>
      </c>
      <c r="D99" s="7">
        <f>COUNTIF(C2:C76,"&lt;0.951")-COUNTIF(C2:C76,"&lt;0.919")</f>
        <v>1</v>
      </c>
      <c r="E99" s="7"/>
      <c r="F99" s="7"/>
      <c r="G99" s="7"/>
      <c r="I99">
        <v>0.53</v>
      </c>
      <c r="J99">
        <v>0.038</v>
      </c>
    </row>
    <row r="100" spans="3:10">
      <c r="C100" s="7" t="s">
        <v>35</v>
      </c>
      <c r="D100" s="7">
        <f>COUNTIF(C2:C76,"&lt;0.983")-COUNTIF(C2:C76,"&lt;0.951")</f>
        <v>0</v>
      </c>
      <c r="E100" s="7"/>
      <c r="F100" s="7"/>
      <c r="G100" s="7"/>
      <c r="I100">
        <v>0.641</v>
      </c>
      <c r="J100">
        <v>0.073</v>
      </c>
    </row>
    <row r="101" spans="3:10">
      <c r="C101" s="7" t="s">
        <v>36</v>
      </c>
      <c r="D101" s="7">
        <f>COUNTIF(C2:C76,"&lt;1.015")-COUNTIF(C2:C76,"&lt;0.983")</f>
        <v>0</v>
      </c>
      <c r="E101" s="7"/>
      <c r="F101" s="7"/>
      <c r="G101" s="7"/>
      <c r="I101">
        <v>0.734</v>
      </c>
      <c r="J101">
        <v>0.107</v>
      </c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70" workbookViewId="0">
      <selection activeCell="A1" sqref="$A1:$XFD99"/>
    </sheetView>
  </sheetViews>
  <sheetFormatPr defaultColWidth="9" defaultRowHeight="13.5"/>
  <cols>
    <col min="3" max="4" width="16.2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180</v>
      </c>
      <c r="B28" s="9">
        <v>180</v>
      </c>
      <c r="C28" s="9">
        <v>0.476837873458862</v>
      </c>
      <c r="D28" s="9">
        <v>0.00614571571350098</v>
      </c>
      <c r="E28" s="9">
        <v>6</v>
      </c>
      <c r="F28" s="9">
        <v>8</v>
      </c>
      <c r="G28" s="9">
        <v>4</v>
      </c>
      <c r="H28" s="9">
        <v>2</v>
      </c>
      <c r="I28" s="9">
        <v>0.6</v>
      </c>
      <c r="J28" s="9">
        <v>0.428571428571429</v>
      </c>
      <c r="K28" s="9">
        <v>0.5</v>
      </c>
      <c r="L28" s="9">
        <v>0.8</v>
      </c>
      <c r="M28" s="9">
        <v>-0.2</v>
      </c>
      <c r="N28" s="9">
        <v>0.4</v>
      </c>
    </row>
    <row r="29" spans="1:14">
      <c r="A29" s="8">
        <v>362</v>
      </c>
      <c r="B29" s="9">
        <v>362</v>
      </c>
      <c r="C29" s="9">
        <v>0.653409957885742</v>
      </c>
      <c r="D29" s="9">
        <v>0.00941205024719238</v>
      </c>
      <c r="E29" s="9">
        <v>7</v>
      </c>
      <c r="F29" s="9">
        <v>5</v>
      </c>
      <c r="G29" s="9">
        <v>3</v>
      </c>
      <c r="H29" s="9">
        <v>5</v>
      </c>
      <c r="I29" s="9">
        <v>0.7</v>
      </c>
      <c r="J29" s="9">
        <v>0.583333333333333</v>
      </c>
      <c r="K29" s="9">
        <v>0.636363636363636</v>
      </c>
      <c r="L29" s="9">
        <v>0.5</v>
      </c>
      <c r="M29" s="9">
        <v>0.2</v>
      </c>
      <c r="N29" s="9">
        <v>0.6</v>
      </c>
    </row>
    <row r="30" spans="1:14">
      <c r="A30" s="8">
        <v>8</v>
      </c>
      <c r="B30" s="9">
        <v>8</v>
      </c>
      <c r="C30" s="9">
        <v>0.792236685752869</v>
      </c>
      <c r="D30" s="9">
        <v>0.000946521759033203</v>
      </c>
      <c r="E30" s="9">
        <v>7</v>
      </c>
      <c r="F30" s="9">
        <v>8</v>
      </c>
      <c r="G30" s="9">
        <v>3</v>
      </c>
      <c r="H30" s="9">
        <v>2</v>
      </c>
      <c r="I30" s="9">
        <v>0.7</v>
      </c>
      <c r="J30" s="9">
        <v>0.466666666666667</v>
      </c>
      <c r="K30" s="9">
        <v>0.56</v>
      </c>
      <c r="L30" s="9">
        <v>0.8</v>
      </c>
      <c r="M30" s="9">
        <v>-0.1</v>
      </c>
      <c r="N30" s="9">
        <v>0.45</v>
      </c>
    </row>
    <row r="31" spans="1:14">
      <c r="A31" s="8">
        <v>207</v>
      </c>
      <c r="B31" s="9">
        <v>207</v>
      </c>
      <c r="C31" s="9">
        <v>0.668673396110535</v>
      </c>
      <c r="D31" s="9">
        <v>0.00628530979156494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pans="1:14">
      <c r="A32" s="8">
        <v>373</v>
      </c>
      <c r="B32" s="9">
        <v>373</v>
      </c>
      <c r="C32" s="9">
        <v>0.55962598323822</v>
      </c>
      <c r="D32" s="9">
        <v>0.0186443328857422</v>
      </c>
      <c r="E32" s="9">
        <v>9</v>
      </c>
      <c r="F32" s="9">
        <v>5</v>
      </c>
      <c r="G32" s="9">
        <v>1</v>
      </c>
      <c r="H32" s="9">
        <v>5</v>
      </c>
      <c r="I32" s="9">
        <v>0.9</v>
      </c>
      <c r="J32" s="9">
        <v>0.642857142857143</v>
      </c>
      <c r="K32" s="9">
        <v>0.75</v>
      </c>
      <c r="L32" s="9">
        <v>0.5</v>
      </c>
      <c r="M32" s="9">
        <v>0.4</v>
      </c>
      <c r="N32" s="9">
        <v>0.7</v>
      </c>
    </row>
    <row r="33" customFormat="1" spans="1:14">
      <c r="A33" s="8">
        <v>8</v>
      </c>
      <c r="B33" s="9">
        <v>8</v>
      </c>
      <c r="C33" s="9">
        <v>0.792236685752869</v>
      </c>
      <c r="D33" s="9">
        <v>0.000946521759033203</v>
      </c>
      <c r="E33" s="9">
        <v>7</v>
      </c>
      <c r="F33" s="9">
        <v>8</v>
      </c>
      <c r="G33" s="9">
        <v>3</v>
      </c>
      <c r="H33" s="9">
        <v>2</v>
      </c>
      <c r="I33" s="9">
        <v>0.7</v>
      </c>
      <c r="J33" s="9">
        <v>0.466666666666667</v>
      </c>
      <c r="K33" s="9">
        <v>0.56</v>
      </c>
      <c r="L33" s="9">
        <v>0.8</v>
      </c>
      <c r="M33" s="9">
        <v>-0.1</v>
      </c>
      <c r="N33" s="9">
        <v>0.45</v>
      </c>
    </row>
    <row r="34" spans="1:14">
      <c r="A34" s="8">
        <v>22</v>
      </c>
      <c r="B34" s="9">
        <v>22</v>
      </c>
      <c r="C34" s="9">
        <v>0.792670369148254</v>
      </c>
      <c r="D34" s="9">
        <v>0.00942361354827881</v>
      </c>
      <c r="E34" s="9">
        <v>9</v>
      </c>
      <c r="F34" s="9">
        <v>8</v>
      </c>
      <c r="G34" s="9">
        <v>1</v>
      </c>
      <c r="H34" s="9">
        <v>2</v>
      </c>
      <c r="I34" s="9">
        <v>0.9</v>
      </c>
      <c r="J34" s="9">
        <v>0.529411764705882</v>
      </c>
      <c r="K34" s="9">
        <v>0.666666666666667</v>
      </c>
      <c r="L34" s="9">
        <v>0.8</v>
      </c>
      <c r="M34" s="9">
        <v>0.1</v>
      </c>
      <c r="N34" s="9">
        <v>0.55</v>
      </c>
    </row>
    <row r="35" spans="1:14">
      <c r="A35" s="8">
        <v>463</v>
      </c>
      <c r="B35" s="9">
        <v>463</v>
      </c>
      <c r="C35" s="9">
        <v>0.722189426422119</v>
      </c>
      <c r="D35" s="9">
        <v>0.00653374195098877</v>
      </c>
      <c r="E35" s="9">
        <v>9</v>
      </c>
      <c r="F35" s="9">
        <v>9</v>
      </c>
      <c r="G35" s="9">
        <v>1</v>
      </c>
      <c r="H35" s="9">
        <v>1</v>
      </c>
      <c r="I35" s="9">
        <v>0.9</v>
      </c>
      <c r="J35" s="9">
        <v>0.5</v>
      </c>
      <c r="K35" s="9">
        <v>0.642857142857143</v>
      </c>
      <c r="L35" s="9">
        <v>0.9</v>
      </c>
      <c r="M35" s="9">
        <v>0</v>
      </c>
      <c r="N35" s="9">
        <v>0.5</v>
      </c>
    </row>
    <row r="36" spans="1:14">
      <c r="A36" s="8">
        <v>121</v>
      </c>
      <c r="B36" s="9">
        <v>121</v>
      </c>
      <c r="C36" s="9">
        <v>0.577864170074463</v>
      </c>
      <c r="D36" s="9">
        <v>0.00414109230041504</v>
      </c>
      <c r="E36" s="9">
        <v>8</v>
      </c>
      <c r="F36" s="9">
        <v>7</v>
      </c>
      <c r="G36" s="9">
        <v>2</v>
      </c>
      <c r="H36" s="9">
        <v>3</v>
      </c>
      <c r="I36" s="9">
        <v>0.8</v>
      </c>
      <c r="J36" s="9">
        <v>0.533333333333333</v>
      </c>
      <c r="K36" s="9">
        <v>0.64</v>
      </c>
      <c r="L36" s="9">
        <v>0.7</v>
      </c>
      <c r="M36" s="9">
        <v>0.1</v>
      </c>
      <c r="N36" s="9">
        <v>0.55</v>
      </c>
    </row>
    <row r="37" spans="1:14">
      <c r="A37" s="8">
        <v>242</v>
      </c>
      <c r="B37" s="9">
        <v>242</v>
      </c>
      <c r="C37" s="9">
        <v>0.654550433158875</v>
      </c>
      <c r="D37" s="9">
        <v>0.00651741027832031</v>
      </c>
      <c r="E37" s="9">
        <v>10</v>
      </c>
      <c r="F37" s="9">
        <v>7</v>
      </c>
      <c r="G37" s="9">
        <v>0</v>
      </c>
      <c r="H37" s="9">
        <v>3</v>
      </c>
      <c r="I37" s="9">
        <v>1</v>
      </c>
      <c r="J37" s="9">
        <v>0.588235294117647</v>
      </c>
      <c r="K37" s="9">
        <v>0.740740740740741</v>
      </c>
      <c r="L37" s="9">
        <v>0.7</v>
      </c>
      <c r="M37" s="9">
        <v>0.3</v>
      </c>
      <c r="N37" s="9">
        <v>0.65</v>
      </c>
    </row>
    <row r="38" spans="1:14">
      <c r="A38" s="8">
        <v>374</v>
      </c>
      <c r="B38" s="9">
        <v>374</v>
      </c>
      <c r="C38" s="9">
        <v>0.658587217330933</v>
      </c>
      <c r="D38" s="9">
        <v>0.0755151510238647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406</v>
      </c>
      <c r="B39" s="9">
        <v>406</v>
      </c>
      <c r="C39" s="9">
        <v>0.659239649772644</v>
      </c>
      <c r="D39" s="9">
        <v>0.000570774078369141</v>
      </c>
      <c r="E39" s="9">
        <v>10</v>
      </c>
      <c r="F39" s="9">
        <v>3</v>
      </c>
      <c r="G39" s="9">
        <v>0</v>
      </c>
      <c r="H39" s="9">
        <v>7</v>
      </c>
      <c r="I39" s="9">
        <v>1</v>
      </c>
      <c r="J39" s="9">
        <v>0.769230769230769</v>
      </c>
      <c r="K39" s="9">
        <v>0.869565217391304</v>
      </c>
      <c r="L39" s="9">
        <v>0.3</v>
      </c>
      <c r="M39" s="9">
        <v>0.7</v>
      </c>
      <c r="N39" s="9">
        <v>0.85</v>
      </c>
    </row>
    <row r="40" spans="1:14">
      <c r="A40" s="8">
        <v>89</v>
      </c>
      <c r="B40" s="9">
        <v>89</v>
      </c>
      <c r="C40" s="9">
        <v>0.659916758537292</v>
      </c>
      <c r="D40" s="9">
        <v>0.0139707326889038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127</v>
      </c>
      <c r="B41" s="9">
        <v>127</v>
      </c>
      <c r="C41" s="9">
        <v>0.661110758781433</v>
      </c>
      <c r="D41" s="9">
        <v>0.0166646242141724</v>
      </c>
      <c r="E41" s="9">
        <v>9</v>
      </c>
      <c r="F41" s="9">
        <v>6</v>
      </c>
      <c r="G41" s="9">
        <v>1</v>
      </c>
      <c r="H41" s="9">
        <v>4</v>
      </c>
      <c r="I41" s="9">
        <v>0.9</v>
      </c>
      <c r="J41" s="9">
        <v>0.6</v>
      </c>
      <c r="K41" s="9">
        <v>0.72</v>
      </c>
      <c r="L41" s="9">
        <v>0.6</v>
      </c>
      <c r="M41" s="9">
        <v>0.3</v>
      </c>
      <c r="N41" s="9">
        <v>0.65</v>
      </c>
    </row>
    <row r="42" s="4" customFormat="1" spans="1:14">
      <c r="A42" s="16">
        <v>257</v>
      </c>
      <c r="B42" s="17">
        <v>257</v>
      </c>
      <c r="C42" s="17">
        <v>0.662143707275391</v>
      </c>
      <c r="D42" s="17">
        <v>0.0576621294021606</v>
      </c>
      <c r="E42" s="17">
        <v>9</v>
      </c>
      <c r="F42" s="17">
        <v>7</v>
      </c>
      <c r="G42" s="17">
        <v>1</v>
      </c>
      <c r="H42" s="17">
        <v>3</v>
      </c>
      <c r="I42" s="17">
        <v>0.9</v>
      </c>
      <c r="J42" s="17">
        <v>0.5625</v>
      </c>
      <c r="K42" s="17">
        <v>0.692307692307692</v>
      </c>
      <c r="L42" s="17">
        <v>0.7</v>
      </c>
      <c r="M42" s="17">
        <v>0.2</v>
      </c>
      <c r="N42" s="17">
        <v>0.6</v>
      </c>
    </row>
    <row r="43" spans="1:14">
      <c r="A43" s="8">
        <v>202</v>
      </c>
      <c r="B43" s="9">
        <v>202</v>
      </c>
      <c r="C43" s="9">
        <v>0.663043260574341</v>
      </c>
      <c r="D43" s="9">
        <v>0.0454604625701904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181</v>
      </c>
      <c r="B44" s="9">
        <v>181</v>
      </c>
      <c r="C44" s="9">
        <v>0.663648009300232</v>
      </c>
      <c r="D44" s="9">
        <v>0.0730950832366943</v>
      </c>
      <c r="E44" s="9">
        <v>9</v>
      </c>
      <c r="F44" s="9">
        <v>4</v>
      </c>
      <c r="G44" s="9">
        <v>1</v>
      </c>
      <c r="H44" s="9">
        <v>6</v>
      </c>
      <c r="I44" s="9">
        <v>0.9</v>
      </c>
      <c r="J44" s="9">
        <v>0.692307692307692</v>
      </c>
      <c r="K44" s="9">
        <v>0.782608695652174</v>
      </c>
      <c r="L44" s="9">
        <v>0.4</v>
      </c>
      <c r="M44" s="9">
        <v>0.5</v>
      </c>
      <c r="N44" s="9">
        <v>0.75</v>
      </c>
    </row>
    <row r="45" spans="1:14">
      <c r="A45" s="8">
        <v>65</v>
      </c>
      <c r="B45" s="9">
        <v>65</v>
      </c>
      <c r="C45" s="9">
        <v>0.770633220672607</v>
      </c>
      <c r="D45" s="9">
        <v>0.0158760547637939</v>
      </c>
      <c r="E45" s="9">
        <v>10</v>
      </c>
      <c r="F45" s="9">
        <v>6</v>
      </c>
      <c r="G45" s="9">
        <v>0</v>
      </c>
      <c r="H45" s="9">
        <v>4</v>
      </c>
      <c r="I45" s="9">
        <v>1</v>
      </c>
      <c r="J45" s="9">
        <v>0.625</v>
      </c>
      <c r="K45" s="9">
        <v>0.769230769230769</v>
      </c>
      <c r="L45" s="9">
        <v>0.6</v>
      </c>
      <c r="M45" s="9">
        <v>0.4</v>
      </c>
      <c r="N45" s="9">
        <v>0.7</v>
      </c>
    </row>
    <row r="46" spans="1:14">
      <c r="A46" s="8">
        <v>476</v>
      </c>
      <c r="B46" s="9">
        <v>476</v>
      </c>
      <c r="C46" s="9">
        <v>0.708812236785889</v>
      </c>
      <c r="D46" s="9">
        <v>0.00474917888641357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335</v>
      </c>
      <c r="B47" s="9">
        <v>335</v>
      </c>
      <c r="C47" s="9">
        <v>0.711186051368713</v>
      </c>
      <c r="D47" s="9">
        <v>0.061373233795166</v>
      </c>
      <c r="E47" s="9">
        <v>8</v>
      </c>
      <c r="F47" s="9">
        <v>7</v>
      </c>
      <c r="G47" s="9">
        <v>2</v>
      </c>
      <c r="H47" s="9">
        <v>3</v>
      </c>
      <c r="I47" s="9">
        <v>0.8</v>
      </c>
      <c r="J47" s="9">
        <v>0.533333333333333</v>
      </c>
      <c r="K47" s="9">
        <v>0.64</v>
      </c>
      <c r="L47" s="9">
        <v>0.7</v>
      </c>
      <c r="M47" s="9">
        <v>0.1</v>
      </c>
      <c r="N47" s="9">
        <v>0.55</v>
      </c>
    </row>
    <row r="48" customFormat="1" spans="1:14">
      <c r="A48" s="8">
        <v>40</v>
      </c>
      <c r="B48" s="9">
        <v>40</v>
      </c>
      <c r="C48" s="9">
        <v>0.702210426330566</v>
      </c>
      <c r="D48" s="9">
        <v>0.0116062164306641</v>
      </c>
      <c r="E48" s="9">
        <v>10</v>
      </c>
      <c r="F48" s="9">
        <v>7</v>
      </c>
      <c r="G48" s="9">
        <v>0</v>
      </c>
      <c r="H48" s="9">
        <v>3</v>
      </c>
      <c r="I48" s="9">
        <v>1</v>
      </c>
      <c r="J48" s="9">
        <v>0.588235294117647</v>
      </c>
      <c r="K48" s="9">
        <v>0.740740740740741</v>
      </c>
      <c r="L48" s="9">
        <v>0.7</v>
      </c>
      <c r="M48" s="9">
        <v>0.3</v>
      </c>
      <c r="N48" s="9">
        <v>0.65</v>
      </c>
    </row>
    <row r="49" spans="1:14">
      <c r="A49" s="8">
        <v>275</v>
      </c>
      <c r="B49" s="9">
        <v>275</v>
      </c>
      <c r="C49" s="9">
        <v>0.714213848114014</v>
      </c>
      <c r="D49" s="9">
        <v>0.0160645246505737</v>
      </c>
      <c r="E49" s="9">
        <v>7</v>
      </c>
      <c r="F49" s="9">
        <v>7</v>
      </c>
      <c r="G49" s="9">
        <v>3</v>
      </c>
      <c r="H49" s="9">
        <v>3</v>
      </c>
      <c r="I49" s="9">
        <v>0.7</v>
      </c>
      <c r="J49" s="9">
        <v>0.5</v>
      </c>
      <c r="K49" s="9">
        <v>0.583333333333333</v>
      </c>
      <c r="L49" s="9">
        <v>0.7</v>
      </c>
      <c r="M49" s="9">
        <v>0</v>
      </c>
      <c r="N49" s="9">
        <v>0.5</v>
      </c>
    </row>
    <row r="50" spans="1:14">
      <c r="A50" s="8">
        <v>95</v>
      </c>
      <c r="B50" s="9">
        <v>95</v>
      </c>
      <c r="C50" s="9">
        <v>0.718604207038879</v>
      </c>
      <c r="D50" s="9">
        <v>0.000424385070800781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130</v>
      </c>
      <c r="B51" s="9">
        <v>130</v>
      </c>
      <c r="C51" s="9">
        <v>0.804839730262756</v>
      </c>
      <c r="D51" s="9">
        <v>0.0534467697143555</v>
      </c>
      <c r="E51" s="9">
        <v>9</v>
      </c>
      <c r="F51" s="9">
        <v>9</v>
      </c>
      <c r="G51" s="9">
        <v>1</v>
      </c>
      <c r="H51" s="9">
        <v>1</v>
      </c>
      <c r="I51" s="9">
        <v>0.9</v>
      </c>
      <c r="J51" s="9">
        <v>0.5</v>
      </c>
      <c r="K51" s="9">
        <v>0.642857142857143</v>
      </c>
      <c r="L51" s="9">
        <v>0.9</v>
      </c>
      <c r="M51" s="9">
        <v>0</v>
      </c>
      <c r="N51" s="9">
        <v>0.5</v>
      </c>
    </row>
    <row r="52" spans="1:14">
      <c r="A52" s="8">
        <v>189</v>
      </c>
      <c r="B52" s="9">
        <v>189</v>
      </c>
      <c r="C52" s="9">
        <v>0.811143755912781</v>
      </c>
      <c r="D52" s="9">
        <v>0.090301513671875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167</v>
      </c>
      <c r="B53" s="9">
        <v>167</v>
      </c>
      <c r="C53" s="9">
        <v>0.815348744392395</v>
      </c>
      <c r="D53" s="9">
        <v>0.00903403759002686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424</v>
      </c>
      <c r="B54" s="9">
        <v>424</v>
      </c>
      <c r="C54" s="9">
        <v>0.815646529197693</v>
      </c>
      <c r="D54" s="9">
        <v>0.0948091745376587</v>
      </c>
      <c r="E54" s="9">
        <v>9</v>
      </c>
      <c r="F54" s="9">
        <v>4</v>
      </c>
      <c r="G54" s="9">
        <v>1</v>
      </c>
      <c r="H54" s="9">
        <v>6</v>
      </c>
      <c r="I54" s="9">
        <v>0.9</v>
      </c>
      <c r="J54" s="9">
        <v>0.692307692307692</v>
      </c>
      <c r="K54" s="9">
        <v>0.782608695652174</v>
      </c>
      <c r="L54" s="9">
        <v>0.4</v>
      </c>
      <c r="M54" s="9">
        <v>0.5</v>
      </c>
      <c r="N54" s="9">
        <v>0.75</v>
      </c>
    </row>
    <row r="55" spans="1:14">
      <c r="A55" s="8">
        <v>281</v>
      </c>
      <c r="B55" s="9">
        <v>281</v>
      </c>
      <c r="C55" s="9">
        <v>0.818611860275269</v>
      </c>
      <c r="D55" s="9">
        <v>0.00951147079467773</v>
      </c>
      <c r="E55" s="9">
        <v>10</v>
      </c>
      <c r="F55" s="9">
        <v>10</v>
      </c>
      <c r="G55" s="9">
        <v>0</v>
      </c>
      <c r="H55" s="9">
        <v>0</v>
      </c>
      <c r="I55" s="9">
        <v>1</v>
      </c>
      <c r="J55" s="9">
        <v>0.5</v>
      </c>
      <c r="K55" s="9">
        <v>0.666666666666667</v>
      </c>
      <c r="L55" s="9">
        <v>1</v>
      </c>
      <c r="M55" s="9">
        <v>0</v>
      </c>
      <c r="N55" s="9">
        <v>0.5</v>
      </c>
    </row>
    <row r="56" spans="1:14">
      <c r="A56" s="8">
        <v>464</v>
      </c>
      <c r="B56" s="9">
        <v>464</v>
      </c>
      <c r="C56" s="9">
        <v>0.819258093833923</v>
      </c>
      <c r="D56" s="9">
        <v>0.0910781621932983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86</v>
      </c>
      <c r="B57" s="9">
        <v>86</v>
      </c>
      <c r="C57" s="9">
        <v>0.8199782371521</v>
      </c>
      <c r="D57" s="9">
        <v>0.0331791639328003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pans="1:14">
      <c r="A58" s="8">
        <v>203</v>
      </c>
      <c r="B58" s="9">
        <v>203</v>
      </c>
      <c r="C58" s="9">
        <v>0.82262909412384</v>
      </c>
      <c r="D58" s="9">
        <v>0.0605645179748535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="4" customFormat="1" spans="1:14">
      <c r="A59" s="16">
        <v>134</v>
      </c>
      <c r="B59" s="17">
        <v>134</v>
      </c>
      <c r="C59" s="17">
        <v>0.822918891906738</v>
      </c>
      <c r="D59" s="17">
        <v>0.0971198081970215</v>
      </c>
      <c r="E59" s="17">
        <v>10</v>
      </c>
      <c r="F59" s="17">
        <v>7</v>
      </c>
      <c r="G59" s="17">
        <v>0</v>
      </c>
      <c r="H59" s="17">
        <v>3</v>
      </c>
      <c r="I59" s="17">
        <v>1</v>
      </c>
      <c r="J59" s="17">
        <v>0.588235294117647</v>
      </c>
      <c r="K59" s="17">
        <v>0.740740740740741</v>
      </c>
      <c r="L59" s="17">
        <v>0.7</v>
      </c>
      <c r="M59" s="17">
        <v>0.3</v>
      </c>
      <c r="N59" s="17">
        <v>0.65</v>
      </c>
    </row>
    <row r="60" spans="1:14">
      <c r="A60" s="8">
        <v>428</v>
      </c>
      <c r="B60" s="9">
        <v>428</v>
      </c>
      <c r="C60" s="9">
        <v>0.825892806053162</v>
      </c>
      <c r="D60" s="9">
        <v>0.0750623941421509</v>
      </c>
      <c r="E60" s="9">
        <v>9</v>
      </c>
      <c r="F60" s="9">
        <v>5</v>
      </c>
      <c r="G60" s="9">
        <v>1</v>
      </c>
      <c r="H60" s="9">
        <v>5</v>
      </c>
      <c r="I60" s="9">
        <v>0.9</v>
      </c>
      <c r="J60" s="9">
        <v>0.642857142857143</v>
      </c>
      <c r="K60" s="9">
        <v>0.75</v>
      </c>
      <c r="L60" s="9">
        <v>0.5</v>
      </c>
      <c r="M60" s="9">
        <v>0.4</v>
      </c>
      <c r="N60" s="9">
        <v>0.7</v>
      </c>
    </row>
    <row r="61" spans="1:14">
      <c r="A61" s="8">
        <v>395</v>
      </c>
      <c r="B61" s="9">
        <v>395</v>
      </c>
      <c r="C61" s="9">
        <v>0.835938572883606</v>
      </c>
      <c r="D61" s="9">
        <v>0.0859125852584839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pans="1:14">
      <c r="A62" s="8">
        <v>457</v>
      </c>
      <c r="B62" s="9">
        <v>457</v>
      </c>
      <c r="C62" s="9">
        <v>0.839494109153748</v>
      </c>
      <c r="D62" s="9">
        <v>0.00750446319580078</v>
      </c>
      <c r="E62" s="9">
        <v>9</v>
      </c>
      <c r="F62" s="9">
        <v>9</v>
      </c>
      <c r="G62" s="9">
        <v>1</v>
      </c>
      <c r="H62" s="9">
        <v>1</v>
      </c>
      <c r="I62" s="9">
        <v>0.9</v>
      </c>
      <c r="J62" s="9">
        <v>0.5</v>
      </c>
      <c r="K62" s="9">
        <v>0.642857142857143</v>
      </c>
      <c r="L62" s="9">
        <v>0.9</v>
      </c>
      <c r="M62" s="9">
        <v>0</v>
      </c>
      <c r="N62" s="9">
        <v>0.5</v>
      </c>
    </row>
    <row r="63" spans="1:14">
      <c r="A63" s="8">
        <v>318</v>
      </c>
      <c r="B63" s="9">
        <v>318</v>
      </c>
      <c r="C63" s="9">
        <v>0.842553019523621</v>
      </c>
      <c r="D63" s="9">
        <v>0.0404520034790039</v>
      </c>
      <c r="E63" s="9">
        <v>10</v>
      </c>
      <c r="F63" s="9">
        <v>8</v>
      </c>
      <c r="G63" s="9">
        <v>0</v>
      </c>
      <c r="H63" s="9">
        <v>2</v>
      </c>
      <c r="I63" s="9">
        <v>1</v>
      </c>
      <c r="J63" s="9">
        <v>0.555555555555556</v>
      </c>
      <c r="K63" s="9">
        <v>0.714285714285714</v>
      </c>
      <c r="L63" s="9">
        <v>0.8</v>
      </c>
      <c r="M63" s="9">
        <v>0.2</v>
      </c>
      <c r="N63" s="9">
        <v>0.6</v>
      </c>
    </row>
    <row r="64" spans="1:14">
      <c r="A64" s="8">
        <v>64</v>
      </c>
      <c r="B64" s="9">
        <v>64</v>
      </c>
      <c r="C64" s="9">
        <v>0.862770557403564</v>
      </c>
      <c r="D64" s="9">
        <v>0.0667507648468018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110</v>
      </c>
      <c r="B65" s="9">
        <v>110</v>
      </c>
      <c r="C65" s="9">
        <v>0.882378220558167</v>
      </c>
      <c r="D65" s="9">
        <v>0.014157772064209</v>
      </c>
      <c r="E65" s="9">
        <v>10</v>
      </c>
      <c r="F65" s="9">
        <v>10</v>
      </c>
      <c r="G65" s="9">
        <v>0</v>
      </c>
      <c r="H65" s="9">
        <v>0</v>
      </c>
      <c r="I65" s="9">
        <v>1</v>
      </c>
      <c r="J65" s="9">
        <v>0.5</v>
      </c>
      <c r="K65" s="9">
        <v>0.666666666666667</v>
      </c>
      <c r="L65" s="9">
        <v>1</v>
      </c>
      <c r="M65" s="9">
        <v>0</v>
      </c>
      <c r="N65" s="9">
        <v>0.5</v>
      </c>
    </row>
    <row r="66" spans="1:14">
      <c r="A66" s="8">
        <v>10</v>
      </c>
      <c r="B66" s="9">
        <v>10</v>
      </c>
      <c r="C66" s="9">
        <v>0.894938230514526</v>
      </c>
      <c r="D66" s="9">
        <v>0.0410025119781494</v>
      </c>
      <c r="E66" s="9">
        <v>9</v>
      </c>
      <c r="F66" s="9">
        <v>6</v>
      </c>
      <c r="G66" s="9">
        <v>1</v>
      </c>
      <c r="H66" s="9">
        <v>4</v>
      </c>
      <c r="I66" s="9">
        <v>0.9</v>
      </c>
      <c r="J66" s="9">
        <v>0.6</v>
      </c>
      <c r="K66" s="9">
        <v>0.72</v>
      </c>
      <c r="L66" s="9">
        <v>0.6</v>
      </c>
      <c r="M66" s="9">
        <v>0.3</v>
      </c>
      <c r="N66" s="9">
        <v>0.65</v>
      </c>
    </row>
    <row r="67" spans="1:14">
      <c r="A67" s="8">
        <v>172</v>
      </c>
      <c r="B67" s="9">
        <v>172</v>
      </c>
      <c r="C67" s="9">
        <v>0.896461248397827</v>
      </c>
      <c r="D67" s="9">
        <v>0.0336966514587402</v>
      </c>
      <c r="E67" s="9">
        <v>10</v>
      </c>
      <c r="F67" s="9">
        <v>6</v>
      </c>
      <c r="G67" s="9">
        <v>0</v>
      </c>
      <c r="H67" s="9">
        <v>4</v>
      </c>
      <c r="I67" s="9">
        <v>1</v>
      </c>
      <c r="J67" s="9">
        <v>0.625</v>
      </c>
      <c r="K67" s="9">
        <v>0.769230769230769</v>
      </c>
      <c r="L67" s="9">
        <v>0.6</v>
      </c>
      <c r="M67" s="9">
        <v>0.4</v>
      </c>
      <c r="N67" s="9">
        <v>0.7</v>
      </c>
    </row>
    <row r="68" spans="1:14">
      <c r="A68" s="8">
        <v>316</v>
      </c>
      <c r="B68" s="9">
        <v>316</v>
      </c>
      <c r="C68" s="9">
        <v>0.899687767028809</v>
      </c>
      <c r="D68" s="9">
        <v>0.0113396644592285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87</v>
      </c>
      <c r="B69" s="9">
        <v>87</v>
      </c>
      <c r="C69" s="9">
        <v>0.905320048332214</v>
      </c>
      <c r="D69" s="9">
        <v>0.0473051071166992</v>
      </c>
      <c r="E69" s="9">
        <v>8</v>
      </c>
      <c r="F69" s="9">
        <v>9</v>
      </c>
      <c r="G69" s="9">
        <v>2</v>
      </c>
      <c r="H69" s="9">
        <v>1</v>
      </c>
      <c r="I69" s="9">
        <v>0.8</v>
      </c>
      <c r="J69" s="9">
        <v>0.470588235294118</v>
      </c>
      <c r="K69" s="9">
        <v>0.592592592592593</v>
      </c>
      <c r="L69" s="9">
        <v>0.9</v>
      </c>
      <c r="M69" s="9">
        <v>-0.1</v>
      </c>
      <c r="N69" s="9">
        <v>0.45</v>
      </c>
    </row>
    <row r="70" s="4" customFormat="1" spans="1:14">
      <c r="A70" s="16">
        <v>63</v>
      </c>
      <c r="B70" s="17">
        <v>63</v>
      </c>
      <c r="C70" s="17">
        <v>0.91111147403717</v>
      </c>
      <c r="D70" s="17">
        <v>0.0442389249801636</v>
      </c>
      <c r="E70" s="17">
        <v>10</v>
      </c>
      <c r="F70" s="17">
        <v>7</v>
      </c>
      <c r="G70" s="17">
        <v>0</v>
      </c>
      <c r="H70" s="17">
        <v>3</v>
      </c>
      <c r="I70" s="17">
        <v>1</v>
      </c>
      <c r="J70" s="17">
        <v>0.588235294117647</v>
      </c>
      <c r="K70" s="17">
        <v>0.740740740740741</v>
      </c>
      <c r="L70" s="17">
        <v>0.7</v>
      </c>
      <c r="M70" s="17">
        <v>0.3</v>
      </c>
      <c r="N70" s="17">
        <v>0.65</v>
      </c>
    </row>
    <row r="71" spans="1:14">
      <c r="A71" s="8">
        <v>241</v>
      </c>
      <c r="B71" s="9">
        <v>241</v>
      </c>
      <c r="C71" s="9">
        <v>0.931020617485046</v>
      </c>
      <c r="D71" s="9">
        <v>0.065038800239563</v>
      </c>
      <c r="E71" s="9">
        <v>10</v>
      </c>
      <c r="F71" s="9">
        <v>8</v>
      </c>
      <c r="G71" s="9">
        <v>0</v>
      </c>
      <c r="H71" s="9">
        <v>2</v>
      </c>
      <c r="I71" s="9">
        <v>1</v>
      </c>
      <c r="J71" s="9">
        <v>0.555555555555556</v>
      </c>
      <c r="K71" s="9">
        <v>0.714285714285714</v>
      </c>
      <c r="L71" s="9">
        <v>0.8</v>
      </c>
      <c r="M71" s="9">
        <v>0.2</v>
      </c>
      <c r="N71" s="9">
        <v>0.6</v>
      </c>
    </row>
    <row r="72" spans="3:13">
      <c r="C72" s="7">
        <f>AVERAGE(C2:C71)</f>
        <v>0.640442711966378</v>
      </c>
      <c r="D72" s="7">
        <f>AVERAGE(D2:D71)</f>
        <v>0.0375853180885315</v>
      </c>
      <c r="L72" s="7">
        <f>AVERAGE(L2:L71)</f>
        <v>0.698571428571429</v>
      </c>
      <c r="M72" s="7">
        <f>AVERAGE(M2:M71)</f>
        <v>0.19</v>
      </c>
    </row>
    <row r="74" spans="3:8">
      <c r="C74" s="18" t="s">
        <v>13</v>
      </c>
      <c r="D74" s="7" t="s">
        <v>14</v>
      </c>
      <c r="E74" s="7" t="s">
        <v>85</v>
      </c>
      <c r="F74" s="7" t="s">
        <v>86</v>
      </c>
      <c r="G74" s="7" t="s">
        <v>39</v>
      </c>
      <c r="H74" s="7"/>
    </row>
    <row r="75" spans="3:11">
      <c r="C75" s="7" t="s">
        <v>15</v>
      </c>
      <c r="D75" s="7">
        <f>COUNTIF(C2:C71,"&lt;0.343")-COUNTIF(C2:C71,"&lt;0.311")</f>
        <v>0</v>
      </c>
      <c r="E75" s="7"/>
      <c r="F75" s="7"/>
      <c r="G75" s="19">
        <v>0.02</v>
      </c>
      <c r="H75" s="23">
        <v>31.2</v>
      </c>
      <c r="I75" s="23">
        <v>-40</v>
      </c>
      <c r="J75" s="24">
        <v>0.0256</v>
      </c>
      <c r="K75">
        <v>76</v>
      </c>
    </row>
    <row r="76" spans="3:11">
      <c r="C76" s="7" t="s">
        <v>16</v>
      </c>
      <c r="D76" s="7">
        <f>COUNTIF(C2:C71,"&lt;0.375")-COUNTIF(C2:C71,"&lt;0.343")</f>
        <v>0</v>
      </c>
      <c r="E76" s="7"/>
      <c r="F76" s="7"/>
      <c r="G76" s="19">
        <v>0.04</v>
      </c>
      <c r="H76" s="23">
        <v>62.4</v>
      </c>
      <c r="I76" s="23">
        <v>-60</v>
      </c>
      <c r="J76" s="24">
        <v>0.0385</v>
      </c>
      <c r="K76">
        <v>75</v>
      </c>
    </row>
    <row r="77" spans="3:11">
      <c r="C77" s="7" t="s">
        <v>17</v>
      </c>
      <c r="D77" s="7">
        <f>COUNTIF(C2:C71,"&lt;0.407")-COUNTIF(C2:C71,"&lt;0.375")</f>
        <v>4</v>
      </c>
      <c r="E77" s="7"/>
      <c r="F77" s="7"/>
      <c r="G77" s="19">
        <v>0.1</v>
      </c>
      <c r="H77" s="23">
        <v>156</v>
      </c>
      <c r="I77" s="23">
        <v>-160</v>
      </c>
      <c r="J77" s="24">
        <v>0.1026</v>
      </c>
      <c r="K77">
        <v>70</v>
      </c>
    </row>
    <row r="78" spans="3:11">
      <c r="C78" s="7" t="s">
        <v>18</v>
      </c>
      <c r="D78" s="7">
        <f>COUNTIF(C2:C71,"&lt;0.439")-COUNTIF(C2:C71,"&lt;0.407")</f>
        <v>9</v>
      </c>
      <c r="E78" s="7"/>
      <c r="F78" s="7"/>
      <c r="G78" s="19">
        <v>0.12</v>
      </c>
      <c r="H78" s="23">
        <v>187.2</v>
      </c>
      <c r="I78" s="23">
        <v>-180</v>
      </c>
      <c r="J78" s="24">
        <v>0.1154</v>
      </c>
      <c r="K78">
        <v>69</v>
      </c>
    </row>
    <row r="79" s="3" customFormat="1" spans="3:11">
      <c r="C79" s="20" t="s">
        <v>19</v>
      </c>
      <c r="D79" s="20">
        <f>COUNTIF(C2:C71,"&lt;0.471")-COUNTIF(C2:C71,"&lt;0.439")</f>
        <v>13</v>
      </c>
      <c r="E79" s="20"/>
      <c r="F79" s="20">
        <v>1560</v>
      </c>
      <c r="G79" s="20"/>
      <c r="H79" s="20"/>
      <c r="I79" s="3">
        <v>-200</v>
      </c>
      <c r="J79" s="25">
        <v>0.1282</v>
      </c>
      <c r="K79" s="3">
        <v>68</v>
      </c>
    </row>
    <row r="80" spans="3:7">
      <c r="C80" s="7" t="s">
        <v>20</v>
      </c>
      <c r="D80" s="7">
        <f>COUNTIF(C2:C71,"&lt;0.503")-COUNTIF(C2:C71,"&lt;0.471")</f>
        <v>1</v>
      </c>
      <c r="E80" s="7"/>
      <c r="F80" s="7"/>
      <c r="G80" s="7"/>
    </row>
    <row r="81" s="5" customFormat="1" spans="3:8">
      <c r="C81" s="21" t="s">
        <v>21</v>
      </c>
      <c r="D81" s="21">
        <f>COUNTIF(C2:C71,"&lt;0.535")-COUNTIF(C2:C71,"&lt;0.503")</f>
        <v>0</v>
      </c>
      <c r="E81" s="21">
        <v>4</v>
      </c>
      <c r="F81" s="21">
        <v>-36</v>
      </c>
      <c r="G81" s="21">
        <v>3</v>
      </c>
      <c r="H81" s="5">
        <v>4</v>
      </c>
    </row>
    <row r="82" spans="3:7">
      <c r="C82" s="7" t="s">
        <v>22</v>
      </c>
      <c r="D82" s="7">
        <f>COUNTIF(C2:C71,"&lt;0.567")-COUNTIF(C2:C71,"&lt;0.535")</f>
        <v>1</v>
      </c>
      <c r="E82" s="7">
        <v>7</v>
      </c>
      <c r="F82" s="7">
        <v>-38</v>
      </c>
      <c r="G82" s="7">
        <v>7</v>
      </c>
    </row>
    <row r="83" s="3" customFormat="1" spans="3:7">
      <c r="C83" s="20" t="s">
        <v>23</v>
      </c>
      <c r="D83" s="20">
        <f>COUNTIF(C2:C71,"&lt;0.599")-COUNTIF(C2:C71,"&lt;0.567")</f>
        <v>1</v>
      </c>
      <c r="E83" s="20">
        <v>9</v>
      </c>
      <c r="F83" s="20">
        <v>-55</v>
      </c>
      <c r="G83" s="20">
        <v>11</v>
      </c>
    </row>
    <row r="84" spans="3:7">
      <c r="C84" s="7" t="s">
        <v>24</v>
      </c>
      <c r="D84" s="7">
        <f>COUNTIF(C2:C71,"&lt;0.631")-COUNTIF(C2:C71,"&lt;0.599")</f>
        <v>0</v>
      </c>
      <c r="E84" s="7">
        <v>11</v>
      </c>
      <c r="F84" s="7">
        <v>-50</v>
      </c>
      <c r="G84" s="7">
        <v>15</v>
      </c>
    </row>
    <row r="85" s="6" customFormat="1" spans="3:7">
      <c r="C85" s="22" t="s">
        <v>25</v>
      </c>
      <c r="D85" s="22">
        <f>COUNTIF(C2:C71,"&lt;0.663")-COUNTIF(C2:C71,"&lt;0.631")</f>
        <v>7</v>
      </c>
      <c r="E85" s="22">
        <v>13</v>
      </c>
      <c r="F85" s="22">
        <v>-39</v>
      </c>
      <c r="G85" s="22">
        <v>18</v>
      </c>
    </row>
    <row r="86" spans="3:7">
      <c r="C86" s="7" t="s">
        <v>26</v>
      </c>
      <c r="D86" s="7">
        <f>COUNTIF(C2:C71,"&lt;0.695")-COUNTIF(C2:C71,"&lt;0.663")</f>
        <v>3</v>
      </c>
      <c r="E86" s="7">
        <v>11</v>
      </c>
      <c r="F86" s="7">
        <v>-39</v>
      </c>
      <c r="G86" s="7">
        <v>15</v>
      </c>
    </row>
    <row r="87" spans="3:7">
      <c r="C87" s="7" t="s">
        <v>27</v>
      </c>
      <c r="D87" s="7">
        <f>COUNTIF(C2:C71,"&lt;0.727")-COUNTIF(C2:C71,"&lt;0.695")</f>
        <v>6</v>
      </c>
      <c r="E87" s="7">
        <v>9</v>
      </c>
      <c r="F87" s="7">
        <v>-35</v>
      </c>
      <c r="G87" s="7">
        <v>11</v>
      </c>
    </row>
    <row r="88" spans="3:7">
      <c r="C88" s="7" t="s">
        <v>28</v>
      </c>
      <c r="D88" s="7">
        <f>COUNTIF(C2:C71,"&lt;0.759")-COUNTIF(C2:C71,"&lt;0.727")</f>
        <v>0</v>
      </c>
      <c r="E88" s="7">
        <v>7</v>
      </c>
      <c r="F88" s="7">
        <v>-22</v>
      </c>
      <c r="G88" s="7">
        <v>7</v>
      </c>
    </row>
    <row r="89" s="5" customFormat="1" spans="3:7">
      <c r="C89" s="21" t="s">
        <v>29</v>
      </c>
      <c r="D89" s="21">
        <f>COUNTIF(C2:C71,"&lt;0.791")-COUNTIF(C2:C71,"&lt;0.759")</f>
        <v>1</v>
      </c>
      <c r="E89" s="21">
        <v>4</v>
      </c>
      <c r="F89" s="21">
        <v>-14</v>
      </c>
      <c r="G89" s="21">
        <v>3</v>
      </c>
    </row>
    <row r="90" spans="3:7">
      <c r="C90" s="7" t="s">
        <v>30</v>
      </c>
      <c r="D90" s="7">
        <f>COUNTIF(C2:C71,"&lt;0.823")-COUNTIF(C2:C71,"&lt;0.791")</f>
        <v>12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4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2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5</v>
      </c>
      <c r="E93" s="7"/>
      <c r="F93" s="7"/>
      <c r="G93" s="7"/>
    </row>
    <row r="94" spans="3:10">
      <c r="C94" s="7" t="s">
        <v>34</v>
      </c>
      <c r="D94" s="7">
        <f>COUNTIF(C2:C71,"&lt;0.951")-COUNTIF(C2:C71,"&lt;0.919")</f>
        <v>1</v>
      </c>
      <c r="E94" s="7"/>
      <c r="F94" s="7"/>
      <c r="G94" s="7"/>
      <c r="I94">
        <v>0.53</v>
      </c>
      <c r="J94">
        <v>0.038</v>
      </c>
    </row>
    <row r="95" spans="3:10">
      <c r="C95" s="7" t="s">
        <v>35</v>
      </c>
      <c r="D95" s="7">
        <f>COUNTIF(C2:C71,"&lt;0.983")-COUNTIF(C2:C71,"&lt;0.951")</f>
        <v>0</v>
      </c>
      <c r="E95" s="7"/>
      <c r="F95" s="7"/>
      <c r="G95" s="7"/>
      <c r="I95">
        <v>0.641</v>
      </c>
      <c r="J95">
        <v>0.073</v>
      </c>
    </row>
    <row r="96" spans="3:10">
      <c r="C96" s="7" t="s">
        <v>36</v>
      </c>
      <c r="D96" s="7">
        <f>COUNTIF(C2:C71,"&lt;1.015")-COUNTIF(C2:C71,"&lt;0.983")</f>
        <v>0</v>
      </c>
      <c r="E96" s="7"/>
      <c r="F96" s="7"/>
      <c r="G96" s="7"/>
      <c r="I96">
        <v>0.734</v>
      </c>
      <c r="J96">
        <v>0.107</v>
      </c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52" workbookViewId="0">
      <selection activeCell="G72" sqref="G72:K77"/>
    </sheetView>
  </sheetViews>
  <sheetFormatPr defaultColWidth="9" defaultRowHeight="13.5"/>
  <cols>
    <col min="3" max="4" width="15.7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180</v>
      </c>
      <c r="B28" s="9">
        <v>180</v>
      </c>
      <c r="C28" s="9">
        <v>0.476837873458862</v>
      </c>
      <c r="D28" s="9">
        <v>0.00614571571350098</v>
      </c>
      <c r="E28" s="9">
        <v>6</v>
      </c>
      <c r="F28" s="9">
        <v>8</v>
      </c>
      <c r="G28" s="9">
        <v>4</v>
      </c>
      <c r="H28" s="9">
        <v>2</v>
      </c>
      <c r="I28" s="9">
        <v>0.6</v>
      </c>
      <c r="J28" s="9">
        <v>0.428571428571429</v>
      </c>
      <c r="K28" s="9">
        <v>0.5</v>
      </c>
      <c r="L28" s="9">
        <v>0.8</v>
      </c>
      <c r="M28" s="9">
        <v>-0.2</v>
      </c>
      <c r="N28" s="9">
        <v>0.4</v>
      </c>
    </row>
    <row r="29" spans="1:14">
      <c r="A29" s="8">
        <v>362</v>
      </c>
      <c r="B29" s="9">
        <v>362</v>
      </c>
      <c r="C29" s="9">
        <v>0.653409957885742</v>
      </c>
      <c r="D29" s="9">
        <v>0.00941205024719238</v>
      </c>
      <c r="E29" s="9">
        <v>7</v>
      </c>
      <c r="F29" s="9">
        <v>5</v>
      </c>
      <c r="G29" s="9">
        <v>3</v>
      </c>
      <c r="H29" s="9">
        <v>5</v>
      </c>
      <c r="I29" s="9">
        <v>0.7</v>
      </c>
      <c r="J29" s="9">
        <v>0.583333333333333</v>
      </c>
      <c r="K29" s="9">
        <v>0.636363636363636</v>
      </c>
      <c r="L29" s="9">
        <v>0.5</v>
      </c>
      <c r="M29" s="9">
        <v>0.2</v>
      </c>
      <c r="N29" s="9">
        <v>0.6</v>
      </c>
    </row>
    <row r="30" spans="1:14">
      <c r="A30" s="8">
        <v>8</v>
      </c>
      <c r="B30" s="9">
        <v>8</v>
      </c>
      <c r="C30" s="9">
        <v>0.792236685752869</v>
      </c>
      <c r="D30" s="9">
        <v>0.000946521759033203</v>
      </c>
      <c r="E30" s="9">
        <v>7</v>
      </c>
      <c r="F30" s="9">
        <v>8</v>
      </c>
      <c r="G30" s="9">
        <v>3</v>
      </c>
      <c r="H30" s="9">
        <v>2</v>
      </c>
      <c r="I30" s="9">
        <v>0.7</v>
      </c>
      <c r="J30" s="9">
        <v>0.466666666666667</v>
      </c>
      <c r="K30" s="9">
        <v>0.56</v>
      </c>
      <c r="L30" s="9">
        <v>0.8</v>
      </c>
      <c r="M30" s="9">
        <v>-0.1</v>
      </c>
      <c r="N30" s="9">
        <v>0.45</v>
      </c>
    </row>
    <row r="31" spans="1:14">
      <c r="A31" s="8">
        <v>207</v>
      </c>
      <c r="B31" s="9">
        <v>207</v>
      </c>
      <c r="C31" s="9">
        <v>0.668673396110535</v>
      </c>
      <c r="D31" s="9">
        <v>0.00628530979156494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customFormat="1" spans="1:14">
      <c r="A32" s="8">
        <v>8</v>
      </c>
      <c r="B32" s="9">
        <v>8</v>
      </c>
      <c r="C32" s="9">
        <v>0.792236685752869</v>
      </c>
      <c r="D32" s="9">
        <v>0.000946521759033203</v>
      </c>
      <c r="E32" s="9">
        <v>7</v>
      </c>
      <c r="F32" s="9">
        <v>8</v>
      </c>
      <c r="G32" s="9">
        <v>3</v>
      </c>
      <c r="H32" s="9">
        <v>2</v>
      </c>
      <c r="I32" s="9">
        <v>0.7</v>
      </c>
      <c r="J32" s="9">
        <v>0.466666666666667</v>
      </c>
      <c r="K32" s="9">
        <v>0.56</v>
      </c>
      <c r="L32" s="9">
        <v>0.8</v>
      </c>
      <c r="M32" s="9">
        <v>-0.1</v>
      </c>
      <c r="N32" s="9">
        <v>0.45</v>
      </c>
    </row>
    <row r="33" spans="1:14">
      <c r="A33" s="8">
        <v>22</v>
      </c>
      <c r="B33" s="9">
        <v>22</v>
      </c>
      <c r="C33" s="9">
        <v>0.792670369148254</v>
      </c>
      <c r="D33" s="9">
        <v>0.00942361354827881</v>
      </c>
      <c r="E33" s="9">
        <v>9</v>
      </c>
      <c r="F33" s="9">
        <v>8</v>
      </c>
      <c r="G33" s="9">
        <v>1</v>
      </c>
      <c r="H33" s="9">
        <v>2</v>
      </c>
      <c r="I33" s="9">
        <v>0.9</v>
      </c>
      <c r="J33" s="9">
        <v>0.529411764705882</v>
      </c>
      <c r="K33" s="9">
        <v>0.666666666666667</v>
      </c>
      <c r="L33" s="9">
        <v>0.8</v>
      </c>
      <c r="M33" s="9">
        <v>0.1</v>
      </c>
      <c r="N33" s="9">
        <v>0.55</v>
      </c>
    </row>
    <row r="34" spans="1:14">
      <c r="A34" s="8">
        <v>463</v>
      </c>
      <c r="B34" s="9">
        <v>463</v>
      </c>
      <c r="C34" s="9">
        <v>0.722189426422119</v>
      </c>
      <c r="D34" s="9">
        <v>0.00653374195098877</v>
      </c>
      <c r="E34" s="9">
        <v>9</v>
      </c>
      <c r="F34" s="9">
        <v>9</v>
      </c>
      <c r="G34" s="9">
        <v>1</v>
      </c>
      <c r="H34" s="9">
        <v>1</v>
      </c>
      <c r="I34" s="9">
        <v>0.9</v>
      </c>
      <c r="J34" s="9">
        <v>0.5</v>
      </c>
      <c r="K34" s="9">
        <v>0.642857142857143</v>
      </c>
      <c r="L34" s="9">
        <v>0.9</v>
      </c>
      <c r="M34" s="9">
        <v>0</v>
      </c>
      <c r="N34" s="9">
        <v>0.5</v>
      </c>
    </row>
    <row r="35" spans="1:14">
      <c r="A35" s="8">
        <v>121</v>
      </c>
      <c r="B35" s="9">
        <v>121</v>
      </c>
      <c r="C35" s="9">
        <v>0.577864170074463</v>
      </c>
      <c r="D35" s="9">
        <v>0.00414109230041504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242</v>
      </c>
      <c r="B36" s="9">
        <v>242</v>
      </c>
      <c r="C36" s="9">
        <v>0.654550433158875</v>
      </c>
      <c r="D36" s="9">
        <v>0.00651741027832031</v>
      </c>
      <c r="E36" s="9">
        <v>10</v>
      </c>
      <c r="F36" s="9">
        <v>7</v>
      </c>
      <c r="G36" s="9">
        <v>0</v>
      </c>
      <c r="H36" s="9">
        <v>3</v>
      </c>
      <c r="I36" s="9">
        <v>1</v>
      </c>
      <c r="J36" s="9">
        <v>0.588235294117647</v>
      </c>
      <c r="K36" s="9">
        <v>0.740740740740741</v>
      </c>
      <c r="L36" s="9">
        <v>0.7</v>
      </c>
      <c r="M36" s="9">
        <v>0.3</v>
      </c>
      <c r="N36" s="9">
        <v>0.65</v>
      </c>
    </row>
    <row r="37" spans="1:14">
      <c r="A37" s="8">
        <v>374</v>
      </c>
      <c r="B37" s="9">
        <v>374</v>
      </c>
      <c r="C37" s="9">
        <v>0.658587217330933</v>
      </c>
      <c r="D37" s="9">
        <v>0.0755151510238647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406</v>
      </c>
      <c r="B38" s="9">
        <v>406</v>
      </c>
      <c r="C38" s="9">
        <v>0.659239649772644</v>
      </c>
      <c r="D38" s="9">
        <v>0.000570774078369141</v>
      </c>
      <c r="E38" s="9">
        <v>10</v>
      </c>
      <c r="F38" s="9">
        <v>3</v>
      </c>
      <c r="G38" s="9">
        <v>0</v>
      </c>
      <c r="H38" s="9">
        <v>7</v>
      </c>
      <c r="I38" s="9">
        <v>1</v>
      </c>
      <c r="J38" s="9">
        <v>0.769230769230769</v>
      </c>
      <c r="K38" s="9">
        <v>0.869565217391304</v>
      </c>
      <c r="L38" s="9">
        <v>0.3</v>
      </c>
      <c r="M38" s="9">
        <v>0.7</v>
      </c>
      <c r="N38" s="9">
        <v>0.85</v>
      </c>
    </row>
    <row r="39" spans="1:14">
      <c r="A39" s="8">
        <v>89</v>
      </c>
      <c r="B39" s="9">
        <v>89</v>
      </c>
      <c r="C39" s="9">
        <v>0.659916758537292</v>
      </c>
      <c r="D39" s="9">
        <v>0.0139707326889038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127</v>
      </c>
      <c r="B40" s="9">
        <v>127</v>
      </c>
      <c r="C40" s="9">
        <v>0.661110758781433</v>
      </c>
      <c r="D40" s="9">
        <v>0.0166646242141724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202</v>
      </c>
      <c r="B41" s="9">
        <v>202</v>
      </c>
      <c r="C41" s="9">
        <v>0.663043260574341</v>
      </c>
      <c r="D41" s="9">
        <v>0.0454604625701904</v>
      </c>
      <c r="E41" s="9">
        <v>9</v>
      </c>
      <c r="F41" s="9">
        <v>6</v>
      </c>
      <c r="G41" s="9">
        <v>1</v>
      </c>
      <c r="H41" s="9">
        <v>4</v>
      </c>
      <c r="I41" s="9">
        <v>0.9</v>
      </c>
      <c r="J41" s="9">
        <v>0.6</v>
      </c>
      <c r="K41" s="9">
        <v>0.72</v>
      </c>
      <c r="L41" s="9">
        <v>0.6</v>
      </c>
      <c r="M41" s="9">
        <v>0.3</v>
      </c>
      <c r="N41" s="9">
        <v>0.65</v>
      </c>
    </row>
    <row r="42" spans="1:14">
      <c r="A42" s="8">
        <v>181</v>
      </c>
      <c r="B42" s="9">
        <v>181</v>
      </c>
      <c r="C42" s="9">
        <v>0.663648009300232</v>
      </c>
      <c r="D42" s="9">
        <v>0.0730950832366943</v>
      </c>
      <c r="E42" s="9">
        <v>9</v>
      </c>
      <c r="F42" s="9">
        <v>4</v>
      </c>
      <c r="G42" s="9">
        <v>1</v>
      </c>
      <c r="H42" s="9">
        <v>6</v>
      </c>
      <c r="I42" s="9">
        <v>0.9</v>
      </c>
      <c r="J42" s="9">
        <v>0.692307692307692</v>
      </c>
      <c r="K42" s="9">
        <v>0.782608695652174</v>
      </c>
      <c r="L42" s="9">
        <v>0.4</v>
      </c>
      <c r="M42" s="9">
        <v>0.5</v>
      </c>
      <c r="N42" s="9">
        <v>0.75</v>
      </c>
    </row>
    <row r="43" spans="1:14">
      <c r="A43" s="8">
        <v>65</v>
      </c>
      <c r="B43" s="9">
        <v>65</v>
      </c>
      <c r="C43" s="9">
        <v>0.770633220672607</v>
      </c>
      <c r="D43" s="9">
        <v>0.0158760547637939</v>
      </c>
      <c r="E43" s="9">
        <v>10</v>
      </c>
      <c r="F43" s="9">
        <v>6</v>
      </c>
      <c r="G43" s="9">
        <v>0</v>
      </c>
      <c r="H43" s="9">
        <v>4</v>
      </c>
      <c r="I43" s="9">
        <v>1</v>
      </c>
      <c r="J43" s="9">
        <v>0.625</v>
      </c>
      <c r="K43" s="9">
        <v>0.769230769230769</v>
      </c>
      <c r="L43" s="9">
        <v>0.6</v>
      </c>
      <c r="M43" s="9">
        <v>0.4</v>
      </c>
      <c r="N43" s="9">
        <v>0.7</v>
      </c>
    </row>
    <row r="44" spans="1:14">
      <c r="A44" s="8">
        <v>476</v>
      </c>
      <c r="B44" s="9">
        <v>476</v>
      </c>
      <c r="C44" s="9">
        <v>0.708812236785889</v>
      </c>
      <c r="D44" s="9">
        <v>0.00474917888641357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335</v>
      </c>
      <c r="B45" s="9">
        <v>335</v>
      </c>
      <c r="C45" s="9">
        <v>0.711186051368713</v>
      </c>
      <c r="D45" s="9">
        <v>0.061373233795166</v>
      </c>
      <c r="E45" s="9">
        <v>8</v>
      </c>
      <c r="F45" s="9">
        <v>7</v>
      </c>
      <c r="G45" s="9">
        <v>2</v>
      </c>
      <c r="H45" s="9">
        <v>3</v>
      </c>
      <c r="I45" s="9">
        <v>0.8</v>
      </c>
      <c r="J45" s="9">
        <v>0.533333333333333</v>
      </c>
      <c r="K45" s="9">
        <v>0.64</v>
      </c>
      <c r="L45" s="9">
        <v>0.7</v>
      </c>
      <c r="M45" s="9">
        <v>0.1</v>
      </c>
      <c r="N45" s="9">
        <v>0.55</v>
      </c>
    </row>
    <row r="46" customFormat="1" spans="1:14">
      <c r="A46" s="8">
        <v>40</v>
      </c>
      <c r="B46" s="9">
        <v>40</v>
      </c>
      <c r="C46" s="9">
        <v>0.702210426330566</v>
      </c>
      <c r="D46" s="9">
        <v>0.0116062164306641</v>
      </c>
      <c r="E46" s="9">
        <v>10</v>
      </c>
      <c r="F46" s="9">
        <v>7</v>
      </c>
      <c r="G46" s="9">
        <v>0</v>
      </c>
      <c r="H46" s="9">
        <v>3</v>
      </c>
      <c r="I46" s="9">
        <v>1</v>
      </c>
      <c r="J46" s="9">
        <v>0.588235294117647</v>
      </c>
      <c r="K46" s="9">
        <v>0.740740740740741</v>
      </c>
      <c r="L46" s="9">
        <v>0.7</v>
      </c>
      <c r="M46" s="9">
        <v>0.3</v>
      </c>
      <c r="N46" s="9">
        <v>0.65</v>
      </c>
    </row>
    <row r="47" spans="1:14">
      <c r="A47" s="8">
        <v>275</v>
      </c>
      <c r="B47" s="9">
        <v>275</v>
      </c>
      <c r="C47" s="9">
        <v>0.714213848114014</v>
      </c>
      <c r="D47" s="9">
        <v>0.0160645246505737</v>
      </c>
      <c r="E47" s="9">
        <v>7</v>
      </c>
      <c r="F47" s="9">
        <v>7</v>
      </c>
      <c r="G47" s="9">
        <v>3</v>
      </c>
      <c r="H47" s="9">
        <v>3</v>
      </c>
      <c r="I47" s="9">
        <v>0.7</v>
      </c>
      <c r="J47" s="9">
        <v>0.5</v>
      </c>
      <c r="K47" s="9">
        <v>0.583333333333333</v>
      </c>
      <c r="L47" s="9">
        <v>0.7</v>
      </c>
      <c r="M47" s="9">
        <v>0</v>
      </c>
      <c r="N47" s="9">
        <v>0.5</v>
      </c>
    </row>
    <row r="48" spans="1:14">
      <c r="A48" s="8">
        <v>95</v>
      </c>
      <c r="B48" s="9">
        <v>95</v>
      </c>
      <c r="C48" s="9">
        <v>0.718604207038879</v>
      </c>
      <c r="D48" s="9">
        <v>0.000424385070800781</v>
      </c>
      <c r="E48" s="9">
        <v>8</v>
      </c>
      <c r="F48" s="9">
        <v>7</v>
      </c>
      <c r="G48" s="9">
        <v>2</v>
      </c>
      <c r="H48" s="9">
        <v>3</v>
      </c>
      <c r="I48" s="9">
        <v>0.8</v>
      </c>
      <c r="J48" s="9">
        <v>0.533333333333333</v>
      </c>
      <c r="K48" s="9">
        <v>0.64</v>
      </c>
      <c r="L48" s="9">
        <v>0.7</v>
      </c>
      <c r="M48" s="9">
        <v>0.1</v>
      </c>
      <c r="N48" s="9">
        <v>0.55</v>
      </c>
    </row>
    <row r="49" spans="1:14">
      <c r="A49" s="8">
        <v>130</v>
      </c>
      <c r="B49" s="9">
        <v>130</v>
      </c>
      <c r="C49" s="9">
        <v>0.804839730262756</v>
      </c>
      <c r="D49" s="9">
        <v>0.0534467697143555</v>
      </c>
      <c r="E49" s="9">
        <v>9</v>
      </c>
      <c r="F49" s="9">
        <v>9</v>
      </c>
      <c r="G49" s="9">
        <v>1</v>
      </c>
      <c r="H49" s="9">
        <v>1</v>
      </c>
      <c r="I49" s="9">
        <v>0.9</v>
      </c>
      <c r="J49" s="9">
        <v>0.5</v>
      </c>
      <c r="K49" s="9">
        <v>0.642857142857143</v>
      </c>
      <c r="L49" s="9">
        <v>0.9</v>
      </c>
      <c r="M49" s="9">
        <v>0</v>
      </c>
      <c r="N49" s="9">
        <v>0.5</v>
      </c>
    </row>
    <row r="50" spans="1:14">
      <c r="A50" s="8">
        <v>189</v>
      </c>
      <c r="B50" s="9">
        <v>189</v>
      </c>
      <c r="C50" s="9">
        <v>0.811143755912781</v>
      </c>
      <c r="D50" s="9">
        <v>0.090301513671875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167</v>
      </c>
      <c r="B51" s="9">
        <v>167</v>
      </c>
      <c r="C51" s="9">
        <v>0.815348744392395</v>
      </c>
      <c r="D51" s="9">
        <v>0.00903403759002686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424</v>
      </c>
      <c r="B52" s="9">
        <v>424</v>
      </c>
      <c r="C52" s="9">
        <v>0.815646529197693</v>
      </c>
      <c r="D52" s="9">
        <v>0.0948091745376587</v>
      </c>
      <c r="E52" s="9">
        <v>9</v>
      </c>
      <c r="F52" s="9">
        <v>4</v>
      </c>
      <c r="G52" s="9">
        <v>1</v>
      </c>
      <c r="H52" s="9">
        <v>6</v>
      </c>
      <c r="I52" s="9">
        <v>0.9</v>
      </c>
      <c r="J52" s="9">
        <v>0.692307692307692</v>
      </c>
      <c r="K52" s="9">
        <v>0.782608695652174</v>
      </c>
      <c r="L52" s="9">
        <v>0.4</v>
      </c>
      <c r="M52" s="9">
        <v>0.5</v>
      </c>
      <c r="N52" s="9">
        <v>0.75</v>
      </c>
    </row>
    <row r="53" spans="1:14">
      <c r="A53" s="8">
        <v>281</v>
      </c>
      <c r="B53" s="9">
        <v>281</v>
      </c>
      <c r="C53" s="9">
        <v>0.818611860275269</v>
      </c>
      <c r="D53" s="9">
        <v>0.00951147079467773</v>
      </c>
      <c r="E53" s="9">
        <v>10</v>
      </c>
      <c r="F53" s="9">
        <v>10</v>
      </c>
      <c r="G53" s="9">
        <v>0</v>
      </c>
      <c r="H53" s="9">
        <v>0</v>
      </c>
      <c r="I53" s="9">
        <v>1</v>
      </c>
      <c r="J53" s="9">
        <v>0.5</v>
      </c>
      <c r="K53" s="9">
        <v>0.666666666666667</v>
      </c>
      <c r="L53" s="9">
        <v>1</v>
      </c>
      <c r="M53" s="9">
        <v>0</v>
      </c>
      <c r="N53" s="9">
        <v>0.5</v>
      </c>
    </row>
    <row r="54" spans="1:14">
      <c r="A54" s="8">
        <v>464</v>
      </c>
      <c r="B54" s="9">
        <v>464</v>
      </c>
      <c r="C54" s="9">
        <v>0.819258093833923</v>
      </c>
      <c r="D54" s="9">
        <v>0.0910781621932983</v>
      </c>
      <c r="E54" s="9">
        <v>9</v>
      </c>
      <c r="F54" s="9">
        <v>9</v>
      </c>
      <c r="G54" s="9">
        <v>1</v>
      </c>
      <c r="H54" s="9">
        <v>1</v>
      </c>
      <c r="I54" s="9">
        <v>0.9</v>
      </c>
      <c r="J54" s="9">
        <v>0.5</v>
      </c>
      <c r="K54" s="9">
        <v>0.642857142857143</v>
      </c>
      <c r="L54" s="9">
        <v>0.9</v>
      </c>
      <c r="M54" s="9">
        <v>0</v>
      </c>
      <c r="N54" s="9">
        <v>0.5</v>
      </c>
    </row>
    <row r="55" spans="1:14">
      <c r="A55" s="8">
        <v>86</v>
      </c>
      <c r="B55" s="9">
        <v>86</v>
      </c>
      <c r="C55" s="9">
        <v>0.8199782371521</v>
      </c>
      <c r="D55" s="9">
        <v>0.0331791639328003</v>
      </c>
      <c r="E55" s="9">
        <v>9</v>
      </c>
      <c r="F55" s="9">
        <v>8</v>
      </c>
      <c r="G55" s="9">
        <v>1</v>
      </c>
      <c r="H55" s="9">
        <v>2</v>
      </c>
      <c r="I55" s="9">
        <v>0.9</v>
      </c>
      <c r="J55" s="9">
        <v>0.529411764705882</v>
      </c>
      <c r="K55" s="9">
        <v>0.666666666666667</v>
      </c>
      <c r="L55" s="9">
        <v>0.8</v>
      </c>
      <c r="M55" s="9">
        <v>0.1</v>
      </c>
      <c r="N55" s="9">
        <v>0.55</v>
      </c>
    </row>
    <row r="56" spans="1:14">
      <c r="A56" s="8">
        <v>203</v>
      </c>
      <c r="B56" s="9">
        <v>203</v>
      </c>
      <c r="C56" s="9">
        <v>0.82262909412384</v>
      </c>
      <c r="D56" s="9">
        <v>0.0605645179748535</v>
      </c>
      <c r="E56" s="9">
        <v>10</v>
      </c>
      <c r="F56" s="9">
        <v>6</v>
      </c>
      <c r="G56" s="9">
        <v>0</v>
      </c>
      <c r="H56" s="9">
        <v>4</v>
      </c>
      <c r="I56" s="9">
        <v>1</v>
      </c>
      <c r="J56" s="9">
        <v>0.625</v>
      </c>
      <c r="K56" s="9">
        <v>0.769230769230769</v>
      </c>
      <c r="L56" s="9">
        <v>0.6</v>
      </c>
      <c r="M56" s="9">
        <v>0.4</v>
      </c>
      <c r="N56" s="9">
        <v>0.7</v>
      </c>
    </row>
    <row r="57" s="4" customFormat="1" spans="1:14">
      <c r="A57" s="16">
        <v>134</v>
      </c>
      <c r="B57" s="17">
        <v>134</v>
      </c>
      <c r="C57" s="17">
        <v>0.822918891906738</v>
      </c>
      <c r="D57" s="17">
        <v>0.0971198081970215</v>
      </c>
      <c r="E57" s="17">
        <v>10</v>
      </c>
      <c r="F57" s="17">
        <v>7</v>
      </c>
      <c r="G57" s="17">
        <v>0</v>
      </c>
      <c r="H57" s="17">
        <v>3</v>
      </c>
      <c r="I57" s="17">
        <v>1</v>
      </c>
      <c r="J57" s="17">
        <v>0.588235294117647</v>
      </c>
      <c r="K57" s="17">
        <v>0.740740740740741</v>
      </c>
      <c r="L57" s="17">
        <v>0.7</v>
      </c>
      <c r="M57" s="17">
        <v>0.3</v>
      </c>
      <c r="N57" s="17">
        <v>0.65</v>
      </c>
    </row>
    <row r="58" spans="1:14">
      <c r="A58" s="8">
        <v>428</v>
      </c>
      <c r="B58" s="9">
        <v>428</v>
      </c>
      <c r="C58" s="9">
        <v>0.825892806053162</v>
      </c>
      <c r="D58" s="9">
        <v>0.0750623941421509</v>
      </c>
      <c r="E58" s="9">
        <v>9</v>
      </c>
      <c r="F58" s="9">
        <v>5</v>
      </c>
      <c r="G58" s="9">
        <v>1</v>
      </c>
      <c r="H58" s="9">
        <v>5</v>
      </c>
      <c r="I58" s="9">
        <v>0.9</v>
      </c>
      <c r="J58" s="9">
        <v>0.642857142857143</v>
      </c>
      <c r="K58" s="9">
        <v>0.75</v>
      </c>
      <c r="L58" s="9">
        <v>0.5</v>
      </c>
      <c r="M58" s="9">
        <v>0.4</v>
      </c>
      <c r="N58" s="9">
        <v>0.7</v>
      </c>
    </row>
    <row r="59" spans="1:14">
      <c r="A59" s="8">
        <v>395</v>
      </c>
      <c r="B59" s="9">
        <v>395</v>
      </c>
      <c r="C59" s="9">
        <v>0.835938572883606</v>
      </c>
      <c r="D59" s="9">
        <v>0.0859125852584839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457</v>
      </c>
      <c r="B60" s="9">
        <v>457</v>
      </c>
      <c r="C60" s="9">
        <v>0.839494109153748</v>
      </c>
      <c r="D60" s="9">
        <v>0.00750446319580078</v>
      </c>
      <c r="E60" s="9">
        <v>9</v>
      </c>
      <c r="F60" s="9">
        <v>9</v>
      </c>
      <c r="G60" s="9">
        <v>1</v>
      </c>
      <c r="H60" s="9">
        <v>1</v>
      </c>
      <c r="I60" s="9">
        <v>0.9</v>
      </c>
      <c r="J60" s="9">
        <v>0.5</v>
      </c>
      <c r="K60" s="9">
        <v>0.642857142857143</v>
      </c>
      <c r="L60" s="9">
        <v>0.9</v>
      </c>
      <c r="M60" s="9">
        <v>0</v>
      </c>
      <c r="N60" s="9">
        <v>0.5</v>
      </c>
    </row>
    <row r="61" spans="1:14">
      <c r="A61" s="8">
        <v>318</v>
      </c>
      <c r="B61" s="9">
        <v>318</v>
      </c>
      <c r="C61" s="9">
        <v>0.842553019523621</v>
      </c>
      <c r="D61" s="9">
        <v>0.0404520034790039</v>
      </c>
      <c r="E61" s="9">
        <v>10</v>
      </c>
      <c r="F61" s="9">
        <v>8</v>
      </c>
      <c r="G61" s="9">
        <v>0</v>
      </c>
      <c r="H61" s="9">
        <v>2</v>
      </c>
      <c r="I61" s="9">
        <v>1</v>
      </c>
      <c r="J61" s="9">
        <v>0.555555555555556</v>
      </c>
      <c r="K61" s="9">
        <v>0.714285714285714</v>
      </c>
      <c r="L61" s="9">
        <v>0.8</v>
      </c>
      <c r="M61" s="9">
        <v>0.2</v>
      </c>
      <c r="N61" s="9">
        <v>0.6</v>
      </c>
    </row>
    <row r="62" spans="1:14">
      <c r="A62" s="8">
        <v>64</v>
      </c>
      <c r="B62" s="9">
        <v>64</v>
      </c>
      <c r="C62" s="9">
        <v>0.862770557403564</v>
      </c>
      <c r="D62" s="9">
        <v>0.0667507648468018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110</v>
      </c>
      <c r="B63" s="9">
        <v>110</v>
      </c>
      <c r="C63" s="9">
        <v>0.882378220558167</v>
      </c>
      <c r="D63" s="9">
        <v>0.014157772064209</v>
      </c>
      <c r="E63" s="9">
        <v>10</v>
      </c>
      <c r="F63" s="9">
        <v>10</v>
      </c>
      <c r="G63" s="9">
        <v>0</v>
      </c>
      <c r="H63" s="9">
        <v>0</v>
      </c>
      <c r="I63" s="9">
        <v>1</v>
      </c>
      <c r="J63" s="9">
        <v>0.5</v>
      </c>
      <c r="K63" s="9">
        <v>0.666666666666667</v>
      </c>
      <c r="L63" s="9">
        <v>1</v>
      </c>
      <c r="M63" s="9">
        <v>0</v>
      </c>
      <c r="N63" s="9">
        <v>0.5</v>
      </c>
    </row>
    <row r="64" spans="1:14">
      <c r="A64" s="8">
        <v>10</v>
      </c>
      <c r="B64" s="9">
        <v>10</v>
      </c>
      <c r="C64" s="9">
        <v>0.894938230514526</v>
      </c>
      <c r="D64" s="9">
        <v>0.0410025119781494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172</v>
      </c>
      <c r="B65" s="9">
        <v>172</v>
      </c>
      <c r="C65" s="9">
        <v>0.896461248397827</v>
      </c>
      <c r="D65" s="9">
        <v>0.0336966514587402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316</v>
      </c>
      <c r="B66" s="9">
        <v>316</v>
      </c>
      <c r="C66" s="9">
        <v>0.899687767028809</v>
      </c>
      <c r="D66" s="9">
        <v>0.0113396644592285</v>
      </c>
      <c r="E66" s="9">
        <v>9</v>
      </c>
      <c r="F66" s="9">
        <v>9</v>
      </c>
      <c r="G66" s="9">
        <v>1</v>
      </c>
      <c r="H66" s="9">
        <v>1</v>
      </c>
      <c r="I66" s="9">
        <v>0.9</v>
      </c>
      <c r="J66" s="9">
        <v>0.5</v>
      </c>
      <c r="K66" s="9">
        <v>0.642857142857143</v>
      </c>
      <c r="L66" s="9">
        <v>0.9</v>
      </c>
      <c r="M66" s="9">
        <v>0</v>
      </c>
      <c r="N66" s="9">
        <v>0.5</v>
      </c>
    </row>
    <row r="67" spans="1:14">
      <c r="A67" s="8">
        <v>87</v>
      </c>
      <c r="B67" s="9">
        <v>87</v>
      </c>
      <c r="C67" s="9">
        <v>0.905320048332214</v>
      </c>
      <c r="D67" s="9">
        <v>0.0473051071166992</v>
      </c>
      <c r="E67" s="9">
        <v>8</v>
      </c>
      <c r="F67" s="9">
        <v>9</v>
      </c>
      <c r="G67" s="9">
        <v>2</v>
      </c>
      <c r="H67" s="9">
        <v>1</v>
      </c>
      <c r="I67" s="9">
        <v>0.8</v>
      </c>
      <c r="J67" s="9">
        <v>0.470588235294118</v>
      </c>
      <c r="K67" s="9">
        <v>0.592592592592593</v>
      </c>
      <c r="L67" s="9">
        <v>0.9</v>
      </c>
      <c r="M67" s="9">
        <v>-0.1</v>
      </c>
      <c r="N67" s="9">
        <v>0.45</v>
      </c>
    </row>
    <row r="68" s="4" customFormat="1" spans="1:14">
      <c r="A68" s="16">
        <v>63</v>
      </c>
      <c r="B68" s="17">
        <v>63</v>
      </c>
      <c r="C68" s="17">
        <v>0.91111147403717</v>
      </c>
      <c r="D68" s="17">
        <v>0.0442389249801636</v>
      </c>
      <c r="E68" s="17">
        <v>10</v>
      </c>
      <c r="F68" s="17">
        <v>7</v>
      </c>
      <c r="G68" s="17">
        <v>0</v>
      </c>
      <c r="H68" s="17">
        <v>3</v>
      </c>
      <c r="I68" s="17">
        <v>1</v>
      </c>
      <c r="J68" s="17">
        <v>0.588235294117647</v>
      </c>
      <c r="K68" s="17">
        <v>0.740740740740741</v>
      </c>
      <c r="L68" s="17">
        <v>0.7</v>
      </c>
      <c r="M68" s="17">
        <v>0.3</v>
      </c>
      <c r="N68" s="17">
        <v>0.65</v>
      </c>
    </row>
    <row r="69" spans="1:14">
      <c r="A69" s="8">
        <v>241</v>
      </c>
      <c r="B69" s="9">
        <v>241</v>
      </c>
      <c r="C69" s="9">
        <v>0.931020617485046</v>
      </c>
      <c r="D69" s="9">
        <v>0.065038800239563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3:13">
      <c r="C70" s="7">
        <f>AVERAGE(C2:C69)</f>
        <v>0.641312060987248</v>
      </c>
      <c r="D70" s="7">
        <f>AVERAGE(D2:D69)</f>
        <v>0.0375686147633721</v>
      </c>
      <c r="L70" s="7">
        <f>AVERAGE(L2:L69)</f>
        <v>0.701470588235294</v>
      </c>
      <c r="M70" s="7">
        <f>AVERAGE(M2:M69)</f>
        <v>0.186764705882353</v>
      </c>
    </row>
    <row r="72" spans="3:8">
      <c r="C72" s="18" t="s">
        <v>13</v>
      </c>
      <c r="D72" s="7" t="s">
        <v>14</v>
      </c>
      <c r="E72" s="7" t="s">
        <v>85</v>
      </c>
      <c r="F72" s="7" t="s">
        <v>86</v>
      </c>
      <c r="G72" s="7" t="s">
        <v>39</v>
      </c>
      <c r="H72" s="7"/>
    </row>
    <row r="73" spans="3:11">
      <c r="C73" s="7" t="s">
        <v>15</v>
      </c>
      <c r="D73" s="7">
        <f>COUNTIF(C2:C69,"&lt;0.343")-COUNTIF(C2:C69,"&lt;0.311")</f>
        <v>0</v>
      </c>
      <c r="E73" s="7"/>
      <c r="F73" s="7"/>
      <c r="G73" s="19">
        <v>0.02</v>
      </c>
      <c r="H73" s="23">
        <v>31.2</v>
      </c>
      <c r="I73" s="23">
        <v>-40</v>
      </c>
      <c r="J73" s="24">
        <v>0.0256</v>
      </c>
      <c r="K73">
        <v>76</v>
      </c>
    </row>
    <row r="74" spans="3:11">
      <c r="C74" s="7" t="s">
        <v>16</v>
      </c>
      <c r="D74" s="7">
        <f>COUNTIF(C2:C69,"&lt;0.375")-COUNTIF(C2:C69,"&lt;0.343")</f>
        <v>0</v>
      </c>
      <c r="E74" s="7"/>
      <c r="F74" s="7"/>
      <c r="G74" s="19">
        <v>0.04</v>
      </c>
      <c r="H74" s="23">
        <v>62.4</v>
      </c>
      <c r="I74" s="23">
        <v>-60</v>
      </c>
      <c r="J74" s="24">
        <v>0.0385</v>
      </c>
      <c r="K74">
        <v>75</v>
      </c>
    </row>
    <row r="75" spans="3:11">
      <c r="C75" s="7" t="s">
        <v>17</v>
      </c>
      <c r="D75" s="7">
        <f>COUNTIF(C2:C69,"&lt;0.407")-COUNTIF(C2:C69,"&lt;0.375")</f>
        <v>4</v>
      </c>
      <c r="E75" s="7"/>
      <c r="F75" s="7"/>
      <c r="G75" s="19">
        <v>0.1</v>
      </c>
      <c r="H75" s="23">
        <v>156</v>
      </c>
      <c r="I75" s="23">
        <v>-160</v>
      </c>
      <c r="J75" s="24">
        <v>0.1026</v>
      </c>
      <c r="K75">
        <v>70</v>
      </c>
    </row>
    <row r="76" spans="3:11">
      <c r="C76" s="7" t="s">
        <v>18</v>
      </c>
      <c r="D76" s="7">
        <f>COUNTIF(C2:C69,"&lt;0.439")-COUNTIF(C2:C69,"&lt;0.407")</f>
        <v>9</v>
      </c>
      <c r="E76" s="7"/>
      <c r="F76" s="7"/>
      <c r="G76" s="19">
        <v>0.12</v>
      </c>
      <c r="H76" s="23">
        <v>187.2</v>
      </c>
      <c r="I76" s="23">
        <v>-180</v>
      </c>
      <c r="J76" s="24">
        <v>0.1154</v>
      </c>
      <c r="K76">
        <v>69</v>
      </c>
    </row>
    <row r="77" s="3" customFormat="1" spans="3:11">
      <c r="C77" s="20" t="s">
        <v>19</v>
      </c>
      <c r="D77" s="20">
        <f>COUNTIF(C2:C69,"&lt;0.471")-COUNTIF(C2:C69,"&lt;0.439")</f>
        <v>13</v>
      </c>
      <c r="E77" s="20"/>
      <c r="F77" s="20">
        <v>1560</v>
      </c>
      <c r="G77" s="20"/>
      <c r="H77" s="20"/>
      <c r="I77" s="3">
        <v>-200</v>
      </c>
      <c r="J77" s="25">
        <v>0.1282</v>
      </c>
      <c r="K77" s="3">
        <v>68</v>
      </c>
    </row>
    <row r="78" spans="3:7">
      <c r="C78" s="7" t="s">
        <v>20</v>
      </c>
      <c r="D78" s="7">
        <f>COUNTIF(C2:C69,"&lt;0.503")-COUNTIF(C2:C69,"&lt;0.471")</f>
        <v>1</v>
      </c>
      <c r="E78" s="7"/>
      <c r="F78" s="7"/>
      <c r="G78" s="7"/>
    </row>
    <row r="79" s="5" customFormat="1" spans="3:8">
      <c r="C79" s="21" t="s">
        <v>21</v>
      </c>
      <c r="D79" s="21">
        <f>COUNTIF(C2:C69,"&lt;0.535")-COUNTIF(C2:C69,"&lt;0.503")</f>
        <v>0</v>
      </c>
      <c r="E79" s="21">
        <v>4</v>
      </c>
      <c r="F79" s="21">
        <v>-36</v>
      </c>
      <c r="G79" s="21">
        <v>3</v>
      </c>
      <c r="H79" s="5">
        <v>4</v>
      </c>
    </row>
    <row r="80" spans="3:7">
      <c r="C80" s="7" t="s">
        <v>22</v>
      </c>
      <c r="D80" s="7">
        <f>COUNTIF(C2:C69,"&lt;0.567")-COUNTIF(C2:C69,"&lt;0.535")</f>
        <v>0</v>
      </c>
      <c r="E80" s="7">
        <v>7</v>
      </c>
      <c r="F80" s="7">
        <v>-38</v>
      </c>
      <c r="G80" s="7">
        <v>7</v>
      </c>
    </row>
    <row r="81" s="3" customFormat="1" spans="3:7">
      <c r="C81" s="20" t="s">
        <v>23</v>
      </c>
      <c r="D81" s="20">
        <f>COUNTIF(C2:C69,"&lt;0.599")-COUNTIF(C2:C69,"&lt;0.567")</f>
        <v>1</v>
      </c>
      <c r="E81" s="20">
        <v>9</v>
      </c>
      <c r="F81" s="20">
        <v>-55</v>
      </c>
      <c r="G81" s="20">
        <v>11</v>
      </c>
    </row>
    <row r="82" spans="3:7">
      <c r="C82" s="7" t="s">
        <v>24</v>
      </c>
      <c r="D82" s="7">
        <f>COUNTIF(C2:C69,"&lt;0.631")-COUNTIF(C2:C69,"&lt;0.599")</f>
        <v>0</v>
      </c>
      <c r="E82" s="7">
        <v>11</v>
      </c>
      <c r="F82" s="7">
        <v>-50</v>
      </c>
      <c r="G82" s="7">
        <v>15</v>
      </c>
    </row>
    <row r="83" s="6" customFormat="1" spans="3:7">
      <c r="C83" s="22" t="s">
        <v>25</v>
      </c>
      <c r="D83" s="22">
        <f>COUNTIF(C2:C69,"&lt;0.663")-COUNTIF(C2:C69,"&lt;0.631")</f>
        <v>6</v>
      </c>
      <c r="E83" s="22">
        <v>13</v>
      </c>
      <c r="F83" s="22">
        <v>-39</v>
      </c>
      <c r="G83" s="22">
        <v>18</v>
      </c>
    </row>
    <row r="84" spans="3:7">
      <c r="C84" s="7" t="s">
        <v>26</v>
      </c>
      <c r="D84" s="7">
        <f>COUNTIF(C2:C69,"&lt;0.695")-COUNTIF(C2:C69,"&lt;0.663")</f>
        <v>3</v>
      </c>
      <c r="E84" s="7">
        <v>11</v>
      </c>
      <c r="F84" s="7">
        <v>-39</v>
      </c>
      <c r="G84" s="7">
        <v>15</v>
      </c>
    </row>
    <row r="85" spans="3:7">
      <c r="C85" s="7" t="s">
        <v>27</v>
      </c>
      <c r="D85" s="7">
        <f>COUNTIF(C2:C69,"&lt;0.727")-COUNTIF(C2:C69,"&lt;0.695")</f>
        <v>6</v>
      </c>
      <c r="E85" s="7">
        <v>9</v>
      </c>
      <c r="F85" s="7">
        <v>-35</v>
      </c>
      <c r="G85" s="7">
        <v>11</v>
      </c>
    </row>
    <row r="86" spans="3:7">
      <c r="C86" s="7" t="s">
        <v>28</v>
      </c>
      <c r="D86" s="7">
        <f>COUNTIF(C2:C69,"&lt;0.759")-COUNTIF(C2:C69,"&lt;0.727")</f>
        <v>0</v>
      </c>
      <c r="E86" s="7">
        <v>7</v>
      </c>
      <c r="F86" s="7">
        <v>-22</v>
      </c>
      <c r="G86" s="7">
        <v>7</v>
      </c>
    </row>
    <row r="87" s="5" customFormat="1" spans="3:7">
      <c r="C87" s="21" t="s">
        <v>29</v>
      </c>
      <c r="D87" s="21">
        <f>COUNTIF(C2:C69,"&lt;0.791")-COUNTIF(C2:C69,"&lt;0.759")</f>
        <v>1</v>
      </c>
      <c r="E87" s="21">
        <v>4</v>
      </c>
      <c r="F87" s="21">
        <v>-14</v>
      </c>
      <c r="G87" s="21">
        <v>3</v>
      </c>
    </row>
    <row r="88" spans="3:7">
      <c r="C88" s="7" t="s">
        <v>30</v>
      </c>
      <c r="D88" s="7">
        <f>COUNTIF(C2:C69,"&lt;0.823")-COUNTIF(C2:C69,"&lt;0.791")</f>
        <v>12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4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2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5</v>
      </c>
      <c r="E91" s="7"/>
      <c r="F91" s="7"/>
      <c r="G91" s="7"/>
    </row>
    <row r="92" spans="3:10">
      <c r="C92" s="7" t="s">
        <v>34</v>
      </c>
      <c r="D92" s="7">
        <f>COUNTIF(C2:C69,"&lt;0.951")-COUNTIF(C2:C69,"&lt;0.919")</f>
        <v>1</v>
      </c>
      <c r="E92" s="7"/>
      <c r="F92" s="7"/>
      <c r="G92" s="7"/>
      <c r="I92">
        <v>0.53</v>
      </c>
      <c r="J92">
        <v>0.038</v>
      </c>
    </row>
    <row r="93" spans="3:10">
      <c r="C93" s="7" t="s">
        <v>35</v>
      </c>
      <c r="D93" s="7">
        <f>COUNTIF(C2:C69,"&lt;0.983")-COUNTIF(C2:C69,"&lt;0.951")</f>
        <v>0</v>
      </c>
      <c r="E93" s="7"/>
      <c r="F93" s="7"/>
      <c r="G93" s="7"/>
      <c r="I93">
        <v>0.641</v>
      </c>
      <c r="J93">
        <v>0.073</v>
      </c>
    </row>
    <row r="94" spans="3:10">
      <c r="C94" s="7" t="s">
        <v>36</v>
      </c>
      <c r="D94" s="7">
        <f>COUNTIF(C2:C69,"&lt;1.015")-COUNTIF(C2:C69,"&lt;0.983")</f>
        <v>0</v>
      </c>
      <c r="E94" s="7"/>
      <c r="F94" s="7"/>
      <c r="G94" s="7"/>
      <c r="I94">
        <v>0.734</v>
      </c>
      <c r="J94">
        <v>0.107</v>
      </c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6" workbookViewId="0">
      <selection activeCell="A1" sqref="$A1:$XFD104"/>
    </sheetView>
  </sheetViews>
  <sheetFormatPr defaultColWidth="9" defaultRowHeight="13.5"/>
  <cols>
    <col min="3" max="4" width="18.1333333333333" customWidth="1"/>
    <col min="6" max="6" width="15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113</v>
      </c>
      <c r="B28" s="9">
        <v>113</v>
      </c>
      <c r="C28" s="9">
        <v>0.48065447807312</v>
      </c>
      <c r="D28" s="9">
        <v>0.154976487159729</v>
      </c>
      <c r="E28" s="9">
        <v>7</v>
      </c>
      <c r="F28" s="9">
        <v>9</v>
      </c>
      <c r="G28" s="9">
        <v>3</v>
      </c>
      <c r="H28" s="9">
        <v>1</v>
      </c>
      <c r="I28" s="9">
        <v>0.7</v>
      </c>
      <c r="J28" s="9">
        <v>0.4375</v>
      </c>
      <c r="K28" s="9">
        <v>0.538461538461538</v>
      </c>
      <c r="L28" s="9">
        <v>0.9</v>
      </c>
      <c r="M28" s="9">
        <v>-0.2</v>
      </c>
      <c r="N28" s="9">
        <v>0.4</v>
      </c>
    </row>
    <row r="29" spans="1:14">
      <c r="A29" s="8">
        <v>200</v>
      </c>
      <c r="B29" s="9">
        <v>200</v>
      </c>
      <c r="C29" s="9">
        <v>0.520510196685791</v>
      </c>
      <c r="D29" s="9">
        <v>0.174683451652527</v>
      </c>
      <c r="E29" s="9">
        <v>7</v>
      </c>
      <c r="F29" s="9">
        <v>6</v>
      </c>
      <c r="G29" s="9">
        <v>3</v>
      </c>
      <c r="H29" s="9">
        <v>4</v>
      </c>
      <c r="I29" s="9">
        <v>0.7</v>
      </c>
      <c r="J29" s="9">
        <v>0.538461538461539</v>
      </c>
      <c r="K29" s="9">
        <v>0.608695652173913</v>
      </c>
      <c r="L29" s="9">
        <v>0.6</v>
      </c>
      <c r="M29" s="9">
        <v>0.1</v>
      </c>
      <c r="N29" s="9">
        <v>0.55</v>
      </c>
    </row>
    <row r="30" spans="1:14">
      <c r="A30" s="8">
        <v>143</v>
      </c>
      <c r="B30" s="9">
        <v>143</v>
      </c>
      <c r="C30" s="9">
        <v>0.534330725669861</v>
      </c>
      <c r="D30" s="9">
        <v>0.131121039390564</v>
      </c>
      <c r="E30" s="9">
        <v>7</v>
      </c>
      <c r="F30" s="9">
        <v>3</v>
      </c>
      <c r="G30" s="9">
        <v>3</v>
      </c>
      <c r="H30" s="9">
        <v>7</v>
      </c>
      <c r="I30" s="9">
        <v>0.7</v>
      </c>
      <c r="J30" s="9">
        <v>0.7</v>
      </c>
      <c r="K30" s="9">
        <v>0.7</v>
      </c>
      <c r="L30" s="9">
        <v>0.3</v>
      </c>
      <c r="M30" s="9">
        <v>0.4</v>
      </c>
      <c r="N30" s="9">
        <v>0.7</v>
      </c>
    </row>
    <row r="31" spans="1:14">
      <c r="A31" s="8">
        <v>347</v>
      </c>
      <c r="B31" s="9">
        <v>347</v>
      </c>
      <c r="C31" s="9">
        <v>0.542703747749329</v>
      </c>
      <c r="D31" s="9">
        <v>0.167460083961487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369</v>
      </c>
      <c r="B32" s="9">
        <v>369</v>
      </c>
      <c r="C32" s="9">
        <v>0.558424592018127</v>
      </c>
      <c r="D32" s="9">
        <v>0.142747044563294</v>
      </c>
      <c r="E32" s="9">
        <v>9</v>
      </c>
      <c r="F32" s="9">
        <v>8</v>
      </c>
      <c r="G32" s="9">
        <v>1</v>
      </c>
      <c r="H32" s="9">
        <v>2</v>
      </c>
      <c r="I32" s="9">
        <v>0.9</v>
      </c>
      <c r="J32" s="9">
        <v>0.529411764705882</v>
      </c>
      <c r="K32" s="9">
        <v>0.666666666666667</v>
      </c>
      <c r="L32" s="9">
        <v>0.8</v>
      </c>
      <c r="M32" s="9">
        <v>0.1</v>
      </c>
      <c r="N32" s="9">
        <v>0.55</v>
      </c>
    </row>
    <row r="33" spans="1:14">
      <c r="A33" s="8">
        <v>308</v>
      </c>
      <c r="B33" s="9">
        <v>308</v>
      </c>
      <c r="C33" s="9">
        <v>0.568925857543945</v>
      </c>
      <c r="D33" s="9">
        <v>0.154922485351562</v>
      </c>
      <c r="E33" s="9">
        <v>10</v>
      </c>
      <c r="F33" s="9">
        <v>8</v>
      </c>
      <c r="G33" s="9">
        <v>0</v>
      </c>
      <c r="H33" s="9">
        <v>2</v>
      </c>
      <c r="I33" s="9">
        <v>1</v>
      </c>
      <c r="J33" s="9">
        <v>0.555555555555556</v>
      </c>
      <c r="K33" s="9">
        <v>0.714285714285714</v>
      </c>
      <c r="L33" s="9">
        <v>0.8</v>
      </c>
      <c r="M33" s="9">
        <v>0.2</v>
      </c>
      <c r="N33" s="9">
        <v>0.6</v>
      </c>
    </row>
    <row r="34" spans="1:14">
      <c r="A34" s="8">
        <v>224</v>
      </c>
      <c r="B34" s="9">
        <v>224</v>
      </c>
      <c r="C34" s="9">
        <v>0.56917941570282</v>
      </c>
      <c r="D34" s="9">
        <v>0.183644413948059</v>
      </c>
      <c r="E34" s="9">
        <v>9</v>
      </c>
      <c r="F34" s="9">
        <v>8</v>
      </c>
      <c r="G34" s="9">
        <v>1</v>
      </c>
      <c r="H34" s="9">
        <v>2</v>
      </c>
      <c r="I34" s="9">
        <v>0.9</v>
      </c>
      <c r="J34" s="9">
        <v>0.529411764705882</v>
      </c>
      <c r="K34" s="9">
        <v>0.666666666666667</v>
      </c>
      <c r="L34" s="9">
        <v>0.8</v>
      </c>
      <c r="M34" s="9">
        <v>0.1</v>
      </c>
      <c r="N34" s="9">
        <v>0.55</v>
      </c>
    </row>
    <row r="35" spans="1:14">
      <c r="A35" s="8">
        <v>43</v>
      </c>
      <c r="B35" s="9">
        <v>43</v>
      </c>
      <c r="C35" s="9">
        <v>0.571359634399414</v>
      </c>
      <c r="D35" s="9">
        <v>0.128782153129578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36</v>
      </c>
      <c r="B36" s="9">
        <v>36</v>
      </c>
      <c r="C36" s="9">
        <v>0.588944435119629</v>
      </c>
      <c r="D36" s="9">
        <v>0.175347805023193</v>
      </c>
      <c r="E36" s="9">
        <v>7</v>
      </c>
      <c r="F36" s="9">
        <v>8</v>
      </c>
      <c r="G36" s="9">
        <v>3</v>
      </c>
      <c r="H36" s="9">
        <v>2</v>
      </c>
      <c r="I36" s="9">
        <v>0.7</v>
      </c>
      <c r="J36" s="9">
        <v>0.466666666666667</v>
      </c>
      <c r="K36" s="9">
        <v>0.56</v>
      </c>
      <c r="L36" s="9">
        <v>0.8</v>
      </c>
      <c r="M36" s="9">
        <v>-0.1</v>
      </c>
      <c r="N36" s="9">
        <v>0.45</v>
      </c>
    </row>
    <row r="37" s="1" customFormat="1" spans="1:14">
      <c r="A37" s="10">
        <v>192</v>
      </c>
      <c r="B37" s="11">
        <v>192</v>
      </c>
      <c r="C37" s="11">
        <v>0.592427253723145</v>
      </c>
      <c r="D37" s="11">
        <v>0.27315354347229</v>
      </c>
      <c r="E37" s="11">
        <v>9</v>
      </c>
      <c r="F37" s="11">
        <v>7</v>
      </c>
      <c r="G37" s="11">
        <v>1</v>
      </c>
      <c r="H37" s="11">
        <v>3</v>
      </c>
      <c r="I37" s="11">
        <v>0.9</v>
      </c>
      <c r="J37" s="11">
        <v>0.5625</v>
      </c>
      <c r="K37" s="11">
        <v>0.692307692307692</v>
      </c>
      <c r="L37" s="11">
        <v>0.7</v>
      </c>
      <c r="M37" s="11">
        <v>0.2</v>
      </c>
      <c r="N37" s="11">
        <v>0.6</v>
      </c>
    </row>
    <row r="38" spans="1:14">
      <c r="A38" s="8">
        <v>444</v>
      </c>
      <c r="B38" s="9">
        <v>444</v>
      </c>
      <c r="C38" s="9">
        <v>0.595346450805664</v>
      </c>
      <c r="D38" s="9">
        <v>0.195836067199707</v>
      </c>
      <c r="E38" s="9">
        <v>7</v>
      </c>
      <c r="F38" s="9">
        <v>6</v>
      </c>
      <c r="G38" s="9">
        <v>3</v>
      </c>
      <c r="H38" s="9">
        <v>4</v>
      </c>
      <c r="I38" s="9">
        <v>0.7</v>
      </c>
      <c r="J38" s="9">
        <v>0.538461538461539</v>
      </c>
      <c r="K38" s="9">
        <v>0.608695652173913</v>
      </c>
      <c r="L38" s="9">
        <v>0.6</v>
      </c>
      <c r="M38" s="9">
        <v>0.1</v>
      </c>
      <c r="N38" s="9">
        <v>0.55</v>
      </c>
    </row>
    <row r="39" spans="1:14">
      <c r="A39" s="8">
        <v>133</v>
      </c>
      <c r="B39" s="9">
        <v>133</v>
      </c>
      <c r="C39" s="9">
        <v>0.597050428390503</v>
      </c>
      <c r="D39" s="9">
        <v>0.135079622268677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33</v>
      </c>
      <c r="B40" s="9">
        <v>33</v>
      </c>
      <c r="C40" s="9">
        <v>0.59718656539917</v>
      </c>
      <c r="D40" s="9">
        <v>0.132335543632507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432</v>
      </c>
      <c r="B41" s="9">
        <v>432</v>
      </c>
      <c r="C41" s="9">
        <v>0.605595111846924</v>
      </c>
      <c r="D41" s="9">
        <v>0.208909034729004</v>
      </c>
      <c r="E41" s="9">
        <v>9</v>
      </c>
      <c r="F41" s="9">
        <v>8</v>
      </c>
      <c r="G41" s="9">
        <v>1</v>
      </c>
      <c r="H41" s="9">
        <v>2</v>
      </c>
      <c r="I41" s="9">
        <v>0.9</v>
      </c>
      <c r="J41" s="9">
        <v>0.529411764705882</v>
      </c>
      <c r="K41" s="9">
        <v>0.666666666666667</v>
      </c>
      <c r="L41" s="9">
        <v>0.8</v>
      </c>
      <c r="M41" s="9">
        <v>0.1</v>
      </c>
      <c r="N41" s="9">
        <v>0.55</v>
      </c>
    </row>
    <row r="42" spans="1:14">
      <c r="A42" s="8">
        <v>225</v>
      </c>
      <c r="B42" s="9">
        <v>225</v>
      </c>
      <c r="C42" s="9">
        <v>0.605853915214539</v>
      </c>
      <c r="D42" s="9">
        <v>0.149552583694458</v>
      </c>
      <c r="E42" s="9">
        <v>7</v>
      </c>
      <c r="F42" s="9">
        <v>8</v>
      </c>
      <c r="G42" s="9">
        <v>3</v>
      </c>
      <c r="H42" s="9">
        <v>2</v>
      </c>
      <c r="I42" s="9">
        <v>0.7</v>
      </c>
      <c r="J42" s="9">
        <v>0.466666666666667</v>
      </c>
      <c r="K42" s="9">
        <v>0.56</v>
      </c>
      <c r="L42" s="9">
        <v>0.8</v>
      </c>
      <c r="M42" s="9">
        <v>-0.1</v>
      </c>
      <c r="N42" s="9">
        <v>0.45</v>
      </c>
    </row>
    <row r="43" spans="1:14">
      <c r="A43" s="8">
        <v>197</v>
      </c>
      <c r="B43" s="9">
        <v>197</v>
      </c>
      <c r="C43" s="9">
        <v>0.663269877433777</v>
      </c>
      <c r="D43" s="9">
        <v>0.14519727230072</v>
      </c>
      <c r="E43" s="9">
        <v>8</v>
      </c>
      <c r="F43" s="9">
        <v>10</v>
      </c>
      <c r="G43" s="9">
        <v>2</v>
      </c>
      <c r="H43" s="9">
        <v>0</v>
      </c>
      <c r="I43" s="9">
        <v>0.8</v>
      </c>
      <c r="J43" s="9">
        <v>0.444444444444444</v>
      </c>
      <c r="K43" s="9">
        <v>0.571428571428572</v>
      </c>
      <c r="L43" s="9">
        <v>1</v>
      </c>
      <c r="M43" s="9">
        <v>-0.2</v>
      </c>
      <c r="N43" s="9">
        <v>0.4</v>
      </c>
    </row>
    <row r="44" spans="1:14">
      <c r="A44" s="8">
        <v>1</v>
      </c>
      <c r="B44" s="9">
        <v>1</v>
      </c>
      <c r="C44" s="9">
        <v>0.724003314971924</v>
      </c>
      <c r="D44" s="9">
        <v>0.0609499216079712</v>
      </c>
      <c r="E44" s="9">
        <v>7</v>
      </c>
      <c r="F44" s="9">
        <v>8</v>
      </c>
      <c r="G44" s="9">
        <v>3</v>
      </c>
      <c r="H44" s="9">
        <v>2</v>
      </c>
      <c r="I44" s="9">
        <v>0.7</v>
      </c>
      <c r="J44" s="9">
        <v>0.466666666666667</v>
      </c>
      <c r="K44" s="9">
        <v>0.56</v>
      </c>
      <c r="L44" s="9">
        <v>0.8</v>
      </c>
      <c r="M44" s="9">
        <v>-0.1</v>
      </c>
      <c r="N44" s="9">
        <v>0.45</v>
      </c>
    </row>
    <row r="45" spans="1:14">
      <c r="A45" s="8">
        <v>195</v>
      </c>
      <c r="B45" s="9">
        <v>195</v>
      </c>
      <c r="C45" s="9">
        <v>0.72566294670105</v>
      </c>
      <c r="D45" s="9">
        <v>0.111283540725708</v>
      </c>
      <c r="E45" s="9">
        <v>8</v>
      </c>
      <c r="F45" s="9">
        <v>9</v>
      </c>
      <c r="G45" s="9">
        <v>2</v>
      </c>
      <c r="H45" s="9">
        <v>1</v>
      </c>
      <c r="I45" s="9">
        <v>0.8</v>
      </c>
      <c r="J45" s="9">
        <v>0.470588235294118</v>
      </c>
      <c r="K45" s="9">
        <v>0.592592592592593</v>
      </c>
      <c r="L45" s="9">
        <v>0.9</v>
      </c>
      <c r="M45" s="9">
        <v>-0.1</v>
      </c>
      <c r="N45" s="9">
        <v>0.45</v>
      </c>
    </row>
    <row r="46" spans="1:14">
      <c r="A46" s="8">
        <v>440</v>
      </c>
      <c r="B46" s="9">
        <v>440</v>
      </c>
      <c r="C46" s="9">
        <v>0.726106524467468</v>
      </c>
      <c r="D46" s="9">
        <v>0.214366316795349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="4" customFormat="1" spans="1:14">
      <c r="A47" s="16">
        <v>340</v>
      </c>
      <c r="B47" s="17">
        <v>340</v>
      </c>
      <c r="C47" s="17">
        <v>0.726742148399353</v>
      </c>
      <c r="D47" s="17">
        <v>0.163003444671631</v>
      </c>
      <c r="E47" s="17">
        <v>9</v>
      </c>
      <c r="F47" s="17">
        <v>5</v>
      </c>
      <c r="G47" s="17">
        <v>1</v>
      </c>
      <c r="H47" s="17">
        <v>5</v>
      </c>
      <c r="I47" s="17">
        <v>0.9</v>
      </c>
      <c r="J47" s="17">
        <v>0.642857142857143</v>
      </c>
      <c r="K47" s="17">
        <v>0.75</v>
      </c>
      <c r="L47" s="17">
        <v>0.5</v>
      </c>
      <c r="M47" s="17">
        <v>0.4</v>
      </c>
      <c r="N47" s="17">
        <v>0.7</v>
      </c>
    </row>
    <row r="48" spans="1:14">
      <c r="A48" s="8">
        <v>135</v>
      </c>
      <c r="B48" s="9">
        <v>135</v>
      </c>
      <c r="C48" s="9">
        <v>0.727081894874573</v>
      </c>
      <c r="D48" s="9">
        <v>0.148623704910278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326</v>
      </c>
      <c r="B49" s="9">
        <v>326</v>
      </c>
      <c r="C49" s="9">
        <v>0.728153347969055</v>
      </c>
      <c r="D49" s="9">
        <v>0.205908179283142</v>
      </c>
      <c r="E49" s="9">
        <v>10</v>
      </c>
      <c r="F49" s="9">
        <v>7</v>
      </c>
      <c r="G49" s="9">
        <v>0</v>
      </c>
      <c r="H49" s="9">
        <v>3</v>
      </c>
      <c r="I49" s="9">
        <v>1</v>
      </c>
      <c r="J49" s="9">
        <v>0.588235294117647</v>
      </c>
      <c r="K49" s="9">
        <v>0.740740740740741</v>
      </c>
      <c r="L49" s="9">
        <v>0.7</v>
      </c>
      <c r="M49" s="9">
        <v>0.3</v>
      </c>
      <c r="N49" s="9">
        <v>0.65</v>
      </c>
    </row>
    <row r="50" spans="1:14">
      <c r="A50" s="8">
        <v>198</v>
      </c>
      <c r="B50" s="9">
        <v>198</v>
      </c>
      <c r="C50" s="9">
        <v>0.729091763496399</v>
      </c>
      <c r="D50" s="9">
        <v>0.0614309310913086</v>
      </c>
      <c r="E50" s="9">
        <v>10</v>
      </c>
      <c r="F50" s="9">
        <v>9</v>
      </c>
      <c r="G50" s="9">
        <v>0</v>
      </c>
      <c r="H50" s="9">
        <v>1</v>
      </c>
      <c r="I50" s="9">
        <v>1</v>
      </c>
      <c r="J50" s="9">
        <v>0.526315789473684</v>
      </c>
      <c r="K50" s="9">
        <v>0.689655172413793</v>
      </c>
      <c r="L50" s="9">
        <v>0.9</v>
      </c>
      <c r="M50" s="9">
        <v>0.1</v>
      </c>
      <c r="N50" s="9">
        <v>0.55</v>
      </c>
    </row>
    <row r="51" spans="1:14">
      <c r="A51" s="8">
        <v>82</v>
      </c>
      <c r="B51" s="9">
        <v>82</v>
      </c>
      <c r="C51" s="9">
        <v>0.789119720458984</v>
      </c>
      <c r="D51" s="9">
        <v>0.221872568130493</v>
      </c>
      <c r="E51" s="9">
        <v>8</v>
      </c>
      <c r="F51" s="9">
        <v>8</v>
      </c>
      <c r="G51" s="9">
        <v>2</v>
      </c>
      <c r="H51" s="9">
        <v>2</v>
      </c>
      <c r="I51" s="9">
        <v>0.8</v>
      </c>
      <c r="J51" s="9">
        <v>0.5</v>
      </c>
      <c r="K51" s="9">
        <v>0.615384615384615</v>
      </c>
      <c r="L51" s="9">
        <v>0.8</v>
      </c>
      <c r="M51" s="9">
        <v>0</v>
      </c>
      <c r="N51" s="9">
        <v>0.5</v>
      </c>
    </row>
    <row r="52" spans="1:14">
      <c r="A52" s="8">
        <v>358</v>
      </c>
      <c r="B52" s="9">
        <v>358</v>
      </c>
      <c r="C52" s="9">
        <v>0.789153099060059</v>
      </c>
      <c r="D52" s="9">
        <v>0.069909930229187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pans="1:14">
      <c r="A53" s="8">
        <v>395</v>
      </c>
      <c r="B53" s="9">
        <v>395</v>
      </c>
      <c r="C53" s="9">
        <v>0.835938572883606</v>
      </c>
      <c r="D53" s="9">
        <v>0.0859125852584839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="4" customFormat="1" spans="1:14">
      <c r="A54" s="16">
        <v>153</v>
      </c>
      <c r="B54" s="17">
        <v>153</v>
      </c>
      <c r="C54" s="17">
        <v>0.790530443191528</v>
      </c>
      <c r="D54" s="17">
        <v>0.117846488952637</v>
      </c>
      <c r="E54" s="17">
        <v>10</v>
      </c>
      <c r="F54" s="17">
        <v>6</v>
      </c>
      <c r="G54" s="17">
        <v>0</v>
      </c>
      <c r="H54" s="17">
        <v>4</v>
      </c>
      <c r="I54" s="17">
        <v>1</v>
      </c>
      <c r="J54" s="17">
        <v>0.625</v>
      </c>
      <c r="K54" s="17">
        <v>0.769230769230769</v>
      </c>
      <c r="L54" s="17">
        <v>0.6</v>
      </c>
      <c r="M54" s="17">
        <v>0.4</v>
      </c>
      <c r="N54" s="17">
        <v>0.7</v>
      </c>
    </row>
    <row r="55" spans="1:14">
      <c r="A55" s="8">
        <v>464</v>
      </c>
      <c r="B55" s="9">
        <v>464</v>
      </c>
      <c r="C55" s="9">
        <v>0.819258093833923</v>
      </c>
      <c r="D55" s="9">
        <v>0.0910781621932983</v>
      </c>
      <c r="E55" s="9">
        <v>9</v>
      </c>
      <c r="F55" s="9">
        <v>9</v>
      </c>
      <c r="G55" s="9">
        <v>1</v>
      </c>
      <c r="H55" s="9">
        <v>1</v>
      </c>
      <c r="I55" s="9">
        <v>0.9</v>
      </c>
      <c r="J55" s="9">
        <v>0.5</v>
      </c>
      <c r="K55" s="9">
        <v>0.642857142857143</v>
      </c>
      <c r="L55" s="9">
        <v>0.9</v>
      </c>
      <c r="M55" s="9">
        <v>0</v>
      </c>
      <c r="N55" s="9">
        <v>0.5</v>
      </c>
    </row>
    <row r="56" spans="1:14">
      <c r="A56" s="8">
        <v>86</v>
      </c>
      <c r="B56" s="9">
        <v>86</v>
      </c>
      <c r="C56" s="9">
        <v>0.8199782371521</v>
      </c>
      <c r="D56" s="9">
        <v>0.0331791639328003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203</v>
      </c>
      <c r="B57" s="9">
        <v>203</v>
      </c>
      <c r="C57" s="9">
        <v>0.82262909412384</v>
      </c>
      <c r="D57" s="9">
        <v>0.0605645179748535</v>
      </c>
      <c r="E57" s="9">
        <v>10</v>
      </c>
      <c r="F57" s="9">
        <v>6</v>
      </c>
      <c r="G57" s="9">
        <v>0</v>
      </c>
      <c r="H57" s="9">
        <v>4</v>
      </c>
      <c r="I57" s="9">
        <v>1</v>
      </c>
      <c r="J57" s="9">
        <v>0.625</v>
      </c>
      <c r="K57" s="9">
        <v>0.769230769230769</v>
      </c>
      <c r="L57" s="9">
        <v>0.6</v>
      </c>
      <c r="M57" s="9">
        <v>0.4</v>
      </c>
      <c r="N57" s="9">
        <v>0.7</v>
      </c>
    </row>
    <row r="58" spans="1:14">
      <c r="A58" s="8">
        <v>187</v>
      </c>
      <c r="B58" s="9">
        <v>187</v>
      </c>
      <c r="C58" s="9">
        <v>0.822651863098145</v>
      </c>
      <c r="D58" s="9">
        <v>0.15688693523407</v>
      </c>
      <c r="E58" s="9">
        <v>10</v>
      </c>
      <c r="F58" s="9">
        <v>7</v>
      </c>
      <c r="G58" s="9">
        <v>0</v>
      </c>
      <c r="H58" s="9">
        <v>3</v>
      </c>
      <c r="I58" s="9">
        <v>1</v>
      </c>
      <c r="J58" s="9">
        <v>0.588235294117647</v>
      </c>
      <c r="K58" s="9">
        <v>0.740740740740741</v>
      </c>
      <c r="L58" s="9">
        <v>0.7</v>
      </c>
      <c r="M58" s="9">
        <v>0.3</v>
      </c>
      <c r="N58" s="9">
        <v>0.65</v>
      </c>
    </row>
    <row r="59" s="4" customFormat="1" spans="1:14">
      <c r="A59" s="16">
        <v>134</v>
      </c>
      <c r="B59" s="17">
        <v>134</v>
      </c>
      <c r="C59" s="17">
        <v>0.822918891906738</v>
      </c>
      <c r="D59" s="17">
        <v>0.0971198081970215</v>
      </c>
      <c r="E59" s="17">
        <v>10</v>
      </c>
      <c r="F59" s="17">
        <v>7</v>
      </c>
      <c r="G59" s="17">
        <v>0</v>
      </c>
      <c r="H59" s="17">
        <v>3</v>
      </c>
      <c r="I59" s="17">
        <v>1</v>
      </c>
      <c r="J59" s="17">
        <v>0.588235294117647</v>
      </c>
      <c r="K59" s="17">
        <v>0.740740740740741</v>
      </c>
      <c r="L59" s="17">
        <v>0.7</v>
      </c>
      <c r="M59" s="17">
        <v>0.3</v>
      </c>
      <c r="N59" s="17">
        <v>0.65</v>
      </c>
    </row>
    <row r="60" spans="1:14">
      <c r="A60" s="8">
        <v>428</v>
      </c>
      <c r="B60" s="9">
        <v>428</v>
      </c>
      <c r="C60" s="9">
        <v>0.825892806053162</v>
      </c>
      <c r="D60" s="9">
        <v>0.0750623941421509</v>
      </c>
      <c r="E60" s="9">
        <v>9</v>
      </c>
      <c r="F60" s="9">
        <v>5</v>
      </c>
      <c r="G60" s="9">
        <v>1</v>
      </c>
      <c r="H60" s="9">
        <v>5</v>
      </c>
      <c r="I60" s="9">
        <v>0.9</v>
      </c>
      <c r="J60" s="9">
        <v>0.642857142857143</v>
      </c>
      <c r="K60" s="9">
        <v>0.75</v>
      </c>
      <c r="L60" s="9">
        <v>0.5</v>
      </c>
      <c r="M60" s="9">
        <v>0.4</v>
      </c>
      <c r="N60" s="9">
        <v>0.7</v>
      </c>
    </row>
    <row r="61" spans="1:14">
      <c r="A61" s="8">
        <v>421</v>
      </c>
      <c r="B61" s="9">
        <v>421</v>
      </c>
      <c r="C61" s="9">
        <v>0.842834234237671</v>
      </c>
      <c r="D61" s="9">
        <v>0.189815521240234</v>
      </c>
      <c r="E61" s="9">
        <v>9</v>
      </c>
      <c r="F61" s="9">
        <v>6</v>
      </c>
      <c r="G61" s="9">
        <v>1</v>
      </c>
      <c r="H61" s="9">
        <v>4</v>
      </c>
      <c r="I61" s="9">
        <v>0.9</v>
      </c>
      <c r="J61" s="9">
        <v>0.6</v>
      </c>
      <c r="K61" s="9">
        <v>0.72</v>
      </c>
      <c r="L61" s="9">
        <v>0.6</v>
      </c>
      <c r="M61" s="9">
        <v>0.3</v>
      </c>
      <c r="N61" s="9">
        <v>0.65</v>
      </c>
    </row>
    <row r="62" spans="1:14">
      <c r="A62" s="8">
        <v>96</v>
      </c>
      <c r="B62" s="9">
        <v>96</v>
      </c>
      <c r="C62" s="9">
        <v>0.843329429626465</v>
      </c>
      <c r="D62" s="9">
        <v>0.269051551818848</v>
      </c>
      <c r="E62" s="9">
        <v>9</v>
      </c>
      <c r="F62" s="9">
        <v>3</v>
      </c>
      <c r="G62" s="9">
        <v>1</v>
      </c>
      <c r="H62" s="9">
        <v>7</v>
      </c>
      <c r="I62" s="9">
        <v>0.9</v>
      </c>
      <c r="J62" s="9">
        <v>0.75</v>
      </c>
      <c r="K62" s="9">
        <v>0.818181818181818</v>
      </c>
      <c r="L62" s="9">
        <v>0.3</v>
      </c>
      <c r="M62" s="9">
        <v>0.6</v>
      </c>
      <c r="N62" s="9">
        <v>0.8</v>
      </c>
    </row>
    <row r="63" spans="1:14">
      <c r="A63" s="8">
        <v>366</v>
      </c>
      <c r="B63" s="9">
        <v>366</v>
      </c>
      <c r="C63" s="9">
        <v>0.844253778457642</v>
      </c>
      <c r="D63" s="9">
        <v>0.0926085710525513</v>
      </c>
      <c r="E63" s="9">
        <v>10</v>
      </c>
      <c r="F63" s="9">
        <v>8</v>
      </c>
      <c r="G63" s="9">
        <v>0</v>
      </c>
      <c r="H63" s="9">
        <v>2</v>
      </c>
      <c r="I63" s="9">
        <v>1</v>
      </c>
      <c r="J63" s="9">
        <v>0.555555555555556</v>
      </c>
      <c r="K63" s="9">
        <v>0.714285714285714</v>
      </c>
      <c r="L63" s="9">
        <v>0.8</v>
      </c>
      <c r="M63" s="9">
        <v>0.2</v>
      </c>
      <c r="N63" s="9">
        <v>0.6</v>
      </c>
    </row>
    <row r="64" s="4" customFormat="1" spans="1:14">
      <c r="A64" s="16">
        <v>456</v>
      </c>
      <c r="B64" s="17">
        <v>456</v>
      </c>
      <c r="C64" s="17">
        <v>0.846237897872925</v>
      </c>
      <c r="D64" s="17">
        <v>0.175909638404846</v>
      </c>
      <c r="E64" s="17">
        <v>10</v>
      </c>
      <c r="F64" s="17">
        <v>6</v>
      </c>
      <c r="G64" s="17">
        <v>0</v>
      </c>
      <c r="H64" s="17">
        <v>4</v>
      </c>
      <c r="I64" s="17">
        <v>1</v>
      </c>
      <c r="J64" s="17">
        <v>0.625</v>
      </c>
      <c r="K64" s="17">
        <v>0.769230769230769</v>
      </c>
      <c r="L64" s="17">
        <v>0.6</v>
      </c>
      <c r="M64" s="17">
        <v>0.4</v>
      </c>
      <c r="N64" s="17">
        <v>0.7</v>
      </c>
    </row>
    <row r="65" spans="1:14">
      <c r="A65" s="8">
        <v>305</v>
      </c>
      <c r="B65" s="9">
        <v>305</v>
      </c>
      <c r="C65" s="9">
        <v>0.855350017547607</v>
      </c>
      <c r="D65" s="9">
        <v>0.0944843292236328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30</v>
      </c>
      <c r="B66" s="9">
        <v>30</v>
      </c>
      <c r="C66" s="9">
        <v>0.861119389533997</v>
      </c>
      <c r="D66" s="9">
        <v>0.250669717788696</v>
      </c>
      <c r="E66" s="9">
        <v>8</v>
      </c>
      <c r="F66" s="9">
        <v>7</v>
      </c>
      <c r="G66" s="9">
        <v>2</v>
      </c>
      <c r="H66" s="9">
        <v>3</v>
      </c>
      <c r="I66" s="9">
        <v>0.8</v>
      </c>
      <c r="J66" s="9">
        <v>0.533333333333333</v>
      </c>
      <c r="K66" s="9">
        <v>0.64</v>
      </c>
      <c r="L66" s="9">
        <v>0.7</v>
      </c>
      <c r="M66" s="9">
        <v>0.1</v>
      </c>
      <c r="N66" s="9">
        <v>0.55</v>
      </c>
    </row>
    <row r="67" spans="1:14">
      <c r="A67" s="8">
        <v>479</v>
      </c>
      <c r="B67" s="9">
        <v>479</v>
      </c>
      <c r="C67" s="9">
        <v>0.870608329772949</v>
      </c>
      <c r="D67" s="9">
        <v>0.253975987434387</v>
      </c>
      <c r="E67" s="9">
        <v>10</v>
      </c>
      <c r="F67" s="9">
        <v>5</v>
      </c>
      <c r="G67" s="9">
        <v>0</v>
      </c>
      <c r="H67" s="9">
        <v>5</v>
      </c>
      <c r="I67" s="9">
        <v>1</v>
      </c>
      <c r="J67" s="9">
        <v>0.666666666666667</v>
      </c>
      <c r="K67" s="9">
        <v>0.8</v>
      </c>
      <c r="L67" s="9">
        <v>0.5</v>
      </c>
      <c r="M67" s="9">
        <v>0.5</v>
      </c>
      <c r="N67" s="9">
        <v>0.75</v>
      </c>
    </row>
    <row r="68" spans="1:14">
      <c r="A68" s="8">
        <v>196</v>
      </c>
      <c r="B68" s="9">
        <v>196</v>
      </c>
      <c r="C68" s="9">
        <v>0.874240398406982</v>
      </c>
      <c r="D68" s="9">
        <v>0.196797728538513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110</v>
      </c>
      <c r="B69" s="9">
        <v>110</v>
      </c>
      <c r="C69" s="9">
        <v>0.882378220558167</v>
      </c>
      <c r="D69" s="9">
        <v>0.014157772064209</v>
      </c>
      <c r="E69" s="9">
        <v>10</v>
      </c>
      <c r="F69" s="9">
        <v>10</v>
      </c>
      <c r="G69" s="9">
        <v>0</v>
      </c>
      <c r="H69" s="9">
        <v>0</v>
      </c>
      <c r="I69" s="9">
        <v>1</v>
      </c>
      <c r="J69" s="9">
        <v>0.5</v>
      </c>
      <c r="K69" s="9">
        <v>0.666666666666667</v>
      </c>
      <c r="L69" s="9">
        <v>1</v>
      </c>
      <c r="M69" s="9">
        <v>0</v>
      </c>
      <c r="N69" s="9">
        <v>0.5</v>
      </c>
    </row>
    <row r="70" s="4" customFormat="1" spans="1:14">
      <c r="A70" s="16">
        <v>268</v>
      </c>
      <c r="B70" s="17">
        <v>268</v>
      </c>
      <c r="C70" s="17">
        <v>0.884103894233704</v>
      </c>
      <c r="D70" s="17">
        <v>0.151036620140076</v>
      </c>
      <c r="E70" s="17">
        <v>9</v>
      </c>
      <c r="F70" s="17">
        <v>8</v>
      </c>
      <c r="G70" s="17">
        <v>1</v>
      </c>
      <c r="H70" s="17">
        <v>2</v>
      </c>
      <c r="I70" s="17">
        <v>0.9</v>
      </c>
      <c r="J70" s="17">
        <v>0.529411764705882</v>
      </c>
      <c r="K70" s="17">
        <v>0.666666666666667</v>
      </c>
      <c r="L70" s="17">
        <v>0.8</v>
      </c>
      <c r="M70" s="17">
        <v>0.1</v>
      </c>
      <c r="N70" s="17">
        <v>0.55</v>
      </c>
    </row>
    <row r="71" spans="1:14">
      <c r="A71" s="8">
        <v>169</v>
      </c>
      <c r="B71" s="9">
        <v>169</v>
      </c>
      <c r="C71" s="9">
        <v>0.889257192611694</v>
      </c>
      <c r="D71" s="9">
        <v>0.131466746330261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pans="1:14">
      <c r="A72" s="8">
        <v>87</v>
      </c>
      <c r="B72" s="9">
        <v>87</v>
      </c>
      <c r="C72" s="9">
        <v>0.905320048332214</v>
      </c>
      <c r="D72" s="9">
        <v>0.0473051071166992</v>
      </c>
      <c r="E72" s="9">
        <v>8</v>
      </c>
      <c r="F72" s="9">
        <v>9</v>
      </c>
      <c r="G72" s="9">
        <v>2</v>
      </c>
      <c r="H72" s="9">
        <v>1</v>
      </c>
      <c r="I72" s="9">
        <v>0.8</v>
      </c>
      <c r="J72" s="9">
        <v>0.470588235294118</v>
      </c>
      <c r="K72" s="9">
        <v>0.592592592592593</v>
      </c>
      <c r="L72" s="9">
        <v>0.9</v>
      </c>
      <c r="M72" s="9">
        <v>-0.1</v>
      </c>
      <c r="N72" s="9">
        <v>0.45</v>
      </c>
    </row>
    <row r="73" spans="1:14">
      <c r="A73" s="8">
        <v>280</v>
      </c>
      <c r="B73" s="9">
        <v>280</v>
      </c>
      <c r="C73" s="9">
        <v>0.907464981079102</v>
      </c>
      <c r="D73" s="9">
        <v>0.123257160186768</v>
      </c>
      <c r="E73" s="9">
        <v>8</v>
      </c>
      <c r="F73" s="9">
        <v>6</v>
      </c>
      <c r="G73" s="9">
        <v>2</v>
      </c>
      <c r="H73" s="9">
        <v>4</v>
      </c>
      <c r="I73" s="9">
        <v>0.8</v>
      </c>
      <c r="J73" s="9">
        <v>0.571428571428572</v>
      </c>
      <c r="K73" s="9">
        <v>0.666666666666667</v>
      </c>
      <c r="L73" s="9">
        <v>0.6</v>
      </c>
      <c r="M73" s="9">
        <v>0.2</v>
      </c>
      <c r="N73" s="9">
        <v>0.6</v>
      </c>
    </row>
    <row r="74" s="4" customFormat="1" spans="1:14">
      <c r="A74" s="16">
        <v>63</v>
      </c>
      <c r="B74" s="17">
        <v>63</v>
      </c>
      <c r="C74" s="17">
        <v>0.91111147403717</v>
      </c>
      <c r="D74" s="17">
        <v>0.0442389249801636</v>
      </c>
      <c r="E74" s="17">
        <v>10</v>
      </c>
      <c r="F74" s="17">
        <v>7</v>
      </c>
      <c r="G74" s="17">
        <v>0</v>
      </c>
      <c r="H74" s="17">
        <v>3</v>
      </c>
      <c r="I74" s="17">
        <v>1</v>
      </c>
      <c r="J74" s="17">
        <v>0.588235294117647</v>
      </c>
      <c r="K74" s="17">
        <v>0.740740740740741</v>
      </c>
      <c r="L74" s="17">
        <v>0.7</v>
      </c>
      <c r="M74" s="17">
        <v>0.3</v>
      </c>
      <c r="N74" s="17">
        <v>0.65</v>
      </c>
    </row>
    <row r="75" spans="1:14">
      <c r="A75" s="8">
        <v>241</v>
      </c>
      <c r="B75" s="9">
        <v>241</v>
      </c>
      <c r="C75" s="9">
        <v>0.931020617485046</v>
      </c>
      <c r="D75" s="9">
        <v>0.065038800239563</v>
      </c>
      <c r="E75" s="9">
        <v>10</v>
      </c>
      <c r="F75" s="9">
        <v>8</v>
      </c>
      <c r="G75" s="9">
        <v>0</v>
      </c>
      <c r="H75" s="9">
        <v>2</v>
      </c>
      <c r="I75" s="9">
        <v>1</v>
      </c>
      <c r="J75" s="9">
        <v>0.555555555555556</v>
      </c>
      <c r="K75" s="9">
        <v>0.714285714285714</v>
      </c>
      <c r="L75" s="9">
        <v>0.8</v>
      </c>
      <c r="M75" s="9">
        <v>0.2</v>
      </c>
      <c r="N75" s="9">
        <v>0.6</v>
      </c>
    </row>
    <row r="76" spans="1:14">
      <c r="A76" s="8">
        <v>413</v>
      </c>
      <c r="B76" s="9">
        <v>413</v>
      </c>
      <c r="C76" s="9">
        <v>0.932106375694275</v>
      </c>
      <c r="D76" s="9">
        <v>0.126391768455505</v>
      </c>
      <c r="E76" s="9">
        <v>9</v>
      </c>
      <c r="F76" s="9">
        <v>9</v>
      </c>
      <c r="G76" s="9">
        <v>1</v>
      </c>
      <c r="H76" s="9">
        <v>1</v>
      </c>
      <c r="I76" s="9">
        <v>0.9</v>
      </c>
      <c r="J76" s="9">
        <v>0.5</v>
      </c>
      <c r="K76" s="9">
        <v>0.642857142857143</v>
      </c>
      <c r="L76" s="9">
        <v>0.9</v>
      </c>
      <c r="M76" s="9">
        <v>0</v>
      </c>
      <c r="N76" s="9">
        <v>0.5</v>
      </c>
    </row>
    <row r="77" s="4" customFormat="1" spans="1:14">
      <c r="A77" s="16">
        <v>336</v>
      </c>
      <c r="B77" s="17">
        <v>336</v>
      </c>
      <c r="C77" s="17">
        <v>0.946617364883423</v>
      </c>
      <c r="D77" s="17">
        <v>0.184411883354187</v>
      </c>
      <c r="E77" s="17">
        <v>9</v>
      </c>
      <c r="F77" s="17">
        <v>6</v>
      </c>
      <c r="G77" s="17">
        <v>1</v>
      </c>
      <c r="H77" s="17">
        <v>4</v>
      </c>
      <c r="I77" s="17">
        <v>0.9</v>
      </c>
      <c r="J77" s="17">
        <v>0.6</v>
      </c>
      <c r="K77" s="17">
        <v>0.72</v>
      </c>
      <c r="L77" s="17">
        <v>0.6</v>
      </c>
      <c r="M77" s="17">
        <v>0.3</v>
      </c>
      <c r="N77" s="17">
        <v>0.65</v>
      </c>
    </row>
    <row r="78" spans="3:13">
      <c r="C78" s="7">
        <f>AVERAGE(C2:C77)</f>
        <v>0.641492539330533</v>
      </c>
      <c r="D78" s="7">
        <f>AVERAGE(D2:D77)</f>
        <v>0.107063186796088</v>
      </c>
      <c r="L78" s="7">
        <f>AVERAGE(L2:L77)</f>
        <v>0.7</v>
      </c>
      <c r="M78" s="7">
        <f>AVERAGE(M2:M77)</f>
        <v>0.185526315789474</v>
      </c>
    </row>
    <row r="80" spans="3:9">
      <c r="C80" s="18" t="s">
        <v>13</v>
      </c>
      <c r="D80" s="7" t="s">
        <v>14</v>
      </c>
      <c r="E80" s="7" t="s">
        <v>85</v>
      </c>
      <c r="F80" s="7" t="s">
        <v>86</v>
      </c>
      <c r="G80" s="7"/>
      <c r="H80" s="7" t="s">
        <v>39</v>
      </c>
      <c r="I80" s="7"/>
    </row>
    <row r="81" spans="3:12">
      <c r="C81" s="7" t="s">
        <v>15</v>
      </c>
      <c r="D81" s="7">
        <f>COUNTIF(C2:C77,"&lt;0.343")-COUNTIF(C2:C77,"&lt;0.311")</f>
        <v>0</v>
      </c>
      <c r="E81" s="7"/>
      <c r="F81" s="7"/>
      <c r="G81" s="7"/>
      <c r="H81" s="19">
        <v>0.02</v>
      </c>
      <c r="I81" s="23">
        <v>31.2</v>
      </c>
      <c r="J81" s="23">
        <v>-40</v>
      </c>
      <c r="K81" s="24">
        <v>0.0256</v>
      </c>
      <c r="L81">
        <v>76</v>
      </c>
    </row>
    <row r="82" spans="3:12">
      <c r="C82" s="7" t="s">
        <v>16</v>
      </c>
      <c r="D82" s="7">
        <f>COUNTIF(C2:C77,"&lt;0.375")-COUNTIF(C2:C77,"&lt;0.343")</f>
        <v>0</v>
      </c>
      <c r="E82" s="7"/>
      <c r="F82" s="7"/>
      <c r="G82" s="7"/>
      <c r="H82" s="19">
        <v>0.04</v>
      </c>
      <c r="I82" s="23">
        <v>62.4</v>
      </c>
      <c r="J82" s="23">
        <v>-60</v>
      </c>
      <c r="K82" s="24">
        <v>0.0385</v>
      </c>
      <c r="L82">
        <v>75</v>
      </c>
    </row>
    <row r="83" spans="3:12">
      <c r="C83" s="7" t="s">
        <v>17</v>
      </c>
      <c r="D83" s="7">
        <f>COUNTIF(C2:C77,"&lt;0.407")-COUNTIF(C2:C77,"&lt;0.375")</f>
        <v>4</v>
      </c>
      <c r="E83" s="7"/>
      <c r="F83" s="7"/>
      <c r="G83" s="7"/>
      <c r="H83" s="19">
        <v>0.1</v>
      </c>
      <c r="I83" s="23">
        <v>156</v>
      </c>
      <c r="J83" s="23">
        <v>-160</v>
      </c>
      <c r="K83" s="24">
        <v>0.1026</v>
      </c>
      <c r="L83">
        <v>70</v>
      </c>
    </row>
    <row r="84" spans="3:12">
      <c r="C84" s="7" t="s">
        <v>18</v>
      </c>
      <c r="D84" s="7">
        <f>COUNTIF(C2:C77,"&lt;0.439")-COUNTIF(C2:C77,"&lt;0.407")</f>
        <v>9</v>
      </c>
      <c r="E84" s="7"/>
      <c r="F84" s="7"/>
      <c r="G84" s="7"/>
      <c r="H84" s="19">
        <v>0.12</v>
      </c>
      <c r="I84" s="23">
        <v>187.2</v>
      </c>
      <c r="J84" s="23">
        <v>-180</v>
      </c>
      <c r="K84" s="24">
        <v>0.1154</v>
      </c>
      <c r="L84">
        <v>69</v>
      </c>
    </row>
    <row r="85" s="3" customFormat="1" spans="3:12">
      <c r="C85" s="20" t="s">
        <v>19</v>
      </c>
      <c r="D85" s="20">
        <f>COUNTIF(C2:C77,"&lt;0.471")-COUNTIF(C2:C77,"&lt;0.439")</f>
        <v>13</v>
      </c>
      <c r="E85" s="20"/>
      <c r="F85" s="20">
        <v>1500</v>
      </c>
      <c r="G85" s="20"/>
      <c r="H85" s="20"/>
      <c r="I85" s="20"/>
      <c r="J85" s="3">
        <v>-200</v>
      </c>
      <c r="K85" s="25">
        <v>0.1282</v>
      </c>
      <c r="L85" s="3">
        <v>68</v>
      </c>
    </row>
    <row r="86" spans="3:7">
      <c r="C86" s="7" t="s">
        <v>20</v>
      </c>
      <c r="D86" s="7">
        <f>COUNTIF(C2:C77,"&lt;0.503")-COUNTIF(C2:C77,"&lt;0.471")</f>
        <v>1</v>
      </c>
      <c r="E86" s="7"/>
      <c r="F86" s="7"/>
      <c r="G86" s="7"/>
    </row>
    <row r="87" s="5" customFormat="1" spans="3:8">
      <c r="C87" s="21" t="s">
        <v>21</v>
      </c>
      <c r="D87" s="21">
        <f>COUNTIF(C2:C77,"&lt;0.535")-COUNTIF(C2:C77,"&lt;0.503")</f>
        <v>2</v>
      </c>
      <c r="E87" s="21">
        <v>4</v>
      </c>
      <c r="F87" s="21">
        <v>-36</v>
      </c>
      <c r="G87" s="21">
        <v>3</v>
      </c>
      <c r="H87" s="5">
        <v>4</v>
      </c>
    </row>
    <row r="88" spans="3:7">
      <c r="C88" s="7" t="s">
        <v>22</v>
      </c>
      <c r="D88" s="7">
        <f>COUNTIF(C2:C77,"&lt;0.567")-COUNTIF(C2:C77,"&lt;0.535")</f>
        <v>2</v>
      </c>
      <c r="E88" s="7">
        <v>7</v>
      </c>
      <c r="F88" s="7">
        <v>-38</v>
      </c>
      <c r="G88" s="7">
        <v>7</v>
      </c>
    </row>
    <row r="89" s="3" customFormat="1" spans="3:7">
      <c r="C89" s="20" t="s">
        <v>23</v>
      </c>
      <c r="D89" s="20">
        <f>COUNTIF(C2:C77,"&lt;0.599")-COUNTIF(C2:C77,"&lt;0.567")</f>
        <v>8</v>
      </c>
      <c r="E89" s="20">
        <v>9</v>
      </c>
      <c r="F89" s="20">
        <v>-55</v>
      </c>
      <c r="G89" s="20">
        <v>11</v>
      </c>
    </row>
    <row r="90" spans="3:7">
      <c r="C90" s="7" t="s">
        <v>24</v>
      </c>
      <c r="D90" s="7">
        <f>COUNTIF(C2:C77,"&lt;0.631")-COUNTIF(C2:C77,"&lt;0.599")</f>
        <v>2</v>
      </c>
      <c r="E90" s="7">
        <v>11</v>
      </c>
      <c r="F90" s="7">
        <v>-50</v>
      </c>
      <c r="G90" s="7">
        <v>15</v>
      </c>
    </row>
    <row r="91" s="6" customFormat="1" spans="3:7">
      <c r="C91" s="22" t="s">
        <v>25</v>
      </c>
      <c r="D91" s="22">
        <f>COUNTIF(C2:C77,"&lt;0.663")-COUNTIF(C2:C77,"&lt;0.631")</f>
        <v>0</v>
      </c>
      <c r="E91" s="22">
        <v>13</v>
      </c>
      <c r="F91" s="22">
        <v>-39</v>
      </c>
      <c r="G91" s="22">
        <v>18</v>
      </c>
    </row>
    <row r="92" spans="3:7">
      <c r="C92" s="7" t="s">
        <v>26</v>
      </c>
      <c r="D92" s="7">
        <f>COUNTIF(C2:C77,"&lt;0.695")-COUNTIF(C2:C77,"&lt;0.663")</f>
        <v>1</v>
      </c>
      <c r="E92" s="7">
        <v>11</v>
      </c>
      <c r="F92" s="7">
        <v>-39</v>
      </c>
      <c r="G92" s="7">
        <v>15</v>
      </c>
    </row>
    <row r="93" spans="3:7">
      <c r="C93" s="7" t="s">
        <v>27</v>
      </c>
      <c r="D93" s="7">
        <f>COUNTIF(C2:C77,"&lt;0.727")-COUNTIF(C2:C77,"&lt;0.695")</f>
        <v>4</v>
      </c>
      <c r="E93" s="7">
        <v>9</v>
      </c>
      <c r="F93" s="7">
        <v>-35</v>
      </c>
      <c r="G93" s="7">
        <v>11</v>
      </c>
    </row>
    <row r="94" spans="3:7">
      <c r="C94" s="7" t="s">
        <v>28</v>
      </c>
      <c r="D94" s="7">
        <f>COUNTIF(C2:C77,"&lt;0.759")-COUNTIF(C2:C77,"&lt;0.727")</f>
        <v>3</v>
      </c>
      <c r="E94" s="7">
        <v>7</v>
      </c>
      <c r="F94" s="7">
        <v>-22</v>
      </c>
      <c r="G94" s="7">
        <v>7</v>
      </c>
    </row>
    <row r="95" s="5" customFormat="1" spans="3:7">
      <c r="C95" s="21" t="s">
        <v>29</v>
      </c>
      <c r="D95" s="21">
        <f>COUNTIF(C2:C77,"&lt;0.791")-COUNTIF(C2:C77,"&lt;0.759")</f>
        <v>3</v>
      </c>
      <c r="E95" s="21">
        <v>4</v>
      </c>
      <c r="F95" s="21">
        <v>-14</v>
      </c>
      <c r="G95" s="21">
        <v>3</v>
      </c>
    </row>
    <row r="96" spans="3:7">
      <c r="C96" s="7" t="s">
        <v>30</v>
      </c>
      <c r="D96" s="7">
        <f>COUNTIF(C2:C77,"&lt;0.823")-COUNTIF(C2:C77,"&lt;0.791")</f>
        <v>5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6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6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4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3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76" workbookViewId="0">
      <selection activeCell="A1" sqref="$A1:$XFD103"/>
    </sheetView>
  </sheetViews>
  <sheetFormatPr defaultColWidth="9" defaultRowHeight="13.5"/>
  <cols>
    <col min="3" max="4" width="15.8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113</v>
      </c>
      <c r="B28" s="9">
        <v>113</v>
      </c>
      <c r="C28" s="9">
        <v>0.48065447807312</v>
      </c>
      <c r="D28" s="9">
        <v>0.154976487159729</v>
      </c>
      <c r="E28" s="9">
        <v>7</v>
      </c>
      <c r="F28" s="9">
        <v>9</v>
      </c>
      <c r="G28" s="9">
        <v>3</v>
      </c>
      <c r="H28" s="9">
        <v>1</v>
      </c>
      <c r="I28" s="9">
        <v>0.7</v>
      </c>
      <c r="J28" s="9">
        <v>0.4375</v>
      </c>
      <c r="K28" s="9">
        <v>0.538461538461538</v>
      </c>
      <c r="L28" s="9">
        <v>0.9</v>
      </c>
      <c r="M28" s="9">
        <v>-0.2</v>
      </c>
      <c r="N28" s="9">
        <v>0.4</v>
      </c>
    </row>
    <row r="29" spans="1:14">
      <c r="A29" s="8">
        <v>200</v>
      </c>
      <c r="B29" s="9">
        <v>200</v>
      </c>
      <c r="C29" s="9">
        <v>0.520510196685791</v>
      </c>
      <c r="D29" s="9">
        <v>0.174683451652527</v>
      </c>
      <c r="E29" s="9">
        <v>7</v>
      </c>
      <c r="F29" s="9">
        <v>6</v>
      </c>
      <c r="G29" s="9">
        <v>3</v>
      </c>
      <c r="H29" s="9">
        <v>4</v>
      </c>
      <c r="I29" s="9">
        <v>0.7</v>
      </c>
      <c r="J29" s="9">
        <v>0.538461538461539</v>
      </c>
      <c r="K29" s="9">
        <v>0.608695652173913</v>
      </c>
      <c r="L29" s="9">
        <v>0.6</v>
      </c>
      <c r="M29" s="9">
        <v>0.1</v>
      </c>
      <c r="N29" s="9">
        <v>0.55</v>
      </c>
    </row>
    <row r="30" spans="1:14">
      <c r="A30" s="8">
        <v>143</v>
      </c>
      <c r="B30" s="9">
        <v>143</v>
      </c>
      <c r="C30" s="9">
        <v>0.534330725669861</v>
      </c>
      <c r="D30" s="9">
        <v>0.131121039390564</v>
      </c>
      <c r="E30" s="9">
        <v>7</v>
      </c>
      <c r="F30" s="9">
        <v>3</v>
      </c>
      <c r="G30" s="9">
        <v>3</v>
      </c>
      <c r="H30" s="9">
        <v>7</v>
      </c>
      <c r="I30" s="9">
        <v>0.7</v>
      </c>
      <c r="J30" s="9">
        <v>0.7</v>
      </c>
      <c r="K30" s="9">
        <v>0.7</v>
      </c>
      <c r="L30" s="9">
        <v>0.3</v>
      </c>
      <c r="M30" s="9">
        <v>0.4</v>
      </c>
      <c r="N30" s="9">
        <v>0.7</v>
      </c>
    </row>
    <row r="31" spans="1:14">
      <c r="A31" s="8">
        <v>347</v>
      </c>
      <c r="B31" s="9">
        <v>347</v>
      </c>
      <c r="C31" s="9">
        <v>0.542703747749329</v>
      </c>
      <c r="D31" s="9">
        <v>0.167460083961487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369</v>
      </c>
      <c r="B32" s="9">
        <v>369</v>
      </c>
      <c r="C32" s="9">
        <v>0.558424592018127</v>
      </c>
      <c r="D32" s="9">
        <v>0.142747044563294</v>
      </c>
      <c r="E32" s="9">
        <v>9</v>
      </c>
      <c r="F32" s="9">
        <v>8</v>
      </c>
      <c r="G32" s="9">
        <v>1</v>
      </c>
      <c r="H32" s="9">
        <v>2</v>
      </c>
      <c r="I32" s="9">
        <v>0.9</v>
      </c>
      <c r="J32" s="9">
        <v>0.529411764705882</v>
      </c>
      <c r="K32" s="9">
        <v>0.666666666666667</v>
      </c>
      <c r="L32" s="9">
        <v>0.8</v>
      </c>
      <c r="M32" s="9">
        <v>0.1</v>
      </c>
      <c r="N32" s="9">
        <v>0.55</v>
      </c>
    </row>
    <row r="33" spans="1:14">
      <c r="A33" s="8">
        <v>308</v>
      </c>
      <c r="B33" s="9">
        <v>308</v>
      </c>
      <c r="C33" s="9">
        <v>0.568925857543945</v>
      </c>
      <c r="D33" s="9">
        <v>0.154922485351562</v>
      </c>
      <c r="E33" s="9">
        <v>10</v>
      </c>
      <c r="F33" s="9">
        <v>8</v>
      </c>
      <c r="G33" s="9">
        <v>0</v>
      </c>
      <c r="H33" s="9">
        <v>2</v>
      </c>
      <c r="I33" s="9">
        <v>1</v>
      </c>
      <c r="J33" s="9">
        <v>0.555555555555556</v>
      </c>
      <c r="K33" s="9">
        <v>0.714285714285714</v>
      </c>
      <c r="L33" s="9">
        <v>0.8</v>
      </c>
      <c r="M33" s="9">
        <v>0.2</v>
      </c>
      <c r="N33" s="9">
        <v>0.6</v>
      </c>
    </row>
    <row r="34" spans="1:14">
      <c r="A34" s="8">
        <v>224</v>
      </c>
      <c r="B34" s="9">
        <v>224</v>
      </c>
      <c r="C34" s="9">
        <v>0.56917941570282</v>
      </c>
      <c r="D34" s="9">
        <v>0.183644413948059</v>
      </c>
      <c r="E34" s="9">
        <v>9</v>
      </c>
      <c r="F34" s="9">
        <v>8</v>
      </c>
      <c r="G34" s="9">
        <v>1</v>
      </c>
      <c r="H34" s="9">
        <v>2</v>
      </c>
      <c r="I34" s="9">
        <v>0.9</v>
      </c>
      <c r="J34" s="9">
        <v>0.529411764705882</v>
      </c>
      <c r="K34" s="9">
        <v>0.666666666666667</v>
      </c>
      <c r="L34" s="9">
        <v>0.8</v>
      </c>
      <c r="M34" s="9">
        <v>0.1</v>
      </c>
      <c r="N34" s="9">
        <v>0.55</v>
      </c>
    </row>
    <row r="35" spans="1:14">
      <c r="A35" s="8">
        <v>43</v>
      </c>
      <c r="B35" s="9">
        <v>43</v>
      </c>
      <c r="C35" s="9">
        <v>0.571359634399414</v>
      </c>
      <c r="D35" s="9">
        <v>0.128782153129578</v>
      </c>
      <c r="E35" s="9">
        <v>8</v>
      </c>
      <c r="F35" s="9">
        <v>7</v>
      </c>
      <c r="G35" s="9">
        <v>2</v>
      </c>
      <c r="H35" s="9">
        <v>3</v>
      </c>
      <c r="I35" s="9">
        <v>0.8</v>
      </c>
      <c r="J35" s="9">
        <v>0.533333333333333</v>
      </c>
      <c r="K35" s="9">
        <v>0.64</v>
      </c>
      <c r="L35" s="9">
        <v>0.7</v>
      </c>
      <c r="M35" s="9">
        <v>0.1</v>
      </c>
      <c r="N35" s="9">
        <v>0.55</v>
      </c>
    </row>
    <row r="36" spans="1:14">
      <c r="A36" s="8">
        <v>36</v>
      </c>
      <c r="B36" s="9">
        <v>36</v>
      </c>
      <c r="C36" s="9">
        <v>0.588944435119629</v>
      </c>
      <c r="D36" s="9">
        <v>0.175347805023193</v>
      </c>
      <c r="E36" s="9">
        <v>7</v>
      </c>
      <c r="F36" s="9">
        <v>8</v>
      </c>
      <c r="G36" s="9">
        <v>3</v>
      </c>
      <c r="H36" s="9">
        <v>2</v>
      </c>
      <c r="I36" s="9">
        <v>0.7</v>
      </c>
      <c r="J36" s="9">
        <v>0.466666666666667</v>
      </c>
      <c r="K36" s="9">
        <v>0.56</v>
      </c>
      <c r="L36" s="9">
        <v>0.8</v>
      </c>
      <c r="M36" s="9">
        <v>-0.1</v>
      </c>
      <c r="N36" s="9">
        <v>0.45</v>
      </c>
    </row>
    <row r="37" s="1" customFormat="1" spans="1:14">
      <c r="A37" s="10">
        <v>192</v>
      </c>
      <c r="B37" s="11">
        <v>192</v>
      </c>
      <c r="C37" s="11">
        <v>0.592427253723145</v>
      </c>
      <c r="D37" s="11">
        <v>0.27315354347229</v>
      </c>
      <c r="E37" s="11">
        <v>9</v>
      </c>
      <c r="F37" s="11">
        <v>7</v>
      </c>
      <c r="G37" s="11">
        <v>1</v>
      </c>
      <c r="H37" s="11">
        <v>3</v>
      </c>
      <c r="I37" s="11">
        <v>0.9</v>
      </c>
      <c r="J37" s="11">
        <v>0.5625</v>
      </c>
      <c r="K37" s="11">
        <v>0.692307692307692</v>
      </c>
      <c r="L37" s="11">
        <v>0.7</v>
      </c>
      <c r="M37" s="11">
        <v>0.2</v>
      </c>
      <c r="N37" s="11">
        <v>0.6</v>
      </c>
    </row>
    <row r="38" spans="1:14">
      <c r="A38" s="8">
        <v>444</v>
      </c>
      <c r="B38" s="9">
        <v>444</v>
      </c>
      <c r="C38" s="9">
        <v>0.595346450805664</v>
      </c>
      <c r="D38" s="9">
        <v>0.195836067199707</v>
      </c>
      <c r="E38" s="9">
        <v>7</v>
      </c>
      <c r="F38" s="9">
        <v>6</v>
      </c>
      <c r="G38" s="9">
        <v>3</v>
      </c>
      <c r="H38" s="9">
        <v>4</v>
      </c>
      <c r="I38" s="9">
        <v>0.7</v>
      </c>
      <c r="J38" s="9">
        <v>0.538461538461539</v>
      </c>
      <c r="K38" s="9">
        <v>0.608695652173913</v>
      </c>
      <c r="L38" s="9">
        <v>0.6</v>
      </c>
      <c r="M38" s="9">
        <v>0.1</v>
      </c>
      <c r="N38" s="9">
        <v>0.55</v>
      </c>
    </row>
    <row r="39" spans="1:14">
      <c r="A39" s="8">
        <v>133</v>
      </c>
      <c r="B39" s="9">
        <v>133</v>
      </c>
      <c r="C39" s="9">
        <v>0.597050428390503</v>
      </c>
      <c r="D39" s="9">
        <v>0.135079622268677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33</v>
      </c>
      <c r="B40" s="9">
        <v>33</v>
      </c>
      <c r="C40" s="9">
        <v>0.59718656539917</v>
      </c>
      <c r="D40" s="9">
        <v>0.132335543632507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432</v>
      </c>
      <c r="B41" s="9">
        <v>432</v>
      </c>
      <c r="C41" s="9">
        <v>0.605595111846924</v>
      </c>
      <c r="D41" s="9">
        <v>0.208909034729004</v>
      </c>
      <c r="E41" s="9">
        <v>9</v>
      </c>
      <c r="F41" s="9">
        <v>8</v>
      </c>
      <c r="G41" s="9">
        <v>1</v>
      </c>
      <c r="H41" s="9">
        <v>2</v>
      </c>
      <c r="I41" s="9">
        <v>0.9</v>
      </c>
      <c r="J41" s="9">
        <v>0.529411764705882</v>
      </c>
      <c r="K41" s="9">
        <v>0.666666666666667</v>
      </c>
      <c r="L41" s="9">
        <v>0.8</v>
      </c>
      <c r="M41" s="9">
        <v>0.1</v>
      </c>
      <c r="N41" s="9">
        <v>0.55</v>
      </c>
    </row>
    <row r="42" spans="1:14">
      <c r="A42" s="8">
        <v>225</v>
      </c>
      <c r="B42" s="9">
        <v>225</v>
      </c>
      <c r="C42" s="9">
        <v>0.605853915214539</v>
      </c>
      <c r="D42" s="9">
        <v>0.149552583694458</v>
      </c>
      <c r="E42" s="9">
        <v>7</v>
      </c>
      <c r="F42" s="9">
        <v>8</v>
      </c>
      <c r="G42" s="9">
        <v>3</v>
      </c>
      <c r="H42" s="9">
        <v>2</v>
      </c>
      <c r="I42" s="9">
        <v>0.7</v>
      </c>
      <c r="J42" s="9">
        <v>0.466666666666667</v>
      </c>
      <c r="K42" s="9">
        <v>0.56</v>
      </c>
      <c r="L42" s="9">
        <v>0.8</v>
      </c>
      <c r="M42" s="9">
        <v>-0.1</v>
      </c>
      <c r="N42" s="9">
        <v>0.45</v>
      </c>
    </row>
    <row r="43" spans="1:14">
      <c r="A43" s="8">
        <v>197</v>
      </c>
      <c r="B43" s="9">
        <v>197</v>
      </c>
      <c r="C43" s="9">
        <v>0.663269877433777</v>
      </c>
      <c r="D43" s="9">
        <v>0.14519727230072</v>
      </c>
      <c r="E43" s="9">
        <v>8</v>
      </c>
      <c r="F43" s="9">
        <v>10</v>
      </c>
      <c r="G43" s="9">
        <v>2</v>
      </c>
      <c r="H43" s="9">
        <v>0</v>
      </c>
      <c r="I43" s="9">
        <v>0.8</v>
      </c>
      <c r="J43" s="9">
        <v>0.444444444444444</v>
      </c>
      <c r="K43" s="9">
        <v>0.571428571428572</v>
      </c>
      <c r="L43" s="9">
        <v>1</v>
      </c>
      <c r="M43" s="9">
        <v>-0.2</v>
      </c>
      <c r="N43" s="9">
        <v>0.4</v>
      </c>
    </row>
    <row r="44" spans="1:14">
      <c r="A44" s="8">
        <v>1</v>
      </c>
      <c r="B44" s="9">
        <v>1</v>
      </c>
      <c r="C44" s="9">
        <v>0.724003314971924</v>
      </c>
      <c r="D44" s="9">
        <v>0.0609499216079712</v>
      </c>
      <c r="E44" s="9">
        <v>7</v>
      </c>
      <c r="F44" s="9">
        <v>8</v>
      </c>
      <c r="G44" s="9">
        <v>3</v>
      </c>
      <c r="H44" s="9">
        <v>2</v>
      </c>
      <c r="I44" s="9">
        <v>0.7</v>
      </c>
      <c r="J44" s="9">
        <v>0.466666666666667</v>
      </c>
      <c r="K44" s="9">
        <v>0.56</v>
      </c>
      <c r="L44" s="9">
        <v>0.8</v>
      </c>
      <c r="M44" s="9">
        <v>-0.1</v>
      </c>
      <c r="N44" s="9">
        <v>0.45</v>
      </c>
    </row>
    <row r="45" spans="1:14">
      <c r="A45" s="8">
        <v>440</v>
      </c>
      <c r="B45" s="9">
        <v>440</v>
      </c>
      <c r="C45" s="9">
        <v>0.726106524467468</v>
      </c>
      <c r="D45" s="9">
        <v>0.214366316795349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="4" customFormat="1" spans="1:14">
      <c r="A46" s="16">
        <v>340</v>
      </c>
      <c r="B46" s="17">
        <v>340</v>
      </c>
      <c r="C46" s="17">
        <v>0.726742148399353</v>
      </c>
      <c r="D46" s="17">
        <v>0.163003444671631</v>
      </c>
      <c r="E46" s="17">
        <v>9</v>
      </c>
      <c r="F46" s="17">
        <v>5</v>
      </c>
      <c r="G46" s="17">
        <v>1</v>
      </c>
      <c r="H46" s="17">
        <v>5</v>
      </c>
      <c r="I46" s="17">
        <v>0.9</v>
      </c>
      <c r="J46" s="17">
        <v>0.642857142857143</v>
      </c>
      <c r="K46" s="17">
        <v>0.75</v>
      </c>
      <c r="L46" s="17">
        <v>0.5</v>
      </c>
      <c r="M46" s="17">
        <v>0.4</v>
      </c>
      <c r="N46" s="17">
        <v>0.7</v>
      </c>
    </row>
    <row r="47" spans="1:14">
      <c r="A47" s="8">
        <v>135</v>
      </c>
      <c r="B47" s="9">
        <v>135</v>
      </c>
      <c r="C47" s="9">
        <v>0.727081894874573</v>
      </c>
      <c r="D47" s="9">
        <v>0.148623704910278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326</v>
      </c>
      <c r="B48" s="9">
        <v>326</v>
      </c>
      <c r="C48" s="9">
        <v>0.728153347969055</v>
      </c>
      <c r="D48" s="9">
        <v>0.205908179283142</v>
      </c>
      <c r="E48" s="9">
        <v>10</v>
      </c>
      <c r="F48" s="9">
        <v>7</v>
      </c>
      <c r="G48" s="9">
        <v>0</v>
      </c>
      <c r="H48" s="9">
        <v>3</v>
      </c>
      <c r="I48" s="9">
        <v>1</v>
      </c>
      <c r="J48" s="9">
        <v>0.588235294117647</v>
      </c>
      <c r="K48" s="9">
        <v>0.740740740740741</v>
      </c>
      <c r="L48" s="9">
        <v>0.7</v>
      </c>
      <c r="M48" s="9">
        <v>0.3</v>
      </c>
      <c r="N48" s="9">
        <v>0.65</v>
      </c>
    </row>
    <row r="49" spans="1:14">
      <c r="A49" s="8">
        <v>198</v>
      </c>
      <c r="B49" s="9">
        <v>198</v>
      </c>
      <c r="C49" s="9">
        <v>0.729091763496399</v>
      </c>
      <c r="D49" s="9">
        <v>0.0614309310913086</v>
      </c>
      <c r="E49" s="9">
        <v>10</v>
      </c>
      <c r="F49" s="9">
        <v>9</v>
      </c>
      <c r="G49" s="9">
        <v>0</v>
      </c>
      <c r="H49" s="9">
        <v>1</v>
      </c>
      <c r="I49" s="9">
        <v>1</v>
      </c>
      <c r="J49" s="9">
        <v>0.526315789473684</v>
      </c>
      <c r="K49" s="9">
        <v>0.689655172413793</v>
      </c>
      <c r="L49" s="9">
        <v>0.9</v>
      </c>
      <c r="M49" s="9">
        <v>0.1</v>
      </c>
      <c r="N49" s="9">
        <v>0.55</v>
      </c>
    </row>
    <row r="50" spans="1:14">
      <c r="A50" s="8">
        <v>82</v>
      </c>
      <c r="B50" s="9">
        <v>82</v>
      </c>
      <c r="C50" s="9">
        <v>0.789119720458984</v>
      </c>
      <c r="D50" s="9">
        <v>0.221872568130493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358</v>
      </c>
      <c r="B51" s="9">
        <v>358</v>
      </c>
      <c r="C51" s="9">
        <v>0.789153099060059</v>
      </c>
      <c r="D51" s="9">
        <v>0.069909930229187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pans="1:14">
      <c r="A52" s="8">
        <v>395</v>
      </c>
      <c r="B52" s="9">
        <v>395</v>
      </c>
      <c r="C52" s="9">
        <v>0.835938572883606</v>
      </c>
      <c r="D52" s="9">
        <v>0.0859125852584839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="4" customFormat="1" spans="1:14">
      <c r="A53" s="16">
        <v>153</v>
      </c>
      <c r="B53" s="17">
        <v>153</v>
      </c>
      <c r="C53" s="17">
        <v>0.790530443191528</v>
      </c>
      <c r="D53" s="17">
        <v>0.117846488952637</v>
      </c>
      <c r="E53" s="17">
        <v>10</v>
      </c>
      <c r="F53" s="17">
        <v>6</v>
      </c>
      <c r="G53" s="17">
        <v>0</v>
      </c>
      <c r="H53" s="17">
        <v>4</v>
      </c>
      <c r="I53" s="17">
        <v>1</v>
      </c>
      <c r="J53" s="17">
        <v>0.625</v>
      </c>
      <c r="K53" s="17">
        <v>0.769230769230769</v>
      </c>
      <c r="L53" s="17">
        <v>0.6</v>
      </c>
      <c r="M53" s="17">
        <v>0.4</v>
      </c>
      <c r="N53" s="17">
        <v>0.7</v>
      </c>
    </row>
    <row r="54" spans="1:14">
      <c r="A54" s="8">
        <v>464</v>
      </c>
      <c r="B54" s="9">
        <v>464</v>
      </c>
      <c r="C54" s="9">
        <v>0.819258093833923</v>
      </c>
      <c r="D54" s="9">
        <v>0.0910781621932983</v>
      </c>
      <c r="E54" s="9">
        <v>9</v>
      </c>
      <c r="F54" s="9">
        <v>9</v>
      </c>
      <c r="G54" s="9">
        <v>1</v>
      </c>
      <c r="H54" s="9">
        <v>1</v>
      </c>
      <c r="I54" s="9">
        <v>0.9</v>
      </c>
      <c r="J54" s="9">
        <v>0.5</v>
      </c>
      <c r="K54" s="9">
        <v>0.642857142857143</v>
      </c>
      <c r="L54" s="9">
        <v>0.9</v>
      </c>
      <c r="M54" s="9">
        <v>0</v>
      </c>
      <c r="N54" s="9">
        <v>0.5</v>
      </c>
    </row>
    <row r="55" spans="1:14">
      <c r="A55" s="8">
        <v>86</v>
      </c>
      <c r="B55" s="9">
        <v>86</v>
      </c>
      <c r="C55" s="9">
        <v>0.8199782371521</v>
      </c>
      <c r="D55" s="9">
        <v>0.0331791639328003</v>
      </c>
      <c r="E55" s="9">
        <v>9</v>
      </c>
      <c r="F55" s="9">
        <v>8</v>
      </c>
      <c r="G55" s="9">
        <v>1</v>
      </c>
      <c r="H55" s="9">
        <v>2</v>
      </c>
      <c r="I55" s="9">
        <v>0.9</v>
      </c>
      <c r="J55" s="9">
        <v>0.529411764705882</v>
      </c>
      <c r="K55" s="9">
        <v>0.666666666666667</v>
      </c>
      <c r="L55" s="9">
        <v>0.8</v>
      </c>
      <c r="M55" s="9">
        <v>0.1</v>
      </c>
      <c r="N55" s="9">
        <v>0.55</v>
      </c>
    </row>
    <row r="56" spans="1:14">
      <c r="A56" s="8">
        <v>203</v>
      </c>
      <c r="B56" s="9">
        <v>203</v>
      </c>
      <c r="C56" s="9">
        <v>0.82262909412384</v>
      </c>
      <c r="D56" s="9">
        <v>0.0605645179748535</v>
      </c>
      <c r="E56" s="9">
        <v>10</v>
      </c>
      <c r="F56" s="9">
        <v>6</v>
      </c>
      <c r="G56" s="9">
        <v>0</v>
      </c>
      <c r="H56" s="9">
        <v>4</v>
      </c>
      <c r="I56" s="9">
        <v>1</v>
      </c>
      <c r="J56" s="9">
        <v>0.625</v>
      </c>
      <c r="K56" s="9">
        <v>0.769230769230769</v>
      </c>
      <c r="L56" s="9">
        <v>0.6</v>
      </c>
      <c r="M56" s="9">
        <v>0.4</v>
      </c>
      <c r="N56" s="9">
        <v>0.7</v>
      </c>
    </row>
    <row r="57" spans="1:14">
      <c r="A57" s="8">
        <v>187</v>
      </c>
      <c r="B57" s="9">
        <v>187</v>
      </c>
      <c r="C57" s="9">
        <v>0.822651863098145</v>
      </c>
      <c r="D57" s="9">
        <v>0.15688693523407</v>
      </c>
      <c r="E57" s="9">
        <v>10</v>
      </c>
      <c r="F57" s="9">
        <v>7</v>
      </c>
      <c r="G57" s="9">
        <v>0</v>
      </c>
      <c r="H57" s="9">
        <v>3</v>
      </c>
      <c r="I57" s="9">
        <v>1</v>
      </c>
      <c r="J57" s="9">
        <v>0.588235294117647</v>
      </c>
      <c r="K57" s="9">
        <v>0.740740740740741</v>
      </c>
      <c r="L57" s="9">
        <v>0.7</v>
      </c>
      <c r="M57" s="9">
        <v>0.3</v>
      </c>
      <c r="N57" s="9">
        <v>0.65</v>
      </c>
    </row>
    <row r="58" s="4" customFormat="1" spans="1:14">
      <c r="A58" s="16">
        <v>134</v>
      </c>
      <c r="B58" s="17">
        <v>134</v>
      </c>
      <c r="C58" s="17">
        <v>0.822918891906738</v>
      </c>
      <c r="D58" s="17">
        <v>0.0971198081970215</v>
      </c>
      <c r="E58" s="17">
        <v>10</v>
      </c>
      <c r="F58" s="17">
        <v>7</v>
      </c>
      <c r="G58" s="17">
        <v>0</v>
      </c>
      <c r="H58" s="17">
        <v>3</v>
      </c>
      <c r="I58" s="17">
        <v>1</v>
      </c>
      <c r="J58" s="17">
        <v>0.588235294117647</v>
      </c>
      <c r="K58" s="17">
        <v>0.740740740740741</v>
      </c>
      <c r="L58" s="17">
        <v>0.7</v>
      </c>
      <c r="M58" s="17">
        <v>0.3</v>
      </c>
      <c r="N58" s="17">
        <v>0.65</v>
      </c>
    </row>
    <row r="59" spans="1:14">
      <c r="A59" s="8">
        <v>428</v>
      </c>
      <c r="B59" s="9">
        <v>428</v>
      </c>
      <c r="C59" s="9">
        <v>0.825892806053162</v>
      </c>
      <c r="D59" s="9">
        <v>0.0750623941421509</v>
      </c>
      <c r="E59" s="9">
        <v>9</v>
      </c>
      <c r="F59" s="9">
        <v>5</v>
      </c>
      <c r="G59" s="9">
        <v>1</v>
      </c>
      <c r="H59" s="9">
        <v>5</v>
      </c>
      <c r="I59" s="9">
        <v>0.9</v>
      </c>
      <c r="J59" s="9">
        <v>0.642857142857143</v>
      </c>
      <c r="K59" s="9">
        <v>0.75</v>
      </c>
      <c r="L59" s="9">
        <v>0.5</v>
      </c>
      <c r="M59" s="9">
        <v>0.4</v>
      </c>
      <c r="N59" s="9">
        <v>0.7</v>
      </c>
    </row>
    <row r="60" spans="1:14">
      <c r="A60" s="8">
        <v>421</v>
      </c>
      <c r="B60" s="9">
        <v>421</v>
      </c>
      <c r="C60" s="9">
        <v>0.842834234237671</v>
      </c>
      <c r="D60" s="9">
        <v>0.189815521240234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96</v>
      </c>
      <c r="B61" s="9">
        <v>96</v>
      </c>
      <c r="C61" s="9">
        <v>0.843329429626465</v>
      </c>
      <c r="D61" s="9">
        <v>0.269051551818848</v>
      </c>
      <c r="E61" s="9">
        <v>9</v>
      </c>
      <c r="F61" s="9">
        <v>3</v>
      </c>
      <c r="G61" s="9">
        <v>1</v>
      </c>
      <c r="H61" s="9">
        <v>7</v>
      </c>
      <c r="I61" s="9">
        <v>0.9</v>
      </c>
      <c r="J61" s="9">
        <v>0.75</v>
      </c>
      <c r="K61" s="9">
        <v>0.818181818181818</v>
      </c>
      <c r="L61" s="9">
        <v>0.3</v>
      </c>
      <c r="M61" s="9">
        <v>0.6</v>
      </c>
      <c r="N61" s="9">
        <v>0.8</v>
      </c>
    </row>
    <row r="62" spans="1:14">
      <c r="A62" s="8">
        <v>366</v>
      </c>
      <c r="B62" s="9">
        <v>366</v>
      </c>
      <c r="C62" s="9">
        <v>0.844253778457642</v>
      </c>
      <c r="D62" s="9">
        <v>0.0926085710525513</v>
      </c>
      <c r="E62" s="9">
        <v>10</v>
      </c>
      <c r="F62" s="9">
        <v>8</v>
      </c>
      <c r="G62" s="9">
        <v>0</v>
      </c>
      <c r="H62" s="9">
        <v>2</v>
      </c>
      <c r="I62" s="9">
        <v>1</v>
      </c>
      <c r="J62" s="9">
        <v>0.555555555555556</v>
      </c>
      <c r="K62" s="9">
        <v>0.714285714285714</v>
      </c>
      <c r="L62" s="9">
        <v>0.8</v>
      </c>
      <c r="M62" s="9">
        <v>0.2</v>
      </c>
      <c r="N62" s="9">
        <v>0.6</v>
      </c>
    </row>
    <row r="63" s="4" customFormat="1" spans="1:14">
      <c r="A63" s="16">
        <v>456</v>
      </c>
      <c r="B63" s="17">
        <v>456</v>
      </c>
      <c r="C63" s="17">
        <v>0.846237897872925</v>
      </c>
      <c r="D63" s="17">
        <v>0.175909638404846</v>
      </c>
      <c r="E63" s="17">
        <v>10</v>
      </c>
      <c r="F63" s="17">
        <v>6</v>
      </c>
      <c r="G63" s="17">
        <v>0</v>
      </c>
      <c r="H63" s="17">
        <v>4</v>
      </c>
      <c r="I63" s="17">
        <v>1</v>
      </c>
      <c r="J63" s="17">
        <v>0.625</v>
      </c>
      <c r="K63" s="17">
        <v>0.769230769230769</v>
      </c>
      <c r="L63" s="17">
        <v>0.6</v>
      </c>
      <c r="M63" s="17">
        <v>0.4</v>
      </c>
      <c r="N63" s="17">
        <v>0.7</v>
      </c>
    </row>
    <row r="64" spans="1:14">
      <c r="A64" s="8">
        <v>305</v>
      </c>
      <c r="B64" s="9">
        <v>305</v>
      </c>
      <c r="C64" s="9">
        <v>0.855350017547607</v>
      </c>
      <c r="D64" s="9">
        <v>0.0944843292236328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pans="1:14">
      <c r="A65" s="8">
        <v>30</v>
      </c>
      <c r="B65" s="9">
        <v>30</v>
      </c>
      <c r="C65" s="9">
        <v>0.861119389533997</v>
      </c>
      <c r="D65" s="9">
        <v>0.250669717788696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479</v>
      </c>
      <c r="B66" s="9">
        <v>479</v>
      </c>
      <c r="C66" s="9">
        <v>0.870608329772949</v>
      </c>
      <c r="D66" s="9">
        <v>0.253975987434387</v>
      </c>
      <c r="E66" s="9">
        <v>10</v>
      </c>
      <c r="F66" s="9">
        <v>5</v>
      </c>
      <c r="G66" s="9">
        <v>0</v>
      </c>
      <c r="H66" s="9">
        <v>5</v>
      </c>
      <c r="I66" s="9">
        <v>1</v>
      </c>
      <c r="J66" s="9">
        <v>0.666666666666667</v>
      </c>
      <c r="K66" s="9">
        <v>0.8</v>
      </c>
      <c r="L66" s="9">
        <v>0.5</v>
      </c>
      <c r="M66" s="9">
        <v>0.5</v>
      </c>
      <c r="N66" s="9">
        <v>0.75</v>
      </c>
    </row>
    <row r="67" spans="1:14">
      <c r="A67" s="8">
        <v>196</v>
      </c>
      <c r="B67" s="9">
        <v>196</v>
      </c>
      <c r="C67" s="9">
        <v>0.874240398406982</v>
      </c>
      <c r="D67" s="9">
        <v>0.196797728538513</v>
      </c>
      <c r="E67" s="9">
        <v>9</v>
      </c>
      <c r="F67" s="9">
        <v>6</v>
      </c>
      <c r="G67" s="9">
        <v>1</v>
      </c>
      <c r="H67" s="9">
        <v>4</v>
      </c>
      <c r="I67" s="9">
        <v>0.9</v>
      </c>
      <c r="J67" s="9">
        <v>0.6</v>
      </c>
      <c r="K67" s="9">
        <v>0.72</v>
      </c>
      <c r="L67" s="9">
        <v>0.6</v>
      </c>
      <c r="M67" s="9">
        <v>0.3</v>
      </c>
      <c r="N67" s="9">
        <v>0.65</v>
      </c>
    </row>
    <row r="68" spans="1:14">
      <c r="A68" s="8">
        <v>110</v>
      </c>
      <c r="B68" s="9">
        <v>110</v>
      </c>
      <c r="C68" s="9">
        <v>0.882378220558167</v>
      </c>
      <c r="D68" s="9">
        <v>0.014157772064209</v>
      </c>
      <c r="E68" s="9">
        <v>10</v>
      </c>
      <c r="F68" s="9">
        <v>10</v>
      </c>
      <c r="G68" s="9">
        <v>0</v>
      </c>
      <c r="H68" s="9">
        <v>0</v>
      </c>
      <c r="I68" s="9">
        <v>1</v>
      </c>
      <c r="J68" s="9">
        <v>0.5</v>
      </c>
      <c r="K68" s="9">
        <v>0.666666666666667</v>
      </c>
      <c r="L68" s="9">
        <v>1</v>
      </c>
      <c r="M68" s="9">
        <v>0</v>
      </c>
      <c r="N68" s="9">
        <v>0.5</v>
      </c>
    </row>
    <row r="69" s="4" customFormat="1" spans="1:14">
      <c r="A69" s="16">
        <v>268</v>
      </c>
      <c r="B69" s="17">
        <v>268</v>
      </c>
      <c r="C69" s="17">
        <v>0.884103894233704</v>
      </c>
      <c r="D69" s="17">
        <v>0.151036620140076</v>
      </c>
      <c r="E69" s="17">
        <v>9</v>
      </c>
      <c r="F69" s="17">
        <v>8</v>
      </c>
      <c r="G69" s="17">
        <v>1</v>
      </c>
      <c r="H69" s="17">
        <v>2</v>
      </c>
      <c r="I69" s="17">
        <v>0.9</v>
      </c>
      <c r="J69" s="17">
        <v>0.529411764705882</v>
      </c>
      <c r="K69" s="17">
        <v>0.666666666666667</v>
      </c>
      <c r="L69" s="17">
        <v>0.8</v>
      </c>
      <c r="M69" s="17">
        <v>0.1</v>
      </c>
      <c r="N69" s="17">
        <v>0.55</v>
      </c>
    </row>
    <row r="70" spans="1:14">
      <c r="A70" s="8">
        <v>169</v>
      </c>
      <c r="B70" s="9">
        <v>169</v>
      </c>
      <c r="C70" s="9">
        <v>0.889257192611694</v>
      </c>
      <c r="D70" s="9">
        <v>0.131466746330261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pans="1:14">
      <c r="A71" s="8">
        <v>87</v>
      </c>
      <c r="B71" s="9">
        <v>87</v>
      </c>
      <c r="C71" s="9">
        <v>0.905320048332214</v>
      </c>
      <c r="D71" s="9">
        <v>0.0473051071166992</v>
      </c>
      <c r="E71" s="9">
        <v>8</v>
      </c>
      <c r="F71" s="9">
        <v>9</v>
      </c>
      <c r="G71" s="9">
        <v>2</v>
      </c>
      <c r="H71" s="9">
        <v>1</v>
      </c>
      <c r="I71" s="9">
        <v>0.8</v>
      </c>
      <c r="J71" s="9">
        <v>0.470588235294118</v>
      </c>
      <c r="K71" s="9">
        <v>0.592592592592593</v>
      </c>
      <c r="L71" s="9">
        <v>0.9</v>
      </c>
      <c r="M71" s="9">
        <v>-0.1</v>
      </c>
      <c r="N71" s="9">
        <v>0.45</v>
      </c>
    </row>
    <row r="72" spans="1:14">
      <c r="A72" s="8">
        <v>280</v>
      </c>
      <c r="B72" s="9">
        <v>280</v>
      </c>
      <c r="C72" s="9">
        <v>0.907464981079102</v>
      </c>
      <c r="D72" s="9">
        <v>0.123257160186768</v>
      </c>
      <c r="E72" s="9">
        <v>8</v>
      </c>
      <c r="F72" s="9">
        <v>6</v>
      </c>
      <c r="G72" s="9">
        <v>2</v>
      </c>
      <c r="H72" s="9">
        <v>4</v>
      </c>
      <c r="I72" s="9">
        <v>0.8</v>
      </c>
      <c r="J72" s="9">
        <v>0.571428571428572</v>
      </c>
      <c r="K72" s="9">
        <v>0.666666666666667</v>
      </c>
      <c r="L72" s="9">
        <v>0.6</v>
      </c>
      <c r="M72" s="9">
        <v>0.2</v>
      </c>
      <c r="N72" s="9">
        <v>0.6</v>
      </c>
    </row>
    <row r="73" s="4" customFormat="1" spans="1:14">
      <c r="A73" s="16">
        <v>63</v>
      </c>
      <c r="B73" s="17">
        <v>63</v>
      </c>
      <c r="C73" s="17">
        <v>0.91111147403717</v>
      </c>
      <c r="D73" s="17">
        <v>0.0442389249801636</v>
      </c>
      <c r="E73" s="17">
        <v>10</v>
      </c>
      <c r="F73" s="17">
        <v>7</v>
      </c>
      <c r="G73" s="17">
        <v>0</v>
      </c>
      <c r="H73" s="17">
        <v>3</v>
      </c>
      <c r="I73" s="17">
        <v>1</v>
      </c>
      <c r="J73" s="17">
        <v>0.588235294117647</v>
      </c>
      <c r="K73" s="17">
        <v>0.740740740740741</v>
      </c>
      <c r="L73" s="17">
        <v>0.7</v>
      </c>
      <c r="M73" s="17">
        <v>0.3</v>
      </c>
      <c r="N73" s="17">
        <v>0.65</v>
      </c>
    </row>
    <row r="74" spans="1:14">
      <c r="A74" s="8">
        <v>241</v>
      </c>
      <c r="B74" s="9">
        <v>241</v>
      </c>
      <c r="C74" s="9">
        <v>0.931020617485046</v>
      </c>
      <c r="D74" s="9">
        <v>0.065038800239563</v>
      </c>
      <c r="E74" s="9">
        <v>10</v>
      </c>
      <c r="F74" s="9">
        <v>8</v>
      </c>
      <c r="G74" s="9">
        <v>0</v>
      </c>
      <c r="H74" s="9">
        <v>2</v>
      </c>
      <c r="I74" s="9">
        <v>1</v>
      </c>
      <c r="J74" s="9">
        <v>0.555555555555556</v>
      </c>
      <c r="K74" s="9">
        <v>0.714285714285714</v>
      </c>
      <c r="L74" s="9">
        <v>0.8</v>
      </c>
      <c r="M74" s="9">
        <v>0.2</v>
      </c>
      <c r="N74" s="9">
        <v>0.6</v>
      </c>
    </row>
    <row r="75" spans="1:14">
      <c r="A75" s="8">
        <v>413</v>
      </c>
      <c r="B75" s="9">
        <v>413</v>
      </c>
      <c r="C75" s="9">
        <v>0.932106375694275</v>
      </c>
      <c r="D75" s="9">
        <v>0.126391768455505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="4" customFormat="1" spans="1:14">
      <c r="A76" s="16">
        <v>336</v>
      </c>
      <c r="B76" s="17">
        <v>336</v>
      </c>
      <c r="C76" s="17">
        <v>0.946617364883423</v>
      </c>
      <c r="D76" s="17">
        <v>0.184411883354187</v>
      </c>
      <c r="E76" s="17">
        <v>9</v>
      </c>
      <c r="F76" s="17">
        <v>6</v>
      </c>
      <c r="G76" s="17">
        <v>1</v>
      </c>
      <c r="H76" s="17">
        <v>4</v>
      </c>
      <c r="I76" s="17">
        <v>0.9</v>
      </c>
      <c r="J76" s="17">
        <v>0.6</v>
      </c>
      <c r="K76" s="17">
        <v>0.72</v>
      </c>
      <c r="L76" s="17">
        <v>0.6</v>
      </c>
      <c r="M76" s="17">
        <v>0.3</v>
      </c>
      <c r="N76" s="17">
        <v>0.65</v>
      </c>
    </row>
    <row r="77" spans="3:13">
      <c r="C77" s="7">
        <f>AVERAGE(C2:C76)</f>
        <v>0.640370267232259</v>
      </c>
      <c r="D77" s="7">
        <f>AVERAGE(D2:D76)</f>
        <v>0.10700691541036</v>
      </c>
      <c r="L77" s="7">
        <f>AVERAGE(L2:L76)</f>
        <v>0.697333333333333</v>
      </c>
      <c r="M77" s="7">
        <f>AVERAGE(M2:M76)</f>
        <v>0.189333333333333</v>
      </c>
    </row>
    <row r="79" spans="3:9">
      <c r="C79" s="18" t="s">
        <v>13</v>
      </c>
      <c r="D79" s="7" t="s">
        <v>14</v>
      </c>
      <c r="E79" s="7" t="s">
        <v>85</v>
      </c>
      <c r="F79" s="7" t="s">
        <v>86</v>
      </c>
      <c r="G79" s="7"/>
      <c r="H79" s="7" t="s">
        <v>39</v>
      </c>
      <c r="I79" s="7"/>
    </row>
    <row r="80" spans="3:12">
      <c r="C80" s="7" t="s">
        <v>15</v>
      </c>
      <c r="D80" s="7">
        <f>COUNTIF(C2:C76,"&lt;0.343")-COUNTIF(C2:C76,"&lt;0.311")</f>
        <v>0</v>
      </c>
      <c r="E80" s="7"/>
      <c r="F80" s="7"/>
      <c r="G80" s="7"/>
      <c r="H80" s="19">
        <v>0.02</v>
      </c>
      <c r="I80" s="23">
        <v>31.2</v>
      </c>
      <c r="J80" s="23">
        <v>-40</v>
      </c>
      <c r="K80" s="24">
        <v>0.0256</v>
      </c>
      <c r="L80">
        <v>76</v>
      </c>
    </row>
    <row r="81" spans="3:12">
      <c r="C81" s="7" t="s">
        <v>16</v>
      </c>
      <c r="D81" s="7">
        <f>COUNTIF(C2:C76,"&lt;0.375")-COUNTIF(C2:C76,"&lt;0.343")</f>
        <v>0</v>
      </c>
      <c r="E81" s="7"/>
      <c r="F81" s="7"/>
      <c r="G81" s="7"/>
      <c r="H81" s="19">
        <v>0.04</v>
      </c>
      <c r="I81" s="23">
        <v>62.4</v>
      </c>
      <c r="J81" s="23">
        <v>-60</v>
      </c>
      <c r="K81" s="24">
        <v>0.0385</v>
      </c>
      <c r="L81">
        <v>75</v>
      </c>
    </row>
    <row r="82" spans="3:12">
      <c r="C82" s="7" t="s">
        <v>17</v>
      </c>
      <c r="D82" s="7">
        <f>COUNTIF(C2:C76,"&lt;0.407")-COUNTIF(C2:C76,"&lt;0.375")</f>
        <v>4</v>
      </c>
      <c r="E82" s="7"/>
      <c r="F82" s="7"/>
      <c r="G82" s="7"/>
      <c r="H82" s="19">
        <v>0.1</v>
      </c>
      <c r="I82" s="23">
        <v>156</v>
      </c>
      <c r="J82" s="23">
        <v>-160</v>
      </c>
      <c r="K82" s="24">
        <v>0.1026</v>
      </c>
      <c r="L82">
        <v>70</v>
      </c>
    </row>
    <row r="83" spans="3:12">
      <c r="C83" s="7" t="s">
        <v>18</v>
      </c>
      <c r="D83" s="7">
        <f>COUNTIF(C2:C76,"&lt;0.439")-COUNTIF(C2:C76,"&lt;0.407")</f>
        <v>9</v>
      </c>
      <c r="E83" s="7"/>
      <c r="F83" s="7"/>
      <c r="G83" s="7"/>
      <c r="H83" s="19">
        <v>0.12</v>
      </c>
      <c r="I83" s="23">
        <v>187.2</v>
      </c>
      <c r="J83" s="23">
        <v>-180</v>
      </c>
      <c r="K83" s="24">
        <v>0.1154</v>
      </c>
      <c r="L83">
        <v>69</v>
      </c>
    </row>
    <row r="84" s="3" customFormat="1" spans="3:12">
      <c r="C84" s="20" t="s">
        <v>19</v>
      </c>
      <c r="D84" s="20">
        <f>COUNTIF(C2:C76,"&lt;0.471")-COUNTIF(C2:C76,"&lt;0.439")</f>
        <v>13</v>
      </c>
      <c r="E84" s="20"/>
      <c r="F84" s="20">
        <v>1500</v>
      </c>
      <c r="G84" s="20"/>
      <c r="H84" s="20"/>
      <c r="I84" s="20"/>
      <c r="J84" s="3">
        <v>-200</v>
      </c>
      <c r="K84" s="25">
        <v>0.1282</v>
      </c>
      <c r="L84" s="3">
        <v>68</v>
      </c>
    </row>
    <row r="85" spans="3:7">
      <c r="C85" s="7" t="s">
        <v>20</v>
      </c>
      <c r="D85" s="7">
        <f>COUNTIF(C2:C76,"&lt;0.503")-COUNTIF(C2:C76,"&lt;0.471")</f>
        <v>1</v>
      </c>
      <c r="E85" s="7"/>
      <c r="F85" s="7"/>
      <c r="G85" s="7"/>
    </row>
    <row r="86" s="5" customFormat="1" spans="3:8">
      <c r="C86" s="21" t="s">
        <v>21</v>
      </c>
      <c r="D86" s="21">
        <f>COUNTIF(C2:C76,"&lt;0.535")-COUNTIF(C2:C76,"&lt;0.503")</f>
        <v>2</v>
      </c>
      <c r="E86" s="21">
        <v>4</v>
      </c>
      <c r="F86" s="21">
        <v>-36</v>
      </c>
      <c r="G86" s="21">
        <v>3</v>
      </c>
      <c r="H86" s="5">
        <v>4</v>
      </c>
    </row>
    <row r="87" spans="3:7">
      <c r="C87" s="7" t="s">
        <v>22</v>
      </c>
      <c r="D87" s="7">
        <f>COUNTIF(C2:C76,"&lt;0.567")-COUNTIF(C2:C76,"&lt;0.535")</f>
        <v>2</v>
      </c>
      <c r="E87" s="7">
        <v>7</v>
      </c>
      <c r="F87" s="7">
        <v>-38</v>
      </c>
      <c r="G87" s="7">
        <v>7</v>
      </c>
    </row>
    <row r="88" s="3" customFormat="1" spans="3:7">
      <c r="C88" s="20" t="s">
        <v>23</v>
      </c>
      <c r="D88" s="20">
        <f>COUNTIF(C2:C76,"&lt;0.599")-COUNTIF(C2:C76,"&lt;0.567")</f>
        <v>8</v>
      </c>
      <c r="E88" s="20">
        <v>9</v>
      </c>
      <c r="F88" s="20">
        <v>-55</v>
      </c>
      <c r="G88" s="20">
        <v>11</v>
      </c>
    </row>
    <row r="89" spans="3:7">
      <c r="C89" s="7" t="s">
        <v>24</v>
      </c>
      <c r="D89" s="7">
        <f>COUNTIF(C2:C76,"&lt;0.631")-COUNTIF(C2:C76,"&lt;0.599")</f>
        <v>2</v>
      </c>
      <c r="E89" s="7">
        <v>11</v>
      </c>
      <c r="F89" s="7">
        <v>-50</v>
      </c>
      <c r="G89" s="7">
        <v>15</v>
      </c>
    </row>
    <row r="90" s="6" customFormat="1" spans="3:7">
      <c r="C90" s="22" t="s">
        <v>25</v>
      </c>
      <c r="D90" s="22">
        <f>COUNTIF(C2:C76,"&lt;0.663")-COUNTIF(C2:C76,"&lt;0.631")</f>
        <v>0</v>
      </c>
      <c r="E90" s="22">
        <v>13</v>
      </c>
      <c r="F90" s="22">
        <v>-39</v>
      </c>
      <c r="G90" s="22">
        <v>18</v>
      </c>
    </row>
    <row r="91" spans="3:7">
      <c r="C91" s="7" t="s">
        <v>26</v>
      </c>
      <c r="D91" s="7">
        <f>COUNTIF(C2:C76,"&lt;0.695")-COUNTIF(C2:C76,"&lt;0.663")</f>
        <v>1</v>
      </c>
      <c r="E91" s="7">
        <v>11</v>
      </c>
      <c r="F91" s="7">
        <v>-39</v>
      </c>
      <c r="G91" s="7">
        <v>15</v>
      </c>
    </row>
    <row r="92" spans="3:7">
      <c r="C92" s="7" t="s">
        <v>27</v>
      </c>
      <c r="D92" s="7">
        <f>COUNTIF(C2:C76,"&lt;0.727")-COUNTIF(C2:C76,"&lt;0.695")</f>
        <v>3</v>
      </c>
      <c r="E92" s="7">
        <v>9</v>
      </c>
      <c r="F92" s="7">
        <v>-35</v>
      </c>
      <c r="G92" s="7">
        <v>11</v>
      </c>
    </row>
    <row r="93" spans="3:7">
      <c r="C93" s="7" t="s">
        <v>28</v>
      </c>
      <c r="D93" s="7">
        <f>COUNTIF(C2:C76,"&lt;0.759")-COUNTIF(C2:C76,"&lt;0.727")</f>
        <v>3</v>
      </c>
      <c r="E93" s="7">
        <v>7</v>
      </c>
      <c r="F93" s="7">
        <v>-22</v>
      </c>
      <c r="G93" s="7">
        <v>7</v>
      </c>
    </row>
    <row r="94" s="5" customFormat="1" spans="3:7">
      <c r="C94" s="21" t="s">
        <v>29</v>
      </c>
      <c r="D94" s="21">
        <f>COUNTIF(C2:C76,"&lt;0.791")-COUNTIF(C2:C76,"&lt;0.759")</f>
        <v>3</v>
      </c>
      <c r="E94" s="21">
        <v>4</v>
      </c>
      <c r="F94" s="21">
        <v>-14</v>
      </c>
      <c r="G94" s="21">
        <v>3</v>
      </c>
    </row>
    <row r="95" spans="3:7">
      <c r="C95" s="7" t="s">
        <v>30</v>
      </c>
      <c r="D95" s="7">
        <f>COUNTIF(C2:C76,"&lt;0.823")-COUNTIF(C2:C76,"&lt;0.791")</f>
        <v>5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6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6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4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3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85" workbookViewId="0">
      <selection activeCell="A1" sqref="$A1:$XFD98"/>
    </sheetView>
  </sheetViews>
  <sheetFormatPr defaultColWidth="9" defaultRowHeight="13.5"/>
  <cols>
    <col min="3" max="4" width="16.7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113</v>
      </c>
      <c r="B28" s="9">
        <v>113</v>
      </c>
      <c r="C28" s="9">
        <v>0.48065447807312</v>
      </c>
      <c r="D28" s="9">
        <v>0.154976487159729</v>
      </c>
      <c r="E28" s="9">
        <v>7</v>
      </c>
      <c r="F28" s="9">
        <v>9</v>
      </c>
      <c r="G28" s="9">
        <v>3</v>
      </c>
      <c r="H28" s="9">
        <v>1</v>
      </c>
      <c r="I28" s="9">
        <v>0.7</v>
      </c>
      <c r="J28" s="9">
        <v>0.4375</v>
      </c>
      <c r="K28" s="9">
        <v>0.538461538461538</v>
      </c>
      <c r="L28" s="9">
        <v>0.9</v>
      </c>
      <c r="M28" s="9">
        <v>-0.2</v>
      </c>
      <c r="N28" s="9">
        <v>0.4</v>
      </c>
    </row>
    <row r="29" spans="1:14">
      <c r="A29" s="8">
        <v>200</v>
      </c>
      <c r="B29" s="9">
        <v>200</v>
      </c>
      <c r="C29" s="9">
        <v>0.520510196685791</v>
      </c>
      <c r="D29" s="9">
        <v>0.174683451652527</v>
      </c>
      <c r="E29" s="9">
        <v>7</v>
      </c>
      <c r="F29" s="9">
        <v>6</v>
      </c>
      <c r="G29" s="9">
        <v>3</v>
      </c>
      <c r="H29" s="9">
        <v>4</v>
      </c>
      <c r="I29" s="9">
        <v>0.7</v>
      </c>
      <c r="J29" s="9">
        <v>0.538461538461539</v>
      </c>
      <c r="K29" s="9">
        <v>0.608695652173913</v>
      </c>
      <c r="L29" s="9">
        <v>0.6</v>
      </c>
      <c r="M29" s="9">
        <v>0.1</v>
      </c>
      <c r="N29" s="9">
        <v>0.55</v>
      </c>
    </row>
    <row r="30" spans="1:14">
      <c r="A30" s="8">
        <v>347</v>
      </c>
      <c r="B30" s="9">
        <v>347</v>
      </c>
      <c r="C30" s="9">
        <v>0.542703747749329</v>
      </c>
      <c r="D30" s="9">
        <v>0.167460083961487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308</v>
      </c>
      <c r="B31" s="9">
        <v>308</v>
      </c>
      <c r="C31" s="9">
        <v>0.568925857543945</v>
      </c>
      <c r="D31" s="9">
        <v>0.154922485351562</v>
      </c>
      <c r="E31" s="9">
        <v>10</v>
      </c>
      <c r="F31" s="9">
        <v>8</v>
      </c>
      <c r="G31" s="9">
        <v>0</v>
      </c>
      <c r="H31" s="9">
        <v>2</v>
      </c>
      <c r="I31" s="9">
        <v>1</v>
      </c>
      <c r="J31" s="9">
        <v>0.555555555555556</v>
      </c>
      <c r="K31" s="9">
        <v>0.714285714285714</v>
      </c>
      <c r="L31" s="9">
        <v>0.8</v>
      </c>
      <c r="M31" s="9">
        <v>0.2</v>
      </c>
      <c r="N31" s="9">
        <v>0.6</v>
      </c>
    </row>
    <row r="32" spans="1:14">
      <c r="A32" s="8">
        <v>224</v>
      </c>
      <c r="B32" s="9">
        <v>224</v>
      </c>
      <c r="C32" s="9">
        <v>0.56917941570282</v>
      </c>
      <c r="D32" s="9">
        <v>0.183644413948059</v>
      </c>
      <c r="E32" s="9">
        <v>9</v>
      </c>
      <c r="F32" s="9">
        <v>8</v>
      </c>
      <c r="G32" s="9">
        <v>1</v>
      </c>
      <c r="H32" s="9">
        <v>2</v>
      </c>
      <c r="I32" s="9">
        <v>0.9</v>
      </c>
      <c r="J32" s="9">
        <v>0.529411764705882</v>
      </c>
      <c r="K32" s="9">
        <v>0.666666666666667</v>
      </c>
      <c r="L32" s="9">
        <v>0.8</v>
      </c>
      <c r="M32" s="9">
        <v>0.1</v>
      </c>
      <c r="N32" s="9">
        <v>0.55</v>
      </c>
    </row>
    <row r="33" spans="1:14">
      <c r="A33" s="8">
        <v>36</v>
      </c>
      <c r="B33" s="9">
        <v>36</v>
      </c>
      <c r="C33" s="9">
        <v>0.588944435119629</v>
      </c>
      <c r="D33" s="9">
        <v>0.175347805023193</v>
      </c>
      <c r="E33" s="9">
        <v>7</v>
      </c>
      <c r="F33" s="9">
        <v>8</v>
      </c>
      <c r="G33" s="9">
        <v>3</v>
      </c>
      <c r="H33" s="9">
        <v>2</v>
      </c>
      <c r="I33" s="9">
        <v>0.7</v>
      </c>
      <c r="J33" s="9">
        <v>0.466666666666667</v>
      </c>
      <c r="K33" s="9">
        <v>0.56</v>
      </c>
      <c r="L33" s="9">
        <v>0.8</v>
      </c>
      <c r="M33" s="9">
        <v>-0.1</v>
      </c>
      <c r="N33" s="9">
        <v>0.45</v>
      </c>
    </row>
    <row r="34" s="1" customFormat="1" spans="1:14">
      <c r="A34" s="10">
        <v>192</v>
      </c>
      <c r="B34" s="11">
        <v>192</v>
      </c>
      <c r="C34" s="11">
        <v>0.592427253723145</v>
      </c>
      <c r="D34" s="11">
        <v>0.27315354347229</v>
      </c>
      <c r="E34" s="11">
        <v>9</v>
      </c>
      <c r="F34" s="11">
        <v>7</v>
      </c>
      <c r="G34" s="11">
        <v>1</v>
      </c>
      <c r="H34" s="11">
        <v>3</v>
      </c>
      <c r="I34" s="11">
        <v>0.9</v>
      </c>
      <c r="J34" s="11">
        <v>0.5625</v>
      </c>
      <c r="K34" s="11">
        <v>0.692307692307692</v>
      </c>
      <c r="L34" s="11">
        <v>0.7</v>
      </c>
      <c r="M34" s="11">
        <v>0.2</v>
      </c>
      <c r="N34" s="11">
        <v>0.6</v>
      </c>
    </row>
    <row r="35" spans="1:14">
      <c r="A35" s="8">
        <v>444</v>
      </c>
      <c r="B35" s="9">
        <v>444</v>
      </c>
      <c r="C35" s="9">
        <v>0.595346450805664</v>
      </c>
      <c r="D35" s="9">
        <v>0.195836067199707</v>
      </c>
      <c r="E35" s="9">
        <v>7</v>
      </c>
      <c r="F35" s="9">
        <v>6</v>
      </c>
      <c r="G35" s="9">
        <v>3</v>
      </c>
      <c r="H35" s="9">
        <v>4</v>
      </c>
      <c r="I35" s="9">
        <v>0.7</v>
      </c>
      <c r="J35" s="9">
        <v>0.538461538461539</v>
      </c>
      <c r="K35" s="9">
        <v>0.608695652173913</v>
      </c>
      <c r="L35" s="9">
        <v>0.6</v>
      </c>
      <c r="M35" s="9">
        <v>0.1</v>
      </c>
      <c r="N35" s="9">
        <v>0.55</v>
      </c>
    </row>
    <row r="36" spans="1:14">
      <c r="A36" s="8">
        <v>133</v>
      </c>
      <c r="B36" s="9">
        <v>133</v>
      </c>
      <c r="C36" s="9">
        <v>0.597050428390503</v>
      </c>
      <c r="D36" s="9">
        <v>0.135079622268677</v>
      </c>
      <c r="E36" s="9">
        <v>9</v>
      </c>
      <c r="F36" s="9">
        <v>6</v>
      </c>
      <c r="G36" s="9">
        <v>1</v>
      </c>
      <c r="H36" s="9">
        <v>4</v>
      </c>
      <c r="I36" s="9">
        <v>0.9</v>
      </c>
      <c r="J36" s="9">
        <v>0.6</v>
      </c>
      <c r="K36" s="9">
        <v>0.72</v>
      </c>
      <c r="L36" s="9">
        <v>0.6</v>
      </c>
      <c r="M36" s="9">
        <v>0.3</v>
      </c>
      <c r="N36" s="9">
        <v>0.65</v>
      </c>
    </row>
    <row r="37" spans="1:14">
      <c r="A37" s="8">
        <v>33</v>
      </c>
      <c r="B37" s="9">
        <v>33</v>
      </c>
      <c r="C37" s="9">
        <v>0.59718656539917</v>
      </c>
      <c r="D37" s="9">
        <v>0.132335543632507</v>
      </c>
      <c r="E37" s="9">
        <v>9</v>
      </c>
      <c r="F37" s="9">
        <v>8</v>
      </c>
      <c r="G37" s="9">
        <v>1</v>
      </c>
      <c r="H37" s="9">
        <v>2</v>
      </c>
      <c r="I37" s="9">
        <v>0.9</v>
      </c>
      <c r="J37" s="9">
        <v>0.529411764705882</v>
      </c>
      <c r="K37" s="9">
        <v>0.666666666666667</v>
      </c>
      <c r="L37" s="9">
        <v>0.8</v>
      </c>
      <c r="M37" s="9">
        <v>0.1</v>
      </c>
      <c r="N37" s="9">
        <v>0.55</v>
      </c>
    </row>
    <row r="38" spans="1:14">
      <c r="A38" s="8">
        <v>432</v>
      </c>
      <c r="B38" s="9">
        <v>432</v>
      </c>
      <c r="C38" s="9">
        <v>0.605595111846924</v>
      </c>
      <c r="D38" s="9">
        <v>0.208909034729004</v>
      </c>
      <c r="E38" s="9">
        <v>9</v>
      </c>
      <c r="F38" s="9">
        <v>8</v>
      </c>
      <c r="G38" s="9">
        <v>1</v>
      </c>
      <c r="H38" s="9">
        <v>2</v>
      </c>
      <c r="I38" s="9">
        <v>0.9</v>
      </c>
      <c r="J38" s="9">
        <v>0.529411764705882</v>
      </c>
      <c r="K38" s="9">
        <v>0.666666666666667</v>
      </c>
      <c r="L38" s="9">
        <v>0.8</v>
      </c>
      <c r="M38" s="9">
        <v>0.1</v>
      </c>
      <c r="N38" s="9">
        <v>0.55</v>
      </c>
    </row>
    <row r="39" spans="1:14">
      <c r="A39" s="8">
        <v>225</v>
      </c>
      <c r="B39" s="9">
        <v>225</v>
      </c>
      <c r="C39" s="9">
        <v>0.605853915214539</v>
      </c>
      <c r="D39" s="9">
        <v>0.149552583694458</v>
      </c>
      <c r="E39" s="9">
        <v>7</v>
      </c>
      <c r="F39" s="9">
        <v>8</v>
      </c>
      <c r="G39" s="9">
        <v>3</v>
      </c>
      <c r="H39" s="9">
        <v>2</v>
      </c>
      <c r="I39" s="9">
        <v>0.7</v>
      </c>
      <c r="J39" s="9">
        <v>0.466666666666667</v>
      </c>
      <c r="K39" s="9">
        <v>0.56</v>
      </c>
      <c r="L39" s="9">
        <v>0.8</v>
      </c>
      <c r="M39" s="9">
        <v>-0.1</v>
      </c>
      <c r="N39" s="9">
        <v>0.45</v>
      </c>
    </row>
    <row r="40" spans="1:14">
      <c r="A40" s="8">
        <v>197</v>
      </c>
      <c r="B40" s="9">
        <v>197</v>
      </c>
      <c r="C40" s="9">
        <v>0.663269877433777</v>
      </c>
      <c r="D40" s="9">
        <v>0.14519727230072</v>
      </c>
      <c r="E40" s="9">
        <v>8</v>
      </c>
      <c r="F40" s="9">
        <v>10</v>
      </c>
      <c r="G40" s="9">
        <v>2</v>
      </c>
      <c r="H40" s="9">
        <v>0</v>
      </c>
      <c r="I40" s="9">
        <v>0.8</v>
      </c>
      <c r="J40" s="9">
        <v>0.444444444444444</v>
      </c>
      <c r="K40" s="9">
        <v>0.571428571428572</v>
      </c>
      <c r="L40" s="9">
        <v>1</v>
      </c>
      <c r="M40" s="9">
        <v>-0.2</v>
      </c>
      <c r="N40" s="9">
        <v>0.4</v>
      </c>
    </row>
    <row r="41" spans="1:14">
      <c r="A41" s="8">
        <v>440</v>
      </c>
      <c r="B41" s="9">
        <v>440</v>
      </c>
      <c r="C41" s="9">
        <v>0.726106524467468</v>
      </c>
      <c r="D41" s="9">
        <v>0.214366316795349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="4" customFormat="1" spans="1:14">
      <c r="A42" s="16">
        <v>340</v>
      </c>
      <c r="B42" s="17">
        <v>340</v>
      </c>
      <c r="C42" s="17">
        <v>0.726742148399353</v>
      </c>
      <c r="D42" s="17">
        <v>0.163003444671631</v>
      </c>
      <c r="E42" s="17">
        <v>9</v>
      </c>
      <c r="F42" s="17">
        <v>5</v>
      </c>
      <c r="G42" s="17">
        <v>1</v>
      </c>
      <c r="H42" s="17">
        <v>5</v>
      </c>
      <c r="I42" s="17">
        <v>0.9</v>
      </c>
      <c r="J42" s="17">
        <v>0.642857142857143</v>
      </c>
      <c r="K42" s="17">
        <v>0.75</v>
      </c>
      <c r="L42" s="17">
        <v>0.5</v>
      </c>
      <c r="M42" s="17">
        <v>0.4</v>
      </c>
      <c r="N42" s="17">
        <v>0.7</v>
      </c>
    </row>
    <row r="43" spans="1:14">
      <c r="A43" s="8">
        <v>135</v>
      </c>
      <c r="B43" s="9">
        <v>135</v>
      </c>
      <c r="C43" s="9">
        <v>0.727081894874573</v>
      </c>
      <c r="D43" s="9">
        <v>0.148623704910278</v>
      </c>
      <c r="E43" s="9">
        <v>9</v>
      </c>
      <c r="F43" s="9">
        <v>8</v>
      </c>
      <c r="G43" s="9">
        <v>1</v>
      </c>
      <c r="H43" s="9">
        <v>2</v>
      </c>
      <c r="I43" s="9">
        <v>0.9</v>
      </c>
      <c r="J43" s="9">
        <v>0.529411764705882</v>
      </c>
      <c r="K43" s="9">
        <v>0.666666666666667</v>
      </c>
      <c r="L43" s="9">
        <v>0.8</v>
      </c>
      <c r="M43" s="9">
        <v>0.1</v>
      </c>
      <c r="N43" s="9">
        <v>0.55</v>
      </c>
    </row>
    <row r="44" spans="1:14">
      <c r="A44" s="8">
        <v>326</v>
      </c>
      <c r="B44" s="9">
        <v>326</v>
      </c>
      <c r="C44" s="9">
        <v>0.728153347969055</v>
      </c>
      <c r="D44" s="9">
        <v>0.205908179283142</v>
      </c>
      <c r="E44" s="9">
        <v>10</v>
      </c>
      <c r="F44" s="9">
        <v>7</v>
      </c>
      <c r="G44" s="9">
        <v>0</v>
      </c>
      <c r="H44" s="9">
        <v>3</v>
      </c>
      <c r="I44" s="9">
        <v>1</v>
      </c>
      <c r="J44" s="9">
        <v>0.588235294117647</v>
      </c>
      <c r="K44" s="9">
        <v>0.740740740740741</v>
      </c>
      <c r="L44" s="9">
        <v>0.7</v>
      </c>
      <c r="M44" s="9">
        <v>0.3</v>
      </c>
      <c r="N44" s="9">
        <v>0.65</v>
      </c>
    </row>
    <row r="45" spans="1:14">
      <c r="A45" s="8">
        <v>82</v>
      </c>
      <c r="B45" s="9">
        <v>82</v>
      </c>
      <c r="C45" s="9">
        <v>0.789119720458984</v>
      </c>
      <c r="D45" s="9">
        <v>0.221872568130493</v>
      </c>
      <c r="E45" s="9">
        <v>8</v>
      </c>
      <c r="F45" s="9">
        <v>8</v>
      </c>
      <c r="G45" s="9">
        <v>2</v>
      </c>
      <c r="H45" s="9">
        <v>2</v>
      </c>
      <c r="I45" s="9">
        <v>0.8</v>
      </c>
      <c r="J45" s="9">
        <v>0.5</v>
      </c>
      <c r="K45" s="9">
        <v>0.615384615384615</v>
      </c>
      <c r="L45" s="9">
        <v>0.8</v>
      </c>
      <c r="M45" s="9">
        <v>0</v>
      </c>
      <c r="N45" s="9">
        <v>0.5</v>
      </c>
    </row>
    <row r="46" spans="1:14">
      <c r="A46" s="8">
        <v>358</v>
      </c>
      <c r="B46" s="9">
        <v>358</v>
      </c>
      <c r="C46" s="9">
        <v>0.789153099060059</v>
      </c>
      <c r="D46" s="9">
        <v>0.069909930229187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pans="1:14">
      <c r="A47" s="8">
        <v>395</v>
      </c>
      <c r="B47" s="9">
        <v>395</v>
      </c>
      <c r="C47" s="9">
        <v>0.835938572883606</v>
      </c>
      <c r="D47" s="9">
        <v>0.0859125852584839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="4" customFormat="1" spans="1:14">
      <c r="A48" s="16">
        <v>153</v>
      </c>
      <c r="B48" s="17">
        <v>153</v>
      </c>
      <c r="C48" s="17">
        <v>0.790530443191528</v>
      </c>
      <c r="D48" s="17">
        <v>0.117846488952637</v>
      </c>
      <c r="E48" s="17">
        <v>10</v>
      </c>
      <c r="F48" s="17">
        <v>6</v>
      </c>
      <c r="G48" s="17">
        <v>0</v>
      </c>
      <c r="H48" s="17">
        <v>4</v>
      </c>
      <c r="I48" s="17">
        <v>1</v>
      </c>
      <c r="J48" s="17">
        <v>0.625</v>
      </c>
      <c r="K48" s="17">
        <v>0.769230769230769</v>
      </c>
      <c r="L48" s="17">
        <v>0.6</v>
      </c>
      <c r="M48" s="17">
        <v>0.4</v>
      </c>
      <c r="N48" s="17">
        <v>0.7</v>
      </c>
    </row>
    <row r="49" spans="1:14">
      <c r="A49" s="8">
        <v>464</v>
      </c>
      <c r="B49" s="9">
        <v>464</v>
      </c>
      <c r="C49" s="9">
        <v>0.819258093833923</v>
      </c>
      <c r="D49" s="9">
        <v>0.0910781621932983</v>
      </c>
      <c r="E49" s="9">
        <v>9</v>
      </c>
      <c r="F49" s="9">
        <v>9</v>
      </c>
      <c r="G49" s="9">
        <v>1</v>
      </c>
      <c r="H49" s="9">
        <v>1</v>
      </c>
      <c r="I49" s="9">
        <v>0.9</v>
      </c>
      <c r="J49" s="9">
        <v>0.5</v>
      </c>
      <c r="K49" s="9">
        <v>0.642857142857143</v>
      </c>
      <c r="L49" s="9">
        <v>0.9</v>
      </c>
      <c r="M49" s="9">
        <v>0</v>
      </c>
      <c r="N49" s="9">
        <v>0.5</v>
      </c>
    </row>
    <row r="50" spans="1:14">
      <c r="A50" s="8">
        <v>86</v>
      </c>
      <c r="B50" s="9">
        <v>86</v>
      </c>
      <c r="C50" s="9">
        <v>0.8199782371521</v>
      </c>
      <c r="D50" s="9">
        <v>0.0331791639328003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203</v>
      </c>
      <c r="B51" s="9">
        <v>203</v>
      </c>
      <c r="C51" s="9">
        <v>0.82262909412384</v>
      </c>
      <c r="D51" s="9">
        <v>0.0605645179748535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187</v>
      </c>
      <c r="B52" s="9">
        <v>187</v>
      </c>
      <c r="C52" s="9">
        <v>0.822651863098145</v>
      </c>
      <c r="D52" s="9">
        <v>0.15688693523407</v>
      </c>
      <c r="E52" s="9">
        <v>10</v>
      </c>
      <c r="F52" s="9">
        <v>7</v>
      </c>
      <c r="G52" s="9">
        <v>0</v>
      </c>
      <c r="H52" s="9">
        <v>3</v>
      </c>
      <c r="I52" s="9">
        <v>1</v>
      </c>
      <c r="J52" s="9">
        <v>0.588235294117647</v>
      </c>
      <c r="K52" s="9">
        <v>0.740740740740741</v>
      </c>
      <c r="L52" s="9">
        <v>0.7</v>
      </c>
      <c r="M52" s="9">
        <v>0.3</v>
      </c>
      <c r="N52" s="9">
        <v>0.65</v>
      </c>
    </row>
    <row r="53" s="4" customFormat="1" spans="1:14">
      <c r="A53" s="16">
        <v>134</v>
      </c>
      <c r="B53" s="17">
        <v>134</v>
      </c>
      <c r="C53" s="17">
        <v>0.822918891906738</v>
      </c>
      <c r="D53" s="17">
        <v>0.0971198081970215</v>
      </c>
      <c r="E53" s="17">
        <v>10</v>
      </c>
      <c r="F53" s="17">
        <v>7</v>
      </c>
      <c r="G53" s="17">
        <v>0</v>
      </c>
      <c r="H53" s="17">
        <v>3</v>
      </c>
      <c r="I53" s="17">
        <v>1</v>
      </c>
      <c r="J53" s="17">
        <v>0.588235294117647</v>
      </c>
      <c r="K53" s="17">
        <v>0.740740740740741</v>
      </c>
      <c r="L53" s="17">
        <v>0.7</v>
      </c>
      <c r="M53" s="17">
        <v>0.3</v>
      </c>
      <c r="N53" s="17">
        <v>0.65</v>
      </c>
    </row>
    <row r="54" spans="1:14">
      <c r="A54" s="8">
        <v>428</v>
      </c>
      <c r="B54" s="9">
        <v>428</v>
      </c>
      <c r="C54" s="9">
        <v>0.825892806053162</v>
      </c>
      <c r="D54" s="9">
        <v>0.0750623941421509</v>
      </c>
      <c r="E54" s="9">
        <v>9</v>
      </c>
      <c r="F54" s="9">
        <v>5</v>
      </c>
      <c r="G54" s="9">
        <v>1</v>
      </c>
      <c r="H54" s="9">
        <v>5</v>
      </c>
      <c r="I54" s="9">
        <v>0.9</v>
      </c>
      <c r="J54" s="9">
        <v>0.642857142857143</v>
      </c>
      <c r="K54" s="9">
        <v>0.75</v>
      </c>
      <c r="L54" s="9">
        <v>0.5</v>
      </c>
      <c r="M54" s="9">
        <v>0.4</v>
      </c>
      <c r="N54" s="9">
        <v>0.7</v>
      </c>
    </row>
    <row r="55" spans="1:14">
      <c r="A55" s="8">
        <v>421</v>
      </c>
      <c r="B55" s="9">
        <v>421</v>
      </c>
      <c r="C55" s="9">
        <v>0.842834234237671</v>
      </c>
      <c r="D55" s="9">
        <v>0.189815521240234</v>
      </c>
      <c r="E55" s="9">
        <v>9</v>
      </c>
      <c r="F55" s="9">
        <v>6</v>
      </c>
      <c r="G55" s="9">
        <v>1</v>
      </c>
      <c r="H55" s="9">
        <v>4</v>
      </c>
      <c r="I55" s="9">
        <v>0.9</v>
      </c>
      <c r="J55" s="9">
        <v>0.6</v>
      </c>
      <c r="K55" s="9">
        <v>0.72</v>
      </c>
      <c r="L55" s="9">
        <v>0.6</v>
      </c>
      <c r="M55" s="9">
        <v>0.3</v>
      </c>
      <c r="N55" s="9">
        <v>0.65</v>
      </c>
    </row>
    <row r="56" spans="1:14">
      <c r="A56" s="8">
        <v>96</v>
      </c>
      <c r="B56" s="9">
        <v>96</v>
      </c>
      <c r="C56" s="9">
        <v>0.843329429626465</v>
      </c>
      <c r="D56" s="9">
        <v>0.269051551818848</v>
      </c>
      <c r="E56" s="9">
        <v>9</v>
      </c>
      <c r="F56" s="9">
        <v>3</v>
      </c>
      <c r="G56" s="9">
        <v>1</v>
      </c>
      <c r="H56" s="9">
        <v>7</v>
      </c>
      <c r="I56" s="9">
        <v>0.9</v>
      </c>
      <c r="J56" s="9">
        <v>0.75</v>
      </c>
      <c r="K56" s="9">
        <v>0.818181818181818</v>
      </c>
      <c r="L56" s="9">
        <v>0.3</v>
      </c>
      <c r="M56" s="9">
        <v>0.6</v>
      </c>
      <c r="N56" s="9">
        <v>0.8</v>
      </c>
    </row>
    <row r="57" spans="1:14">
      <c r="A57" s="8">
        <v>366</v>
      </c>
      <c r="B57" s="9">
        <v>366</v>
      </c>
      <c r="C57" s="9">
        <v>0.844253778457642</v>
      </c>
      <c r="D57" s="9">
        <v>0.0926085710525513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="4" customFormat="1" spans="1:14">
      <c r="A58" s="16">
        <v>456</v>
      </c>
      <c r="B58" s="17">
        <v>456</v>
      </c>
      <c r="C58" s="17">
        <v>0.846237897872925</v>
      </c>
      <c r="D58" s="17">
        <v>0.175909638404846</v>
      </c>
      <c r="E58" s="17">
        <v>10</v>
      </c>
      <c r="F58" s="17">
        <v>6</v>
      </c>
      <c r="G58" s="17">
        <v>0</v>
      </c>
      <c r="H58" s="17">
        <v>4</v>
      </c>
      <c r="I58" s="17">
        <v>1</v>
      </c>
      <c r="J58" s="17">
        <v>0.625</v>
      </c>
      <c r="K58" s="17">
        <v>0.769230769230769</v>
      </c>
      <c r="L58" s="17">
        <v>0.6</v>
      </c>
      <c r="M58" s="17">
        <v>0.4</v>
      </c>
      <c r="N58" s="17">
        <v>0.7</v>
      </c>
    </row>
    <row r="59" spans="1:14">
      <c r="A59" s="8">
        <v>305</v>
      </c>
      <c r="B59" s="9">
        <v>305</v>
      </c>
      <c r="C59" s="9">
        <v>0.855350017547607</v>
      </c>
      <c r="D59" s="9">
        <v>0.0944843292236328</v>
      </c>
      <c r="E59" s="9">
        <v>10</v>
      </c>
      <c r="F59" s="9">
        <v>6</v>
      </c>
      <c r="G59" s="9">
        <v>0</v>
      </c>
      <c r="H59" s="9">
        <v>4</v>
      </c>
      <c r="I59" s="9">
        <v>1</v>
      </c>
      <c r="J59" s="9">
        <v>0.625</v>
      </c>
      <c r="K59" s="9">
        <v>0.769230769230769</v>
      </c>
      <c r="L59" s="9">
        <v>0.6</v>
      </c>
      <c r="M59" s="9">
        <v>0.4</v>
      </c>
      <c r="N59" s="9">
        <v>0.7</v>
      </c>
    </row>
    <row r="60" spans="1:14">
      <c r="A60" s="8">
        <v>30</v>
      </c>
      <c r="B60" s="9">
        <v>30</v>
      </c>
      <c r="C60" s="9">
        <v>0.861119389533997</v>
      </c>
      <c r="D60" s="9">
        <v>0.250669717788696</v>
      </c>
      <c r="E60" s="9">
        <v>8</v>
      </c>
      <c r="F60" s="9">
        <v>7</v>
      </c>
      <c r="G60" s="9">
        <v>2</v>
      </c>
      <c r="H60" s="9">
        <v>3</v>
      </c>
      <c r="I60" s="9">
        <v>0.8</v>
      </c>
      <c r="J60" s="9">
        <v>0.533333333333333</v>
      </c>
      <c r="K60" s="9">
        <v>0.64</v>
      </c>
      <c r="L60" s="9">
        <v>0.7</v>
      </c>
      <c r="M60" s="9">
        <v>0.1</v>
      </c>
      <c r="N60" s="9">
        <v>0.55</v>
      </c>
    </row>
    <row r="61" spans="1:14">
      <c r="A61" s="8">
        <v>479</v>
      </c>
      <c r="B61" s="9">
        <v>479</v>
      </c>
      <c r="C61" s="9">
        <v>0.870608329772949</v>
      </c>
      <c r="D61" s="9">
        <v>0.253975987434387</v>
      </c>
      <c r="E61" s="9">
        <v>10</v>
      </c>
      <c r="F61" s="9">
        <v>5</v>
      </c>
      <c r="G61" s="9">
        <v>0</v>
      </c>
      <c r="H61" s="9">
        <v>5</v>
      </c>
      <c r="I61" s="9">
        <v>1</v>
      </c>
      <c r="J61" s="9">
        <v>0.666666666666667</v>
      </c>
      <c r="K61" s="9">
        <v>0.8</v>
      </c>
      <c r="L61" s="9">
        <v>0.5</v>
      </c>
      <c r="M61" s="9">
        <v>0.5</v>
      </c>
      <c r="N61" s="9">
        <v>0.75</v>
      </c>
    </row>
    <row r="62" spans="1:14">
      <c r="A62" s="8">
        <v>196</v>
      </c>
      <c r="B62" s="9">
        <v>196</v>
      </c>
      <c r="C62" s="9">
        <v>0.874240398406982</v>
      </c>
      <c r="D62" s="9">
        <v>0.196797728538513</v>
      </c>
      <c r="E62" s="9">
        <v>9</v>
      </c>
      <c r="F62" s="9">
        <v>6</v>
      </c>
      <c r="G62" s="9">
        <v>1</v>
      </c>
      <c r="H62" s="9">
        <v>4</v>
      </c>
      <c r="I62" s="9">
        <v>0.9</v>
      </c>
      <c r="J62" s="9">
        <v>0.6</v>
      </c>
      <c r="K62" s="9">
        <v>0.72</v>
      </c>
      <c r="L62" s="9">
        <v>0.6</v>
      </c>
      <c r="M62" s="9">
        <v>0.3</v>
      </c>
      <c r="N62" s="9">
        <v>0.65</v>
      </c>
    </row>
    <row r="63" spans="1:14">
      <c r="A63" s="8">
        <v>110</v>
      </c>
      <c r="B63" s="9">
        <v>110</v>
      </c>
      <c r="C63" s="9">
        <v>0.882378220558167</v>
      </c>
      <c r="D63" s="9">
        <v>0.014157772064209</v>
      </c>
      <c r="E63" s="9">
        <v>10</v>
      </c>
      <c r="F63" s="9">
        <v>10</v>
      </c>
      <c r="G63" s="9">
        <v>0</v>
      </c>
      <c r="H63" s="9">
        <v>0</v>
      </c>
      <c r="I63" s="9">
        <v>1</v>
      </c>
      <c r="J63" s="9">
        <v>0.5</v>
      </c>
      <c r="K63" s="9">
        <v>0.666666666666667</v>
      </c>
      <c r="L63" s="9">
        <v>1</v>
      </c>
      <c r="M63" s="9">
        <v>0</v>
      </c>
      <c r="N63" s="9">
        <v>0.5</v>
      </c>
    </row>
    <row r="64" s="4" customFormat="1" spans="1:14">
      <c r="A64" s="16">
        <v>268</v>
      </c>
      <c r="B64" s="17">
        <v>268</v>
      </c>
      <c r="C64" s="17">
        <v>0.884103894233704</v>
      </c>
      <c r="D64" s="17">
        <v>0.151036620140076</v>
      </c>
      <c r="E64" s="17">
        <v>9</v>
      </c>
      <c r="F64" s="17">
        <v>8</v>
      </c>
      <c r="G64" s="17">
        <v>1</v>
      </c>
      <c r="H64" s="17">
        <v>2</v>
      </c>
      <c r="I64" s="17">
        <v>0.9</v>
      </c>
      <c r="J64" s="17">
        <v>0.529411764705882</v>
      </c>
      <c r="K64" s="17">
        <v>0.666666666666667</v>
      </c>
      <c r="L64" s="17">
        <v>0.8</v>
      </c>
      <c r="M64" s="17">
        <v>0.1</v>
      </c>
      <c r="N64" s="17">
        <v>0.55</v>
      </c>
    </row>
    <row r="65" spans="1:14">
      <c r="A65" s="8">
        <v>169</v>
      </c>
      <c r="B65" s="9">
        <v>169</v>
      </c>
      <c r="C65" s="9">
        <v>0.889257192611694</v>
      </c>
      <c r="D65" s="9">
        <v>0.131466746330261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87</v>
      </c>
      <c r="B66" s="9">
        <v>87</v>
      </c>
      <c r="C66" s="9">
        <v>0.905320048332214</v>
      </c>
      <c r="D66" s="9">
        <v>0.0473051071166992</v>
      </c>
      <c r="E66" s="9">
        <v>8</v>
      </c>
      <c r="F66" s="9">
        <v>9</v>
      </c>
      <c r="G66" s="9">
        <v>2</v>
      </c>
      <c r="H66" s="9">
        <v>1</v>
      </c>
      <c r="I66" s="9">
        <v>0.8</v>
      </c>
      <c r="J66" s="9">
        <v>0.470588235294118</v>
      </c>
      <c r="K66" s="9">
        <v>0.592592592592593</v>
      </c>
      <c r="L66" s="9">
        <v>0.9</v>
      </c>
      <c r="M66" s="9">
        <v>-0.1</v>
      </c>
      <c r="N66" s="9">
        <v>0.45</v>
      </c>
    </row>
    <row r="67" spans="1:14">
      <c r="A67" s="8">
        <v>280</v>
      </c>
      <c r="B67" s="9">
        <v>280</v>
      </c>
      <c r="C67" s="9">
        <v>0.907464981079102</v>
      </c>
      <c r="D67" s="9">
        <v>0.123257160186768</v>
      </c>
      <c r="E67" s="9">
        <v>8</v>
      </c>
      <c r="F67" s="9">
        <v>6</v>
      </c>
      <c r="G67" s="9">
        <v>2</v>
      </c>
      <c r="H67" s="9">
        <v>4</v>
      </c>
      <c r="I67" s="9">
        <v>0.8</v>
      </c>
      <c r="J67" s="9">
        <v>0.571428571428572</v>
      </c>
      <c r="K67" s="9">
        <v>0.666666666666667</v>
      </c>
      <c r="L67" s="9">
        <v>0.6</v>
      </c>
      <c r="M67" s="9">
        <v>0.2</v>
      </c>
      <c r="N67" s="9">
        <v>0.6</v>
      </c>
    </row>
    <row r="68" s="4" customFormat="1" spans="1:14">
      <c r="A68" s="16">
        <v>63</v>
      </c>
      <c r="B68" s="17">
        <v>63</v>
      </c>
      <c r="C68" s="17">
        <v>0.91111147403717</v>
      </c>
      <c r="D68" s="17">
        <v>0.0442389249801636</v>
      </c>
      <c r="E68" s="17">
        <v>10</v>
      </c>
      <c r="F68" s="17">
        <v>7</v>
      </c>
      <c r="G68" s="17">
        <v>0</v>
      </c>
      <c r="H68" s="17">
        <v>3</v>
      </c>
      <c r="I68" s="17">
        <v>1</v>
      </c>
      <c r="J68" s="17">
        <v>0.588235294117647</v>
      </c>
      <c r="K68" s="17">
        <v>0.740740740740741</v>
      </c>
      <c r="L68" s="17">
        <v>0.7</v>
      </c>
      <c r="M68" s="17">
        <v>0.3</v>
      </c>
      <c r="N68" s="17">
        <v>0.65</v>
      </c>
    </row>
    <row r="69" spans="1:14">
      <c r="A69" s="8">
        <v>241</v>
      </c>
      <c r="B69" s="9">
        <v>241</v>
      </c>
      <c r="C69" s="9">
        <v>0.931020617485046</v>
      </c>
      <c r="D69" s="9">
        <v>0.065038800239563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1:14">
      <c r="A70" s="8">
        <v>413</v>
      </c>
      <c r="B70" s="9">
        <v>413</v>
      </c>
      <c r="C70" s="9">
        <v>0.932106375694275</v>
      </c>
      <c r="D70" s="9">
        <v>0.126391768455505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="4" customFormat="1" spans="1:14">
      <c r="A71" s="16">
        <v>336</v>
      </c>
      <c r="B71" s="17">
        <v>336</v>
      </c>
      <c r="C71" s="17">
        <v>0.946617364883423</v>
      </c>
      <c r="D71" s="17">
        <v>0.184411883354187</v>
      </c>
      <c r="E71" s="17">
        <v>9</v>
      </c>
      <c r="F71" s="17">
        <v>6</v>
      </c>
      <c r="G71" s="17">
        <v>1</v>
      </c>
      <c r="H71" s="17">
        <v>4</v>
      </c>
      <c r="I71" s="17">
        <v>0.9</v>
      </c>
      <c r="J71" s="17">
        <v>0.6</v>
      </c>
      <c r="K71" s="17">
        <v>0.72</v>
      </c>
      <c r="L71" s="17">
        <v>0.6</v>
      </c>
      <c r="M71" s="17">
        <v>0.3</v>
      </c>
      <c r="N71" s="17">
        <v>0.65</v>
      </c>
    </row>
    <row r="72" spans="3:13">
      <c r="C72" s="7">
        <f>AVERAGE(C2:C71)</f>
        <v>0.64157942874091</v>
      </c>
      <c r="D72" s="7">
        <f>AVERAGE(D2:D71)</f>
        <v>0.107149822371347</v>
      </c>
      <c r="L72" s="7">
        <f>AVERAGE(L2:L71)</f>
        <v>0.697142857142857</v>
      </c>
      <c r="M72" s="7">
        <f>AVERAGE(M2:M71)</f>
        <v>0.194285714285714</v>
      </c>
    </row>
    <row r="74" spans="3:9">
      <c r="C74" s="18" t="s">
        <v>13</v>
      </c>
      <c r="D74" s="7" t="s">
        <v>14</v>
      </c>
      <c r="E74" s="7" t="s">
        <v>85</v>
      </c>
      <c r="F74" s="7" t="s">
        <v>86</v>
      </c>
      <c r="G74" s="7"/>
      <c r="H74" s="7" t="s">
        <v>39</v>
      </c>
      <c r="I74" s="7"/>
    </row>
    <row r="75" spans="3:12">
      <c r="C75" s="7" t="s">
        <v>15</v>
      </c>
      <c r="D75" s="7">
        <f>COUNTIF(C2:C71,"&lt;0.343")-COUNTIF(C2:C71,"&lt;0.311")</f>
        <v>0</v>
      </c>
      <c r="E75" s="7"/>
      <c r="F75" s="7"/>
      <c r="G75" s="7"/>
      <c r="H75" s="19">
        <v>0.02</v>
      </c>
      <c r="I75" s="23">
        <v>31.2</v>
      </c>
      <c r="J75" s="23">
        <v>-40</v>
      </c>
      <c r="K75" s="24">
        <v>0.0256</v>
      </c>
      <c r="L75">
        <v>76</v>
      </c>
    </row>
    <row r="76" spans="3:12">
      <c r="C76" s="7" t="s">
        <v>16</v>
      </c>
      <c r="D76" s="7">
        <f>COUNTIF(C2:C71,"&lt;0.375")-COUNTIF(C2:C71,"&lt;0.343")</f>
        <v>0</v>
      </c>
      <c r="E76" s="7"/>
      <c r="F76" s="7"/>
      <c r="G76" s="7"/>
      <c r="H76" s="19">
        <v>0.04</v>
      </c>
      <c r="I76" s="23">
        <v>62.4</v>
      </c>
      <c r="J76" s="23">
        <v>-60</v>
      </c>
      <c r="K76" s="24">
        <v>0.0385</v>
      </c>
      <c r="L76">
        <v>75</v>
      </c>
    </row>
    <row r="77" spans="3:12">
      <c r="C77" s="7" t="s">
        <v>17</v>
      </c>
      <c r="D77" s="7">
        <f>COUNTIF(C2:C71,"&lt;0.407")-COUNTIF(C2:C71,"&lt;0.375")</f>
        <v>4</v>
      </c>
      <c r="E77" s="7"/>
      <c r="F77" s="7"/>
      <c r="G77" s="7"/>
      <c r="H77" s="19">
        <v>0.1</v>
      </c>
      <c r="I77" s="23">
        <v>156</v>
      </c>
      <c r="J77" s="23">
        <v>-160</v>
      </c>
      <c r="K77" s="24">
        <v>0.1026</v>
      </c>
      <c r="L77">
        <v>70</v>
      </c>
    </row>
    <row r="78" spans="3:12">
      <c r="C78" s="7" t="s">
        <v>18</v>
      </c>
      <c r="D78" s="7">
        <f>COUNTIF(C2:C71,"&lt;0.439")-COUNTIF(C2:C71,"&lt;0.407")</f>
        <v>9</v>
      </c>
      <c r="E78" s="7"/>
      <c r="F78" s="7"/>
      <c r="G78" s="7"/>
      <c r="H78" s="19">
        <v>0.12</v>
      </c>
      <c r="I78" s="23">
        <v>187.2</v>
      </c>
      <c r="J78" s="23">
        <v>-180</v>
      </c>
      <c r="K78" s="24">
        <v>0.1154</v>
      </c>
      <c r="L78">
        <v>69</v>
      </c>
    </row>
    <row r="79" s="3" customFormat="1" spans="3:12">
      <c r="C79" s="20" t="s">
        <v>19</v>
      </c>
      <c r="D79" s="20">
        <f>COUNTIF(C2:C71,"&lt;0.471")-COUNTIF(C2:C71,"&lt;0.439")</f>
        <v>13</v>
      </c>
      <c r="E79" s="20"/>
      <c r="F79" s="20">
        <v>1500</v>
      </c>
      <c r="G79" s="20"/>
      <c r="H79" s="20"/>
      <c r="I79" s="20"/>
      <c r="J79" s="3">
        <v>-200</v>
      </c>
      <c r="K79" s="25">
        <v>0.1282</v>
      </c>
      <c r="L79" s="3">
        <v>68</v>
      </c>
    </row>
    <row r="80" spans="3:7">
      <c r="C80" s="7" t="s">
        <v>20</v>
      </c>
      <c r="D80" s="7">
        <f>COUNTIF(C2:C71,"&lt;0.503")-COUNTIF(C2:C71,"&lt;0.471")</f>
        <v>1</v>
      </c>
      <c r="E80" s="7"/>
      <c r="F80" s="7"/>
      <c r="G80" s="7"/>
    </row>
    <row r="81" s="5" customFormat="1" spans="3:8">
      <c r="C81" s="21" t="s">
        <v>21</v>
      </c>
      <c r="D81" s="21">
        <f>COUNTIF(C2:C71,"&lt;0.535")-COUNTIF(C2:C71,"&lt;0.503")</f>
        <v>1</v>
      </c>
      <c r="E81" s="21">
        <v>4</v>
      </c>
      <c r="F81" s="21">
        <v>-36</v>
      </c>
      <c r="G81" s="21">
        <v>3</v>
      </c>
      <c r="H81" s="5">
        <v>4</v>
      </c>
    </row>
    <row r="82" spans="3:7">
      <c r="C82" s="7" t="s">
        <v>22</v>
      </c>
      <c r="D82" s="7">
        <f>COUNTIF(C2:C71,"&lt;0.567")-COUNTIF(C2:C71,"&lt;0.535")</f>
        <v>1</v>
      </c>
      <c r="E82" s="7">
        <v>7</v>
      </c>
      <c r="F82" s="7">
        <v>-38</v>
      </c>
      <c r="G82" s="7">
        <v>7</v>
      </c>
    </row>
    <row r="83" s="3" customFormat="1" spans="3:7">
      <c r="C83" s="20" t="s">
        <v>23</v>
      </c>
      <c r="D83" s="20">
        <f>COUNTIF(C2:C71,"&lt;0.599")-COUNTIF(C2:C71,"&lt;0.567")</f>
        <v>7</v>
      </c>
      <c r="E83" s="20">
        <v>9</v>
      </c>
      <c r="F83" s="20">
        <v>-55</v>
      </c>
      <c r="G83" s="20">
        <v>11</v>
      </c>
    </row>
    <row r="84" spans="3:7">
      <c r="C84" s="7" t="s">
        <v>24</v>
      </c>
      <c r="D84" s="7">
        <f>COUNTIF(C2:C71,"&lt;0.631")-COUNTIF(C2:C71,"&lt;0.599")</f>
        <v>2</v>
      </c>
      <c r="E84" s="7">
        <v>11</v>
      </c>
      <c r="F84" s="7">
        <v>-50</v>
      </c>
      <c r="G84" s="7">
        <v>15</v>
      </c>
    </row>
    <row r="85" s="6" customFormat="1" spans="3:7">
      <c r="C85" s="22" t="s">
        <v>25</v>
      </c>
      <c r="D85" s="22">
        <f>COUNTIF(C2:C71,"&lt;0.663")-COUNTIF(C2:C71,"&lt;0.631")</f>
        <v>0</v>
      </c>
      <c r="E85" s="22">
        <v>13</v>
      </c>
      <c r="F85" s="22">
        <v>-39</v>
      </c>
      <c r="G85" s="22">
        <v>18</v>
      </c>
    </row>
    <row r="86" spans="3:7">
      <c r="C86" s="7" t="s">
        <v>26</v>
      </c>
      <c r="D86" s="7">
        <f>COUNTIF(C2:C71,"&lt;0.695")-COUNTIF(C2:C71,"&lt;0.663")</f>
        <v>1</v>
      </c>
      <c r="E86" s="7">
        <v>11</v>
      </c>
      <c r="F86" s="7">
        <v>-39</v>
      </c>
      <c r="G86" s="7">
        <v>15</v>
      </c>
    </row>
    <row r="87" spans="3:7">
      <c r="C87" s="7" t="s">
        <v>27</v>
      </c>
      <c r="D87" s="7">
        <f>COUNTIF(C2:C71,"&lt;0.727")-COUNTIF(C2:C71,"&lt;0.695")</f>
        <v>2</v>
      </c>
      <c r="E87" s="7">
        <v>9</v>
      </c>
      <c r="F87" s="7">
        <v>-35</v>
      </c>
      <c r="G87" s="7">
        <v>11</v>
      </c>
    </row>
    <row r="88" spans="3:7">
      <c r="C88" s="7" t="s">
        <v>28</v>
      </c>
      <c r="D88" s="7">
        <f>COUNTIF(C2:C71,"&lt;0.759")-COUNTIF(C2:C71,"&lt;0.727")</f>
        <v>2</v>
      </c>
      <c r="E88" s="7">
        <v>7</v>
      </c>
      <c r="F88" s="7">
        <v>-22</v>
      </c>
      <c r="G88" s="7">
        <v>7</v>
      </c>
    </row>
    <row r="89" s="5" customFormat="1" spans="3:7">
      <c r="C89" s="21" t="s">
        <v>29</v>
      </c>
      <c r="D89" s="21">
        <f>COUNTIF(C2:C71,"&lt;0.791")-COUNTIF(C2:C71,"&lt;0.759")</f>
        <v>3</v>
      </c>
      <c r="E89" s="21">
        <v>4</v>
      </c>
      <c r="F89" s="21">
        <v>-14</v>
      </c>
      <c r="G89" s="21">
        <v>3</v>
      </c>
    </row>
    <row r="90" spans="3:7">
      <c r="C90" s="7" t="s">
        <v>30</v>
      </c>
      <c r="D90" s="7">
        <f>COUNTIF(C2:C71,"&lt;0.823")-COUNTIF(C2:C71,"&lt;0.791")</f>
        <v>5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6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6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4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3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7" workbookViewId="0">
      <selection activeCell="H72" sqref="H72:L77"/>
    </sheetView>
  </sheetViews>
  <sheetFormatPr defaultColWidth="9" defaultRowHeight="13.5"/>
  <cols>
    <col min="3" max="4" width="19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200</v>
      </c>
      <c r="B28" s="9">
        <v>200</v>
      </c>
      <c r="C28" s="9">
        <v>0.520510196685791</v>
      </c>
      <c r="D28" s="9">
        <v>0.174683451652527</v>
      </c>
      <c r="E28" s="9">
        <v>7</v>
      </c>
      <c r="F28" s="9">
        <v>6</v>
      </c>
      <c r="G28" s="9">
        <v>3</v>
      </c>
      <c r="H28" s="9">
        <v>4</v>
      </c>
      <c r="I28" s="9">
        <v>0.7</v>
      </c>
      <c r="J28" s="9">
        <v>0.538461538461539</v>
      </c>
      <c r="K28" s="9">
        <v>0.608695652173913</v>
      </c>
      <c r="L28" s="9">
        <v>0.6</v>
      </c>
      <c r="M28" s="9">
        <v>0.1</v>
      </c>
      <c r="N28" s="9">
        <v>0.55</v>
      </c>
    </row>
    <row r="29" spans="1:14">
      <c r="A29" s="8">
        <v>347</v>
      </c>
      <c r="B29" s="9">
        <v>347</v>
      </c>
      <c r="C29" s="9">
        <v>0.542703747749329</v>
      </c>
      <c r="D29" s="9">
        <v>0.167460083961487</v>
      </c>
      <c r="E29" s="9">
        <v>9</v>
      </c>
      <c r="F29" s="9">
        <v>6</v>
      </c>
      <c r="G29" s="9">
        <v>1</v>
      </c>
      <c r="H29" s="9">
        <v>4</v>
      </c>
      <c r="I29" s="9">
        <v>0.9</v>
      </c>
      <c r="J29" s="9">
        <v>0.6</v>
      </c>
      <c r="K29" s="9">
        <v>0.72</v>
      </c>
      <c r="L29" s="9">
        <v>0.6</v>
      </c>
      <c r="M29" s="9">
        <v>0.3</v>
      </c>
      <c r="N29" s="9">
        <v>0.65</v>
      </c>
    </row>
    <row r="30" spans="1:14">
      <c r="A30" s="8">
        <v>308</v>
      </c>
      <c r="B30" s="9">
        <v>308</v>
      </c>
      <c r="C30" s="9">
        <v>0.568925857543945</v>
      </c>
      <c r="D30" s="9">
        <v>0.154922485351562</v>
      </c>
      <c r="E30" s="9">
        <v>10</v>
      </c>
      <c r="F30" s="9">
        <v>8</v>
      </c>
      <c r="G30" s="9">
        <v>0</v>
      </c>
      <c r="H30" s="9">
        <v>2</v>
      </c>
      <c r="I30" s="9">
        <v>1</v>
      </c>
      <c r="J30" s="9">
        <v>0.555555555555556</v>
      </c>
      <c r="K30" s="9">
        <v>0.714285714285714</v>
      </c>
      <c r="L30" s="9">
        <v>0.8</v>
      </c>
      <c r="M30" s="9">
        <v>0.2</v>
      </c>
      <c r="N30" s="9">
        <v>0.6</v>
      </c>
    </row>
    <row r="31" spans="1:14">
      <c r="A31" s="8">
        <v>224</v>
      </c>
      <c r="B31" s="9">
        <v>224</v>
      </c>
      <c r="C31" s="9">
        <v>0.56917941570282</v>
      </c>
      <c r="D31" s="9">
        <v>0.183644413948059</v>
      </c>
      <c r="E31" s="9">
        <v>9</v>
      </c>
      <c r="F31" s="9">
        <v>8</v>
      </c>
      <c r="G31" s="9">
        <v>1</v>
      </c>
      <c r="H31" s="9">
        <v>2</v>
      </c>
      <c r="I31" s="9">
        <v>0.9</v>
      </c>
      <c r="J31" s="9">
        <v>0.529411764705882</v>
      </c>
      <c r="K31" s="9">
        <v>0.666666666666667</v>
      </c>
      <c r="L31" s="9">
        <v>0.8</v>
      </c>
      <c r="M31" s="9">
        <v>0.1</v>
      </c>
      <c r="N31" s="9">
        <v>0.55</v>
      </c>
    </row>
    <row r="32" spans="1:14">
      <c r="A32" s="8">
        <v>36</v>
      </c>
      <c r="B32" s="9">
        <v>36</v>
      </c>
      <c r="C32" s="9">
        <v>0.588944435119629</v>
      </c>
      <c r="D32" s="9">
        <v>0.175347805023193</v>
      </c>
      <c r="E32" s="9">
        <v>7</v>
      </c>
      <c r="F32" s="9">
        <v>8</v>
      </c>
      <c r="G32" s="9">
        <v>3</v>
      </c>
      <c r="H32" s="9">
        <v>2</v>
      </c>
      <c r="I32" s="9">
        <v>0.7</v>
      </c>
      <c r="J32" s="9">
        <v>0.466666666666667</v>
      </c>
      <c r="K32" s="9">
        <v>0.56</v>
      </c>
      <c r="L32" s="9">
        <v>0.8</v>
      </c>
      <c r="M32" s="9">
        <v>-0.1</v>
      </c>
      <c r="N32" s="9">
        <v>0.45</v>
      </c>
    </row>
    <row r="33" s="1" customFormat="1" spans="1:14">
      <c r="A33" s="10">
        <v>192</v>
      </c>
      <c r="B33" s="11">
        <v>192</v>
      </c>
      <c r="C33" s="11">
        <v>0.592427253723145</v>
      </c>
      <c r="D33" s="11">
        <v>0.27315354347229</v>
      </c>
      <c r="E33" s="11">
        <v>9</v>
      </c>
      <c r="F33" s="11">
        <v>7</v>
      </c>
      <c r="G33" s="11">
        <v>1</v>
      </c>
      <c r="H33" s="11">
        <v>3</v>
      </c>
      <c r="I33" s="11">
        <v>0.9</v>
      </c>
      <c r="J33" s="11">
        <v>0.5625</v>
      </c>
      <c r="K33" s="11">
        <v>0.692307692307692</v>
      </c>
      <c r="L33" s="11">
        <v>0.7</v>
      </c>
      <c r="M33" s="11">
        <v>0.2</v>
      </c>
      <c r="N33" s="11">
        <v>0.6</v>
      </c>
    </row>
    <row r="34" spans="1:14">
      <c r="A34" s="8">
        <v>444</v>
      </c>
      <c r="B34" s="9">
        <v>444</v>
      </c>
      <c r="C34" s="9">
        <v>0.595346450805664</v>
      </c>
      <c r="D34" s="9">
        <v>0.195836067199707</v>
      </c>
      <c r="E34" s="9">
        <v>7</v>
      </c>
      <c r="F34" s="9">
        <v>6</v>
      </c>
      <c r="G34" s="9">
        <v>3</v>
      </c>
      <c r="H34" s="9">
        <v>4</v>
      </c>
      <c r="I34" s="9">
        <v>0.7</v>
      </c>
      <c r="J34" s="9">
        <v>0.538461538461539</v>
      </c>
      <c r="K34" s="9">
        <v>0.608695652173913</v>
      </c>
      <c r="L34" s="9">
        <v>0.6</v>
      </c>
      <c r="M34" s="9">
        <v>0.1</v>
      </c>
      <c r="N34" s="9">
        <v>0.55</v>
      </c>
    </row>
    <row r="35" spans="1:14">
      <c r="A35" s="8">
        <v>133</v>
      </c>
      <c r="B35" s="9">
        <v>133</v>
      </c>
      <c r="C35" s="9">
        <v>0.597050428390503</v>
      </c>
      <c r="D35" s="9">
        <v>0.135079622268677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33</v>
      </c>
      <c r="B36" s="9">
        <v>33</v>
      </c>
      <c r="C36" s="9">
        <v>0.59718656539917</v>
      </c>
      <c r="D36" s="9">
        <v>0.132335543632507</v>
      </c>
      <c r="E36" s="9">
        <v>9</v>
      </c>
      <c r="F36" s="9">
        <v>8</v>
      </c>
      <c r="G36" s="9">
        <v>1</v>
      </c>
      <c r="H36" s="9">
        <v>2</v>
      </c>
      <c r="I36" s="9">
        <v>0.9</v>
      </c>
      <c r="J36" s="9">
        <v>0.529411764705882</v>
      </c>
      <c r="K36" s="9">
        <v>0.666666666666667</v>
      </c>
      <c r="L36" s="9">
        <v>0.8</v>
      </c>
      <c r="M36" s="9">
        <v>0.1</v>
      </c>
      <c r="N36" s="9">
        <v>0.55</v>
      </c>
    </row>
    <row r="37" spans="1:14">
      <c r="A37" s="8">
        <v>432</v>
      </c>
      <c r="B37" s="9">
        <v>432</v>
      </c>
      <c r="C37" s="9">
        <v>0.605595111846924</v>
      </c>
      <c r="D37" s="9">
        <v>0.208909034729004</v>
      </c>
      <c r="E37" s="9">
        <v>9</v>
      </c>
      <c r="F37" s="9">
        <v>8</v>
      </c>
      <c r="G37" s="9">
        <v>1</v>
      </c>
      <c r="H37" s="9">
        <v>2</v>
      </c>
      <c r="I37" s="9">
        <v>0.9</v>
      </c>
      <c r="J37" s="9">
        <v>0.529411764705882</v>
      </c>
      <c r="K37" s="9">
        <v>0.666666666666667</v>
      </c>
      <c r="L37" s="9">
        <v>0.8</v>
      </c>
      <c r="M37" s="9">
        <v>0.1</v>
      </c>
      <c r="N37" s="9">
        <v>0.55</v>
      </c>
    </row>
    <row r="38" spans="1:14">
      <c r="A38" s="8">
        <v>225</v>
      </c>
      <c r="B38" s="9">
        <v>225</v>
      </c>
      <c r="C38" s="9">
        <v>0.605853915214539</v>
      </c>
      <c r="D38" s="9">
        <v>0.149552583694458</v>
      </c>
      <c r="E38" s="9">
        <v>7</v>
      </c>
      <c r="F38" s="9">
        <v>8</v>
      </c>
      <c r="G38" s="9">
        <v>3</v>
      </c>
      <c r="H38" s="9">
        <v>2</v>
      </c>
      <c r="I38" s="9">
        <v>0.7</v>
      </c>
      <c r="J38" s="9">
        <v>0.466666666666667</v>
      </c>
      <c r="K38" s="9">
        <v>0.56</v>
      </c>
      <c r="L38" s="9">
        <v>0.8</v>
      </c>
      <c r="M38" s="9">
        <v>-0.1</v>
      </c>
      <c r="N38" s="9">
        <v>0.45</v>
      </c>
    </row>
    <row r="39" spans="1:14">
      <c r="A39" s="8">
        <v>197</v>
      </c>
      <c r="B39" s="9">
        <v>197</v>
      </c>
      <c r="C39" s="9">
        <v>0.663269877433777</v>
      </c>
      <c r="D39" s="9">
        <v>0.14519727230072</v>
      </c>
      <c r="E39" s="9">
        <v>8</v>
      </c>
      <c r="F39" s="9">
        <v>10</v>
      </c>
      <c r="G39" s="9">
        <v>2</v>
      </c>
      <c r="H39" s="9">
        <v>0</v>
      </c>
      <c r="I39" s="9">
        <v>0.8</v>
      </c>
      <c r="J39" s="9">
        <v>0.444444444444444</v>
      </c>
      <c r="K39" s="9">
        <v>0.571428571428572</v>
      </c>
      <c r="L39" s="9">
        <v>1</v>
      </c>
      <c r="M39" s="9">
        <v>-0.2</v>
      </c>
      <c r="N39" s="9">
        <v>0.4</v>
      </c>
    </row>
    <row r="40" spans="1:14">
      <c r="A40" s="8">
        <v>440</v>
      </c>
      <c r="B40" s="9">
        <v>440</v>
      </c>
      <c r="C40" s="9">
        <v>0.726106524467468</v>
      </c>
      <c r="D40" s="9">
        <v>0.214366316795349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="4" customFormat="1" spans="1:14">
      <c r="A41" s="16">
        <v>340</v>
      </c>
      <c r="B41" s="17">
        <v>340</v>
      </c>
      <c r="C41" s="17">
        <v>0.726742148399353</v>
      </c>
      <c r="D41" s="17">
        <v>0.163003444671631</v>
      </c>
      <c r="E41" s="17">
        <v>9</v>
      </c>
      <c r="F41" s="17">
        <v>5</v>
      </c>
      <c r="G41" s="17">
        <v>1</v>
      </c>
      <c r="H41" s="17">
        <v>5</v>
      </c>
      <c r="I41" s="17">
        <v>0.9</v>
      </c>
      <c r="J41" s="17">
        <v>0.642857142857143</v>
      </c>
      <c r="K41" s="17">
        <v>0.75</v>
      </c>
      <c r="L41" s="17">
        <v>0.5</v>
      </c>
      <c r="M41" s="17">
        <v>0.4</v>
      </c>
      <c r="N41" s="17">
        <v>0.7</v>
      </c>
    </row>
    <row r="42" spans="1:14">
      <c r="A42" s="8">
        <v>135</v>
      </c>
      <c r="B42" s="9">
        <v>135</v>
      </c>
      <c r="C42" s="9">
        <v>0.727081894874573</v>
      </c>
      <c r="D42" s="9">
        <v>0.148623704910278</v>
      </c>
      <c r="E42" s="9">
        <v>9</v>
      </c>
      <c r="F42" s="9">
        <v>8</v>
      </c>
      <c r="G42" s="9">
        <v>1</v>
      </c>
      <c r="H42" s="9">
        <v>2</v>
      </c>
      <c r="I42" s="9">
        <v>0.9</v>
      </c>
      <c r="J42" s="9">
        <v>0.529411764705882</v>
      </c>
      <c r="K42" s="9">
        <v>0.666666666666667</v>
      </c>
      <c r="L42" s="9">
        <v>0.8</v>
      </c>
      <c r="M42" s="9">
        <v>0.1</v>
      </c>
      <c r="N42" s="9">
        <v>0.55</v>
      </c>
    </row>
    <row r="43" spans="1:14">
      <c r="A43" s="8">
        <v>326</v>
      </c>
      <c r="B43" s="9">
        <v>326</v>
      </c>
      <c r="C43" s="9">
        <v>0.728153347969055</v>
      </c>
      <c r="D43" s="9">
        <v>0.205908179283142</v>
      </c>
      <c r="E43" s="9">
        <v>10</v>
      </c>
      <c r="F43" s="9">
        <v>7</v>
      </c>
      <c r="G43" s="9">
        <v>0</v>
      </c>
      <c r="H43" s="9">
        <v>3</v>
      </c>
      <c r="I43" s="9">
        <v>1</v>
      </c>
      <c r="J43" s="9">
        <v>0.588235294117647</v>
      </c>
      <c r="K43" s="9">
        <v>0.740740740740741</v>
      </c>
      <c r="L43" s="9">
        <v>0.7</v>
      </c>
      <c r="M43" s="9">
        <v>0.3</v>
      </c>
      <c r="N43" s="9">
        <v>0.65</v>
      </c>
    </row>
    <row r="44" spans="1:14">
      <c r="A44" s="8">
        <v>82</v>
      </c>
      <c r="B44" s="9">
        <v>82</v>
      </c>
      <c r="C44" s="9">
        <v>0.789119720458984</v>
      </c>
      <c r="D44" s="9">
        <v>0.221872568130493</v>
      </c>
      <c r="E44" s="9">
        <v>8</v>
      </c>
      <c r="F44" s="9">
        <v>8</v>
      </c>
      <c r="G44" s="9">
        <v>2</v>
      </c>
      <c r="H44" s="9">
        <v>2</v>
      </c>
      <c r="I44" s="9">
        <v>0.8</v>
      </c>
      <c r="J44" s="9">
        <v>0.5</v>
      </c>
      <c r="K44" s="9">
        <v>0.615384615384615</v>
      </c>
      <c r="L44" s="9">
        <v>0.8</v>
      </c>
      <c r="M44" s="9">
        <v>0</v>
      </c>
      <c r="N44" s="9">
        <v>0.5</v>
      </c>
    </row>
    <row r="45" spans="1:14">
      <c r="A45" s="8">
        <v>395</v>
      </c>
      <c r="B45" s="9">
        <v>395</v>
      </c>
      <c r="C45" s="9">
        <v>0.835938572883606</v>
      </c>
      <c r="D45" s="9">
        <v>0.0859125852584839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="4" customFormat="1" spans="1:14">
      <c r="A46" s="16">
        <v>153</v>
      </c>
      <c r="B46" s="17">
        <v>153</v>
      </c>
      <c r="C46" s="17">
        <v>0.790530443191528</v>
      </c>
      <c r="D46" s="17">
        <v>0.117846488952637</v>
      </c>
      <c r="E46" s="17">
        <v>10</v>
      </c>
      <c r="F46" s="17">
        <v>6</v>
      </c>
      <c r="G46" s="17">
        <v>0</v>
      </c>
      <c r="H46" s="17">
        <v>4</v>
      </c>
      <c r="I46" s="17">
        <v>1</v>
      </c>
      <c r="J46" s="17">
        <v>0.625</v>
      </c>
      <c r="K46" s="17">
        <v>0.769230769230769</v>
      </c>
      <c r="L46" s="17">
        <v>0.6</v>
      </c>
      <c r="M46" s="17">
        <v>0.4</v>
      </c>
      <c r="N46" s="17">
        <v>0.7</v>
      </c>
    </row>
    <row r="47" spans="1:14">
      <c r="A47" s="8">
        <v>464</v>
      </c>
      <c r="B47" s="9">
        <v>464</v>
      </c>
      <c r="C47" s="9">
        <v>0.819258093833923</v>
      </c>
      <c r="D47" s="9">
        <v>0.0910781621932983</v>
      </c>
      <c r="E47" s="9">
        <v>9</v>
      </c>
      <c r="F47" s="9">
        <v>9</v>
      </c>
      <c r="G47" s="9">
        <v>1</v>
      </c>
      <c r="H47" s="9">
        <v>1</v>
      </c>
      <c r="I47" s="9">
        <v>0.9</v>
      </c>
      <c r="J47" s="9">
        <v>0.5</v>
      </c>
      <c r="K47" s="9">
        <v>0.642857142857143</v>
      </c>
      <c r="L47" s="9">
        <v>0.9</v>
      </c>
      <c r="M47" s="9">
        <v>0</v>
      </c>
      <c r="N47" s="9">
        <v>0.5</v>
      </c>
    </row>
    <row r="48" spans="1:14">
      <c r="A48" s="8">
        <v>86</v>
      </c>
      <c r="B48" s="9">
        <v>86</v>
      </c>
      <c r="C48" s="9">
        <v>0.8199782371521</v>
      </c>
      <c r="D48" s="9">
        <v>0.0331791639328003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203</v>
      </c>
      <c r="B49" s="9">
        <v>203</v>
      </c>
      <c r="C49" s="9">
        <v>0.82262909412384</v>
      </c>
      <c r="D49" s="9">
        <v>0.0605645179748535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pans="1:14">
      <c r="A50" s="8">
        <v>187</v>
      </c>
      <c r="B50" s="9">
        <v>187</v>
      </c>
      <c r="C50" s="9">
        <v>0.822651863098145</v>
      </c>
      <c r="D50" s="9">
        <v>0.15688693523407</v>
      </c>
      <c r="E50" s="9">
        <v>10</v>
      </c>
      <c r="F50" s="9">
        <v>7</v>
      </c>
      <c r="G50" s="9">
        <v>0</v>
      </c>
      <c r="H50" s="9">
        <v>3</v>
      </c>
      <c r="I50" s="9">
        <v>1</v>
      </c>
      <c r="J50" s="9">
        <v>0.588235294117647</v>
      </c>
      <c r="K50" s="9">
        <v>0.740740740740741</v>
      </c>
      <c r="L50" s="9">
        <v>0.7</v>
      </c>
      <c r="M50" s="9">
        <v>0.3</v>
      </c>
      <c r="N50" s="9">
        <v>0.65</v>
      </c>
    </row>
    <row r="51" s="4" customFormat="1" spans="1:14">
      <c r="A51" s="16">
        <v>134</v>
      </c>
      <c r="B51" s="17">
        <v>134</v>
      </c>
      <c r="C51" s="17">
        <v>0.822918891906738</v>
      </c>
      <c r="D51" s="17">
        <v>0.0971198081970215</v>
      </c>
      <c r="E51" s="17">
        <v>10</v>
      </c>
      <c r="F51" s="17">
        <v>7</v>
      </c>
      <c r="G51" s="17">
        <v>0</v>
      </c>
      <c r="H51" s="17">
        <v>3</v>
      </c>
      <c r="I51" s="17">
        <v>1</v>
      </c>
      <c r="J51" s="17">
        <v>0.588235294117647</v>
      </c>
      <c r="K51" s="17">
        <v>0.740740740740741</v>
      </c>
      <c r="L51" s="17">
        <v>0.7</v>
      </c>
      <c r="M51" s="17">
        <v>0.3</v>
      </c>
      <c r="N51" s="17">
        <v>0.65</v>
      </c>
    </row>
    <row r="52" spans="1:14">
      <c r="A52" s="8">
        <v>428</v>
      </c>
      <c r="B52" s="9">
        <v>428</v>
      </c>
      <c r="C52" s="9">
        <v>0.825892806053162</v>
      </c>
      <c r="D52" s="9">
        <v>0.0750623941421509</v>
      </c>
      <c r="E52" s="9">
        <v>9</v>
      </c>
      <c r="F52" s="9">
        <v>5</v>
      </c>
      <c r="G52" s="9">
        <v>1</v>
      </c>
      <c r="H52" s="9">
        <v>5</v>
      </c>
      <c r="I52" s="9">
        <v>0.9</v>
      </c>
      <c r="J52" s="9">
        <v>0.642857142857143</v>
      </c>
      <c r="K52" s="9">
        <v>0.75</v>
      </c>
      <c r="L52" s="9">
        <v>0.5</v>
      </c>
      <c r="M52" s="9">
        <v>0.4</v>
      </c>
      <c r="N52" s="9">
        <v>0.7</v>
      </c>
    </row>
    <row r="53" spans="1:14">
      <c r="A53" s="8">
        <v>421</v>
      </c>
      <c r="B53" s="9">
        <v>421</v>
      </c>
      <c r="C53" s="9">
        <v>0.842834234237671</v>
      </c>
      <c r="D53" s="9">
        <v>0.189815521240234</v>
      </c>
      <c r="E53" s="9">
        <v>9</v>
      </c>
      <c r="F53" s="9">
        <v>6</v>
      </c>
      <c r="G53" s="9">
        <v>1</v>
      </c>
      <c r="H53" s="9">
        <v>4</v>
      </c>
      <c r="I53" s="9">
        <v>0.9</v>
      </c>
      <c r="J53" s="9">
        <v>0.6</v>
      </c>
      <c r="K53" s="9">
        <v>0.72</v>
      </c>
      <c r="L53" s="9">
        <v>0.6</v>
      </c>
      <c r="M53" s="9">
        <v>0.3</v>
      </c>
      <c r="N53" s="9">
        <v>0.65</v>
      </c>
    </row>
    <row r="54" spans="1:14">
      <c r="A54" s="8">
        <v>96</v>
      </c>
      <c r="B54" s="9">
        <v>96</v>
      </c>
      <c r="C54" s="9">
        <v>0.843329429626465</v>
      </c>
      <c r="D54" s="9">
        <v>0.269051551818848</v>
      </c>
      <c r="E54" s="9">
        <v>9</v>
      </c>
      <c r="F54" s="9">
        <v>3</v>
      </c>
      <c r="G54" s="9">
        <v>1</v>
      </c>
      <c r="H54" s="9">
        <v>7</v>
      </c>
      <c r="I54" s="9">
        <v>0.9</v>
      </c>
      <c r="J54" s="9">
        <v>0.75</v>
      </c>
      <c r="K54" s="9">
        <v>0.818181818181818</v>
      </c>
      <c r="L54" s="9">
        <v>0.3</v>
      </c>
      <c r="M54" s="9">
        <v>0.6</v>
      </c>
      <c r="N54" s="9">
        <v>0.8</v>
      </c>
    </row>
    <row r="55" spans="1:14">
      <c r="A55" s="8">
        <v>366</v>
      </c>
      <c r="B55" s="9">
        <v>366</v>
      </c>
      <c r="C55" s="9">
        <v>0.844253778457642</v>
      </c>
      <c r="D55" s="9">
        <v>0.0926085710525513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="4" customFormat="1" spans="1:14">
      <c r="A56" s="16">
        <v>456</v>
      </c>
      <c r="B56" s="17">
        <v>456</v>
      </c>
      <c r="C56" s="17">
        <v>0.846237897872925</v>
      </c>
      <c r="D56" s="17">
        <v>0.175909638404846</v>
      </c>
      <c r="E56" s="17">
        <v>10</v>
      </c>
      <c r="F56" s="17">
        <v>6</v>
      </c>
      <c r="G56" s="17">
        <v>0</v>
      </c>
      <c r="H56" s="17">
        <v>4</v>
      </c>
      <c r="I56" s="17">
        <v>1</v>
      </c>
      <c r="J56" s="17">
        <v>0.625</v>
      </c>
      <c r="K56" s="17">
        <v>0.769230769230769</v>
      </c>
      <c r="L56" s="17">
        <v>0.6</v>
      </c>
      <c r="M56" s="17">
        <v>0.4</v>
      </c>
      <c r="N56" s="17">
        <v>0.7</v>
      </c>
    </row>
    <row r="57" spans="1:14">
      <c r="A57" s="8">
        <v>305</v>
      </c>
      <c r="B57" s="9">
        <v>305</v>
      </c>
      <c r="C57" s="9">
        <v>0.855350017547607</v>
      </c>
      <c r="D57" s="9">
        <v>0.0944843292236328</v>
      </c>
      <c r="E57" s="9">
        <v>10</v>
      </c>
      <c r="F57" s="9">
        <v>6</v>
      </c>
      <c r="G57" s="9">
        <v>0</v>
      </c>
      <c r="H57" s="9">
        <v>4</v>
      </c>
      <c r="I57" s="9">
        <v>1</v>
      </c>
      <c r="J57" s="9">
        <v>0.625</v>
      </c>
      <c r="K57" s="9">
        <v>0.769230769230769</v>
      </c>
      <c r="L57" s="9">
        <v>0.6</v>
      </c>
      <c r="M57" s="9">
        <v>0.4</v>
      </c>
      <c r="N57" s="9">
        <v>0.7</v>
      </c>
    </row>
    <row r="58" spans="1:14">
      <c r="A58" s="8">
        <v>30</v>
      </c>
      <c r="B58" s="9">
        <v>30</v>
      </c>
      <c r="C58" s="9">
        <v>0.861119389533997</v>
      </c>
      <c r="D58" s="9">
        <v>0.250669717788696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479</v>
      </c>
      <c r="B59" s="9">
        <v>479</v>
      </c>
      <c r="C59" s="9">
        <v>0.870608329772949</v>
      </c>
      <c r="D59" s="9">
        <v>0.253975987434387</v>
      </c>
      <c r="E59" s="9">
        <v>10</v>
      </c>
      <c r="F59" s="9">
        <v>5</v>
      </c>
      <c r="G59" s="9">
        <v>0</v>
      </c>
      <c r="H59" s="9">
        <v>5</v>
      </c>
      <c r="I59" s="9">
        <v>1</v>
      </c>
      <c r="J59" s="9">
        <v>0.666666666666667</v>
      </c>
      <c r="K59" s="9">
        <v>0.8</v>
      </c>
      <c r="L59" s="9">
        <v>0.5</v>
      </c>
      <c r="M59" s="9">
        <v>0.5</v>
      </c>
      <c r="N59" s="9">
        <v>0.75</v>
      </c>
    </row>
    <row r="60" spans="1:14">
      <c r="A60" s="8">
        <v>196</v>
      </c>
      <c r="B60" s="9">
        <v>196</v>
      </c>
      <c r="C60" s="9">
        <v>0.874240398406982</v>
      </c>
      <c r="D60" s="9">
        <v>0.196797728538513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110</v>
      </c>
      <c r="B61" s="9">
        <v>110</v>
      </c>
      <c r="C61" s="9">
        <v>0.882378220558167</v>
      </c>
      <c r="D61" s="9">
        <v>0.014157772064209</v>
      </c>
      <c r="E61" s="9">
        <v>10</v>
      </c>
      <c r="F61" s="9">
        <v>10</v>
      </c>
      <c r="G61" s="9">
        <v>0</v>
      </c>
      <c r="H61" s="9">
        <v>0</v>
      </c>
      <c r="I61" s="9">
        <v>1</v>
      </c>
      <c r="J61" s="9">
        <v>0.5</v>
      </c>
      <c r="K61" s="9">
        <v>0.666666666666667</v>
      </c>
      <c r="L61" s="9">
        <v>1</v>
      </c>
      <c r="M61" s="9">
        <v>0</v>
      </c>
      <c r="N61" s="9">
        <v>0.5</v>
      </c>
    </row>
    <row r="62" s="4" customFormat="1" spans="1:14">
      <c r="A62" s="16">
        <v>268</v>
      </c>
      <c r="B62" s="17">
        <v>268</v>
      </c>
      <c r="C62" s="17">
        <v>0.884103894233704</v>
      </c>
      <c r="D62" s="17">
        <v>0.151036620140076</v>
      </c>
      <c r="E62" s="17">
        <v>9</v>
      </c>
      <c r="F62" s="17">
        <v>8</v>
      </c>
      <c r="G62" s="17">
        <v>1</v>
      </c>
      <c r="H62" s="17">
        <v>2</v>
      </c>
      <c r="I62" s="17">
        <v>0.9</v>
      </c>
      <c r="J62" s="17">
        <v>0.529411764705882</v>
      </c>
      <c r="K62" s="17">
        <v>0.666666666666667</v>
      </c>
      <c r="L62" s="17">
        <v>0.8</v>
      </c>
      <c r="M62" s="17">
        <v>0.1</v>
      </c>
      <c r="N62" s="17">
        <v>0.55</v>
      </c>
    </row>
    <row r="63" spans="1:14">
      <c r="A63" s="8">
        <v>169</v>
      </c>
      <c r="B63" s="9">
        <v>169</v>
      </c>
      <c r="C63" s="9">
        <v>0.889257192611694</v>
      </c>
      <c r="D63" s="9">
        <v>0.131466746330261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87</v>
      </c>
      <c r="B64" s="9">
        <v>87</v>
      </c>
      <c r="C64" s="9">
        <v>0.905320048332214</v>
      </c>
      <c r="D64" s="9">
        <v>0.0473051071166992</v>
      </c>
      <c r="E64" s="9">
        <v>8</v>
      </c>
      <c r="F64" s="9">
        <v>9</v>
      </c>
      <c r="G64" s="9">
        <v>2</v>
      </c>
      <c r="H64" s="9">
        <v>1</v>
      </c>
      <c r="I64" s="9">
        <v>0.8</v>
      </c>
      <c r="J64" s="9">
        <v>0.470588235294118</v>
      </c>
      <c r="K64" s="9">
        <v>0.592592592592593</v>
      </c>
      <c r="L64" s="9">
        <v>0.9</v>
      </c>
      <c r="M64" s="9">
        <v>-0.1</v>
      </c>
      <c r="N64" s="9">
        <v>0.45</v>
      </c>
    </row>
    <row r="65" spans="1:14">
      <c r="A65" s="8">
        <v>280</v>
      </c>
      <c r="B65" s="9">
        <v>280</v>
      </c>
      <c r="C65" s="9">
        <v>0.907464981079102</v>
      </c>
      <c r="D65" s="9">
        <v>0.123257160186768</v>
      </c>
      <c r="E65" s="9">
        <v>8</v>
      </c>
      <c r="F65" s="9">
        <v>6</v>
      </c>
      <c r="G65" s="9">
        <v>2</v>
      </c>
      <c r="H65" s="9">
        <v>4</v>
      </c>
      <c r="I65" s="9">
        <v>0.8</v>
      </c>
      <c r="J65" s="9">
        <v>0.571428571428572</v>
      </c>
      <c r="K65" s="9">
        <v>0.666666666666667</v>
      </c>
      <c r="L65" s="9">
        <v>0.6</v>
      </c>
      <c r="M65" s="9">
        <v>0.2</v>
      </c>
      <c r="N65" s="9">
        <v>0.6</v>
      </c>
    </row>
    <row r="66" s="4" customFormat="1" spans="1:14">
      <c r="A66" s="16">
        <v>63</v>
      </c>
      <c r="B66" s="17">
        <v>63</v>
      </c>
      <c r="C66" s="17">
        <v>0.91111147403717</v>
      </c>
      <c r="D66" s="17">
        <v>0.0442389249801636</v>
      </c>
      <c r="E66" s="17">
        <v>10</v>
      </c>
      <c r="F66" s="17">
        <v>7</v>
      </c>
      <c r="G66" s="17">
        <v>0</v>
      </c>
      <c r="H66" s="17">
        <v>3</v>
      </c>
      <c r="I66" s="17">
        <v>1</v>
      </c>
      <c r="J66" s="17">
        <v>0.588235294117647</v>
      </c>
      <c r="K66" s="17">
        <v>0.740740740740741</v>
      </c>
      <c r="L66" s="17">
        <v>0.7</v>
      </c>
      <c r="M66" s="17">
        <v>0.3</v>
      </c>
      <c r="N66" s="17">
        <v>0.65</v>
      </c>
    </row>
    <row r="67" spans="1:14">
      <c r="A67" s="8">
        <v>241</v>
      </c>
      <c r="B67" s="9">
        <v>241</v>
      </c>
      <c r="C67" s="9">
        <v>0.931020617485046</v>
      </c>
      <c r="D67" s="9">
        <v>0.065038800239563</v>
      </c>
      <c r="E67" s="9">
        <v>10</v>
      </c>
      <c r="F67" s="9">
        <v>8</v>
      </c>
      <c r="G67" s="9">
        <v>0</v>
      </c>
      <c r="H67" s="9">
        <v>2</v>
      </c>
      <c r="I67" s="9">
        <v>1</v>
      </c>
      <c r="J67" s="9">
        <v>0.555555555555556</v>
      </c>
      <c r="K67" s="9">
        <v>0.714285714285714</v>
      </c>
      <c r="L67" s="9">
        <v>0.8</v>
      </c>
      <c r="M67" s="9">
        <v>0.2</v>
      </c>
      <c r="N67" s="9">
        <v>0.6</v>
      </c>
    </row>
    <row r="68" spans="1:14">
      <c r="A68" s="8">
        <v>413</v>
      </c>
      <c r="B68" s="9">
        <v>413</v>
      </c>
      <c r="C68" s="9">
        <v>0.932106375694275</v>
      </c>
      <c r="D68" s="9">
        <v>0.126391768455505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="4" customFormat="1" spans="1:14">
      <c r="A69" s="16">
        <v>336</v>
      </c>
      <c r="B69" s="17">
        <v>336</v>
      </c>
      <c r="C69" s="17">
        <v>0.946617364883423</v>
      </c>
      <c r="D69" s="17">
        <v>0.184411883354187</v>
      </c>
      <c r="E69" s="17">
        <v>9</v>
      </c>
      <c r="F69" s="17">
        <v>6</v>
      </c>
      <c r="G69" s="17">
        <v>1</v>
      </c>
      <c r="H69" s="17">
        <v>4</v>
      </c>
      <c r="I69" s="17">
        <v>0.9</v>
      </c>
      <c r="J69" s="17">
        <v>0.6</v>
      </c>
      <c r="K69" s="17">
        <v>0.72</v>
      </c>
      <c r="L69" s="17">
        <v>0.6</v>
      </c>
      <c r="M69" s="17">
        <v>0.3</v>
      </c>
      <c r="N69" s="17">
        <v>0.65</v>
      </c>
    </row>
    <row r="70" spans="3:13">
      <c r="C70" s="7">
        <f>AVERAGE(C2:C69)</f>
        <v>0.641775771098978</v>
      </c>
      <c r="D70" s="7">
        <f>AVERAGE(D2:D69)</f>
        <v>0.106994134538314</v>
      </c>
      <c r="L70" s="7">
        <f>AVERAGE(L2:L69)</f>
        <v>0.695588235294118</v>
      </c>
      <c r="M70" s="7">
        <f>AVERAGE(M2:M69)</f>
        <v>0.198529411764706</v>
      </c>
    </row>
    <row r="72" spans="3:9">
      <c r="C72" s="18" t="s">
        <v>13</v>
      </c>
      <c r="D72" s="7" t="s">
        <v>14</v>
      </c>
      <c r="E72" s="7" t="s">
        <v>85</v>
      </c>
      <c r="F72" s="7" t="s">
        <v>86</v>
      </c>
      <c r="G72" s="7"/>
      <c r="H72" s="7" t="s">
        <v>39</v>
      </c>
      <c r="I72" s="7"/>
    </row>
    <row r="73" spans="3:12">
      <c r="C73" s="7" t="s">
        <v>15</v>
      </c>
      <c r="D73" s="7">
        <f>COUNTIF(C2:C69,"&lt;0.343")-COUNTIF(C2:C69,"&lt;0.311")</f>
        <v>0</v>
      </c>
      <c r="E73" s="7"/>
      <c r="F73" s="7"/>
      <c r="G73" s="7"/>
      <c r="H73" s="19">
        <v>0.02</v>
      </c>
      <c r="I73" s="23">
        <v>31.2</v>
      </c>
      <c r="J73" s="23">
        <v>-40</v>
      </c>
      <c r="K73" s="24">
        <v>0.0256</v>
      </c>
      <c r="L73">
        <v>76</v>
      </c>
    </row>
    <row r="74" spans="3:12">
      <c r="C74" s="7" t="s">
        <v>16</v>
      </c>
      <c r="D74" s="7">
        <f>COUNTIF(C2:C69,"&lt;0.375")-COUNTIF(C2:C69,"&lt;0.343")</f>
        <v>0</v>
      </c>
      <c r="E74" s="7"/>
      <c r="F74" s="7"/>
      <c r="G74" s="7"/>
      <c r="H74" s="19">
        <v>0.04</v>
      </c>
      <c r="I74" s="23">
        <v>62.4</v>
      </c>
      <c r="J74" s="23">
        <v>-60</v>
      </c>
      <c r="K74" s="24">
        <v>0.0385</v>
      </c>
      <c r="L74">
        <v>75</v>
      </c>
    </row>
    <row r="75" spans="3:12">
      <c r="C75" s="7" t="s">
        <v>17</v>
      </c>
      <c r="D75" s="7">
        <f>COUNTIF(C2:C69,"&lt;0.407")-COUNTIF(C2:C69,"&lt;0.375")</f>
        <v>4</v>
      </c>
      <c r="E75" s="7"/>
      <c r="F75" s="7"/>
      <c r="G75" s="7"/>
      <c r="H75" s="19">
        <v>0.1</v>
      </c>
      <c r="I75" s="23">
        <v>156</v>
      </c>
      <c r="J75" s="23">
        <v>-160</v>
      </c>
      <c r="K75" s="24">
        <v>0.1026</v>
      </c>
      <c r="L75">
        <v>70</v>
      </c>
    </row>
    <row r="76" spans="3:12">
      <c r="C76" s="7" t="s">
        <v>18</v>
      </c>
      <c r="D76" s="7">
        <f>COUNTIF(C2:C69,"&lt;0.439")-COUNTIF(C2:C69,"&lt;0.407")</f>
        <v>9</v>
      </c>
      <c r="E76" s="7"/>
      <c r="F76" s="7"/>
      <c r="G76" s="7"/>
      <c r="H76" s="19">
        <v>0.12</v>
      </c>
      <c r="I76" s="23">
        <v>187.2</v>
      </c>
      <c r="J76" s="23">
        <v>-180</v>
      </c>
      <c r="K76" s="24">
        <v>0.1154</v>
      </c>
      <c r="L76">
        <v>69</v>
      </c>
    </row>
    <row r="77" s="3" customFormat="1" spans="3:12">
      <c r="C77" s="20" t="s">
        <v>19</v>
      </c>
      <c r="D77" s="20">
        <f>COUNTIF(C2:C69,"&lt;0.471")-COUNTIF(C2:C69,"&lt;0.439")</f>
        <v>13</v>
      </c>
      <c r="E77" s="20"/>
      <c r="F77" s="20">
        <v>1500</v>
      </c>
      <c r="G77" s="20"/>
      <c r="H77" s="20"/>
      <c r="I77" s="20"/>
      <c r="J77" s="3">
        <v>-200</v>
      </c>
      <c r="K77" s="25">
        <v>0.1282</v>
      </c>
      <c r="L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5" customFormat="1" spans="3:8">
      <c r="C79" s="21" t="s">
        <v>21</v>
      </c>
      <c r="D79" s="21">
        <f>COUNTIF(C2:C69,"&lt;0.535")-COUNTIF(C2:C69,"&lt;0.503")</f>
        <v>1</v>
      </c>
      <c r="E79" s="21">
        <v>4</v>
      </c>
      <c r="F79" s="21">
        <v>-36</v>
      </c>
      <c r="G79" s="21">
        <v>3</v>
      </c>
      <c r="H79" s="5">
        <v>4</v>
      </c>
    </row>
    <row r="80" spans="3:7">
      <c r="C80" s="7" t="s">
        <v>22</v>
      </c>
      <c r="D80" s="7">
        <f>COUNTIF(C2:C69,"&lt;0.567")-COUNTIF(C2:C69,"&lt;0.535")</f>
        <v>1</v>
      </c>
      <c r="E80" s="7">
        <v>7</v>
      </c>
      <c r="F80" s="7">
        <v>-38</v>
      </c>
      <c r="G80" s="7">
        <v>7</v>
      </c>
    </row>
    <row r="81" s="3" customFormat="1" spans="3:7">
      <c r="C81" s="20" t="s">
        <v>23</v>
      </c>
      <c r="D81" s="20">
        <f>COUNTIF(C2:C69,"&lt;0.599")-COUNTIF(C2:C69,"&lt;0.567")</f>
        <v>7</v>
      </c>
      <c r="E81" s="20">
        <v>9</v>
      </c>
      <c r="F81" s="20">
        <v>-55</v>
      </c>
      <c r="G81" s="20">
        <v>11</v>
      </c>
    </row>
    <row r="82" spans="3:7">
      <c r="C82" s="7" t="s">
        <v>24</v>
      </c>
      <c r="D82" s="7">
        <f>COUNTIF(C2:C69,"&lt;0.631")-COUNTIF(C2:C69,"&lt;0.599")</f>
        <v>2</v>
      </c>
      <c r="E82" s="7">
        <v>11</v>
      </c>
      <c r="F82" s="7">
        <v>-50</v>
      </c>
      <c r="G82" s="7">
        <v>15</v>
      </c>
    </row>
    <row r="83" s="6" customFormat="1" spans="3:7">
      <c r="C83" s="22" t="s">
        <v>25</v>
      </c>
      <c r="D83" s="22">
        <f>COUNTIF(C2:C69,"&lt;0.663")-COUNTIF(C2:C69,"&lt;0.631")</f>
        <v>0</v>
      </c>
      <c r="E83" s="22">
        <v>13</v>
      </c>
      <c r="F83" s="22">
        <v>-39</v>
      </c>
      <c r="G83" s="22">
        <v>18</v>
      </c>
    </row>
    <row r="84" spans="3:7">
      <c r="C84" s="7" t="s">
        <v>26</v>
      </c>
      <c r="D84" s="7">
        <f>COUNTIF(C2:C69,"&lt;0.695")-COUNTIF(C2:C69,"&lt;0.663")</f>
        <v>1</v>
      </c>
      <c r="E84" s="7">
        <v>11</v>
      </c>
      <c r="F84" s="7">
        <v>-39</v>
      </c>
      <c r="G84" s="7">
        <v>15</v>
      </c>
    </row>
    <row r="85" spans="3:7">
      <c r="C85" s="7" t="s">
        <v>27</v>
      </c>
      <c r="D85" s="7">
        <f>COUNTIF(C2:C69,"&lt;0.727")-COUNTIF(C2:C69,"&lt;0.695")</f>
        <v>2</v>
      </c>
      <c r="E85" s="7">
        <v>9</v>
      </c>
      <c r="F85" s="7">
        <v>-35</v>
      </c>
      <c r="G85" s="7">
        <v>11</v>
      </c>
    </row>
    <row r="86" spans="3:7">
      <c r="C86" s="7" t="s">
        <v>28</v>
      </c>
      <c r="D86" s="7">
        <f>COUNTIF(C2:C69,"&lt;0.759")-COUNTIF(C2:C69,"&lt;0.727")</f>
        <v>2</v>
      </c>
      <c r="E86" s="7">
        <v>7</v>
      </c>
      <c r="F86" s="7">
        <v>-22</v>
      </c>
      <c r="G86" s="7">
        <v>7</v>
      </c>
    </row>
    <row r="87" s="5" customFormat="1" spans="3:7">
      <c r="C87" s="21" t="s">
        <v>29</v>
      </c>
      <c r="D87" s="21">
        <f>COUNTIF(C2:C69,"&lt;0.791")-COUNTIF(C2:C69,"&lt;0.759")</f>
        <v>2</v>
      </c>
      <c r="E87" s="21">
        <v>4</v>
      </c>
      <c r="F87" s="21">
        <v>-14</v>
      </c>
      <c r="G87" s="21">
        <v>3</v>
      </c>
    </row>
    <row r="88" spans="3:7">
      <c r="C88" s="7" t="s">
        <v>30</v>
      </c>
      <c r="D88" s="7">
        <f>COUNTIF(C2:C69,"&lt;0.823")-COUNTIF(C2:C69,"&lt;0.791")</f>
        <v>5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6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6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4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3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6" workbookViewId="0">
      <selection activeCell="A1" sqref="$A1:$XFD104"/>
    </sheetView>
  </sheetViews>
  <sheetFormatPr defaultColWidth="9" defaultRowHeight="13.5"/>
  <cols>
    <col min="3" max="4" width="21.6333333333333" customWidth="1"/>
    <col min="6" max="6" width="17.7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323</v>
      </c>
      <c r="B28" s="9">
        <v>323</v>
      </c>
      <c r="C28" s="9">
        <v>0.475068092346191</v>
      </c>
      <c r="D28" s="9">
        <v>0.0199623107910156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180</v>
      </c>
      <c r="B29" s="9">
        <v>180</v>
      </c>
      <c r="C29" s="9">
        <v>0.476837873458862</v>
      </c>
      <c r="D29" s="9">
        <v>0.00614571571350098</v>
      </c>
      <c r="E29" s="9">
        <v>6</v>
      </c>
      <c r="F29" s="9">
        <v>8</v>
      </c>
      <c r="G29" s="9">
        <v>4</v>
      </c>
      <c r="H29" s="9">
        <v>2</v>
      </c>
      <c r="I29" s="9">
        <v>0.6</v>
      </c>
      <c r="J29" s="9">
        <v>0.428571428571429</v>
      </c>
      <c r="K29" s="9">
        <v>0.5</v>
      </c>
      <c r="L29" s="9">
        <v>0.8</v>
      </c>
      <c r="M29" s="9">
        <v>-0.2</v>
      </c>
      <c r="N29" s="9">
        <v>0.4</v>
      </c>
    </row>
    <row r="30" spans="1:14">
      <c r="A30" s="8">
        <v>66</v>
      </c>
      <c r="B30" s="9">
        <v>66</v>
      </c>
      <c r="C30" s="9">
        <v>0.483274459838867</v>
      </c>
      <c r="D30" s="9">
        <v>0.0397875308990479</v>
      </c>
      <c r="E30" s="9">
        <v>9</v>
      </c>
      <c r="F30" s="9">
        <v>8</v>
      </c>
      <c r="G30" s="9">
        <v>1</v>
      </c>
      <c r="H30" s="9">
        <v>2</v>
      </c>
      <c r="I30" s="9">
        <v>0.9</v>
      </c>
      <c r="J30" s="9">
        <v>0.529411764705882</v>
      </c>
      <c r="K30" s="9">
        <v>0.666666666666667</v>
      </c>
      <c r="L30" s="9">
        <v>0.8</v>
      </c>
      <c r="M30" s="9">
        <v>0.1</v>
      </c>
      <c r="N30" s="9">
        <v>0.55</v>
      </c>
    </row>
    <row r="31" spans="1:14">
      <c r="A31" s="8">
        <v>408</v>
      </c>
      <c r="B31" s="9">
        <v>408</v>
      </c>
      <c r="C31" s="9">
        <v>0.485915064811706</v>
      </c>
      <c r="D31" s="9">
        <v>0.0520378351211548</v>
      </c>
      <c r="E31" s="9">
        <v>7</v>
      </c>
      <c r="F31" s="9">
        <v>4</v>
      </c>
      <c r="G31" s="9">
        <v>3</v>
      </c>
      <c r="H31" s="9">
        <v>6</v>
      </c>
      <c r="I31" s="9">
        <v>0.7</v>
      </c>
      <c r="J31" s="9">
        <v>0.636363636363636</v>
      </c>
      <c r="K31" s="9">
        <v>0.666666666666667</v>
      </c>
      <c r="L31" s="9">
        <v>0.4</v>
      </c>
      <c r="M31" s="9">
        <v>0.3</v>
      </c>
      <c r="N31" s="9">
        <v>0.65</v>
      </c>
    </row>
    <row r="32" spans="1:14">
      <c r="A32" s="8">
        <v>276</v>
      </c>
      <c r="B32" s="9">
        <v>276</v>
      </c>
      <c r="C32" s="9">
        <v>0.486104249954224</v>
      </c>
      <c r="D32" s="9">
        <v>0.0340396165847778</v>
      </c>
      <c r="E32" s="9">
        <v>7</v>
      </c>
      <c r="F32" s="9">
        <v>3</v>
      </c>
      <c r="G32" s="9">
        <v>3</v>
      </c>
      <c r="H32" s="9">
        <v>7</v>
      </c>
      <c r="I32" s="9">
        <v>0.7</v>
      </c>
      <c r="J32" s="9">
        <v>0.7</v>
      </c>
      <c r="K32" s="9">
        <v>0.7</v>
      </c>
      <c r="L32" s="9">
        <v>0.3</v>
      </c>
      <c r="M32" s="9">
        <v>0.4</v>
      </c>
      <c r="N32" s="9">
        <v>0.7</v>
      </c>
    </row>
    <row r="33" s="3" customFormat="1" spans="1:14">
      <c r="A33" s="14">
        <v>483</v>
      </c>
      <c r="B33" s="15">
        <v>483</v>
      </c>
      <c r="C33" s="15">
        <v>0.486316442489624</v>
      </c>
      <c r="D33" s="15">
        <v>0.0169035196304321</v>
      </c>
      <c r="E33" s="15">
        <v>9</v>
      </c>
      <c r="F33" s="15">
        <v>6</v>
      </c>
      <c r="G33" s="15">
        <v>1</v>
      </c>
      <c r="H33" s="15">
        <v>4</v>
      </c>
      <c r="I33" s="15">
        <v>0.9</v>
      </c>
      <c r="J33" s="15">
        <v>0.6</v>
      </c>
      <c r="K33" s="15">
        <v>0.72</v>
      </c>
      <c r="L33" s="15">
        <v>0.6</v>
      </c>
      <c r="M33" s="15">
        <v>0.3</v>
      </c>
      <c r="N33" s="15">
        <v>0.65</v>
      </c>
    </row>
    <row r="34" spans="1:14">
      <c r="A34" s="8">
        <v>270</v>
      </c>
      <c r="B34" s="9">
        <v>270</v>
      </c>
      <c r="C34" s="9">
        <v>0.488817095756531</v>
      </c>
      <c r="D34" s="9">
        <v>0.0486917495727539</v>
      </c>
      <c r="E34" s="9">
        <v>10</v>
      </c>
      <c r="F34" s="9">
        <v>8</v>
      </c>
      <c r="G34" s="9">
        <v>0</v>
      </c>
      <c r="H34" s="9">
        <v>2</v>
      </c>
      <c r="I34" s="9">
        <v>1</v>
      </c>
      <c r="J34" s="9">
        <v>0.555555555555556</v>
      </c>
      <c r="K34" s="9">
        <v>0.714285714285714</v>
      </c>
      <c r="L34" s="9">
        <v>0.8</v>
      </c>
      <c r="M34" s="9">
        <v>0.2</v>
      </c>
      <c r="N34" s="9">
        <v>0.6</v>
      </c>
    </row>
    <row r="35" spans="1:14">
      <c r="A35" s="8">
        <v>412</v>
      </c>
      <c r="B35" s="9">
        <v>412</v>
      </c>
      <c r="C35" s="9">
        <v>0.493771910667419</v>
      </c>
      <c r="D35" s="9">
        <v>0.0107797384262085</v>
      </c>
      <c r="E35" s="9">
        <v>10</v>
      </c>
      <c r="F35" s="9">
        <v>7</v>
      </c>
      <c r="G35" s="9">
        <v>0</v>
      </c>
      <c r="H35" s="9">
        <v>3</v>
      </c>
      <c r="I35" s="9">
        <v>1</v>
      </c>
      <c r="J35" s="9">
        <v>0.588235294117647</v>
      </c>
      <c r="K35" s="9">
        <v>0.740740740740741</v>
      </c>
      <c r="L35" s="9">
        <v>0.7</v>
      </c>
      <c r="M35" s="9">
        <v>0.3</v>
      </c>
      <c r="N35" s="9">
        <v>0.65</v>
      </c>
    </row>
    <row r="36" spans="1:14">
      <c r="A36" s="8">
        <v>407</v>
      </c>
      <c r="B36" s="9">
        <v>407</v>
      </c>
      <c r="C36" s="9">
        <v>0.496729969978333</v>
      </c>
      <c r="D36" s="9">
        <v>0.0540428161621094</v>
      </c>
      <c r="E36" s="9">
        <v>10</v>
      </c>
      <c r="F36" s="9">
        <v>8</v>
      </c>
      <c r="G36" s="9">
        <v>0</v>
      </c>
      <c r="H36" s="9">
        <v>2</v>
      </c>
      <c r="I36" s="9">
        <v>1</v>
      </c>
      <c r="J36" s="9">
        <v>0.555555555555556</v>
      </c>
      <c r="K36" s="9">
        <v>0.714285714285714</v>
      </c>
      <c r="L36" s="9">
        <v>0.8</v>
      </c>
      <c r="M36" s="9">
        <v>0.2</v>
      </c>
      <c r="N36" s="9">
        <v>0.6</v>
      </c>
    </row>
    <row r="37" spans="1:14">
      <c r="A37" s="8">
        <v>368</v>
      </c>
      <c r="B37" s="9">
        <v>368</v>
      </c>
      <c r="C37" s="9">
        <v>0.497558355331421</v>
      </c>
      <c r="D37" s="9">
        <v>0.0354765653610229</v>
      </c>
      <c r="E37" s="9">
        <v>10</v>
      </c>
      <c r="F37" s="9">
        <v>6</v>
      </c>
      <c r="G37" s="9">
        <v>0</v>
      </c>
      <c r="H37" s="9">
        <v>4</v>
      </c>
      <c r="I37" s="9">
        <v>1</v>
      </c>
      <c r="J37" s="9">
        <v>0.625</v>
      </c>
      <c r="K37" s="9">
        <v>0.769230769230769</v>
      </c>
      <c r="L37" s="9">
        <v>0.6</v>
      </c>
      <c r="M37" s="9">
        <v>0.4</v>
      </c>
      <c r="N37" s="9">
        <v>0.7</v>
      </c>
    </row>
    <row r="38" spans="1:14">
      <c r="A38" s="8">
        <v>114</v>
      </c>
      <c r="B38" s="9">
        <v>114</v>
      </c>
      <c r="C38" s="9">
        <v>0.500288486480713</v>
      </c>
      <c r="D38" s="9">
        <v>0.00420570373535156</v>
      </c>
      <c r="E38" s="9">
        <v>10</v>
      </c>
      <c r="F38" s="9">
        <v>9</v>
      </c>
      <c r="G38" s="9">
        <v>0</v>
      </c>
      <c r="H38" s="9">
        <v>1</v>
      </c>
      <c r="I38" s="9">
        <v>1</v>
      </c>
      <c r="J38" s="9">
        <v>0.526315789473684</v>
      </c>
      <c r="K38" s="9">
        <v>0.689655172413793</v>
      </c>
      <c r="L38" s="9">
        <v>0.9</v>
      </c>
      <c r="M38" s="9">
        <v>0.1</v>
      </c>
      <c r="N38" s="9">
        <v>0.55</v>
      </c>
    </row>
    <row r="39" spans="1:14">
      <c r="A39" s="8">
        <v>222</v>
      </c>
      <c r="B39" s="9">
        <v>222</v>
      </c>
      <c r="C39" s="9">
        <v>0.500420570373535</v>
      </c>
      <c r="D39" s="9">
        <v>0.0695040225982666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495</v>
      </c>
      <c r="B40" s="9">
        <v>495</v>
      </c>
      <c r="C40" s="9">
        <v>0.500433444976807</v>
      </c>
      <c r="D40" s="9">
        <v>0.0572127103805542</v>
      </c>
      <c r="E40" s="9">
        <v>8</v>
      </c>
      <c r="F40" s="9">
        <v>7</v>
      </c>
      <c r="G40" s="9">
        <v>2</v>
      </c>
      <c r="H40" s="9">
        <v>3</v>
      </c>
      <c r="I40" s="9">
        <v>0.8</v>
      </c>
      <c r="J40" s="9">
        <v>0.533333333333333</v>
      </c>
      <c r="K40" s="9">
        <v>0.64</v>
      </c>
      <c r="L40" s="9">
        <v>0.7</v>
      </c>
      <c r="M40" s="9">
        <v>0.1</v>
      </c>
      <c r="N40" s="9">
        <v>0.55</v>
      </c>
    </row>
    <row r="41" s="4" customFormat="1" spans="1:14">
      <c r="A41" s="16">
        <v>324</v>
      </c>
      <c r="B41" s="17">
        <v>324</v>
      </c>
      <c r="C41" s="17">
        <v>0.500799059867859</v>
      </c>
      <c r="D41" s="17">
        <v>0.0488530397415161</v>
      </c>
      <c r="E41" s="17">
        <v>8</v>
      </c>
      <c r="F41" s="17">
        <v>7</v>
      </c>
      <c r="G41" s="17">
        <v>2</v>
      </c>
      <c r="H41" s="17">
        <v>3</v>
      </c>
      <c r="I41" s="17">
        <v>0.8</v>
      </c>
      <c r="J41" s="17">
        <v>0.533333333333333</v>
      </c>
      <c r="K41" s="17">
        <v>0.64</v>
      </c>
      <c r="L41" s="17">
        <v>0.7</v>
      </c>
      <c r="M41" s="17">
        <v>0.1</v>
      </c>
      <c r="N41" s="17">
        <v>0.55</v>
      </c>
    </row>
    <row r="42" spans="1:14">
      <c r="A42" s="8">
        <v>243</v>
      </c>
      <c r="B42" s="9">
        <v>243</v>
      </c>
      <c r="C42" s="9">
        <v>0.503040790557861</v>
      </c>
      <c r="D42" s="9">
        <v>0.0417943000793457</v>
      </c>
      <c r="E42" s="9">
        <v>8</v>
      </c>
      <c r="F42" s="9">
        <v>4</v>
      </c>
      <c r="G42" s="9">
        <v>2</v>
      </c>
      <c r="H42" s="9">
        <v>6</v>
      </c>
      <c r="I42" s="9">
        <v>0.8</v>
      </c>
      <c r="J42" s="9">
        <v>0.666666666666667</v>
      </c>
      <c r="K42" s="9">
        <v>0.727272727272727</v>
      </c>
      <c r="L42" s="9">
        <v>0.4</v>
      </c>
      <c r="M42" s="9">
        <v>0.4</v>
      </c>
      <c r="N42" s="9">
        <v>0.7</v>
      </c>
    </row>
    <row r="43" spans="1:14">
      <c r="A43" s="8">
        <v>23</v>
      </c>
      <c r="B43" s="9">
        <v>23</v>
      </c>
      <c r="C43" s="9">
        <v>0.505290150642395</v>
      </c>
      <c r="D43" s="9">
        <v>0.0290367603302002</v>
      </c>
      <c r="E43" s="9">
        <v>9</v>
      </c>
      <c r="F43" s="9">
        <v>8</v>
      </c>
      <c r="G43" s="9">
        <v>1</v>
      </c>
      <c r="H43" s="9">
        <v>2</v>
      </c>
      <c r="I43" s="9">
        <v>0.9</v>
      </c>
      <c r="J43" s="9">
        <v>0.529411764705882</v>
      </c>
      <c r="K43" s="9">
        <v>0.666666666666667</v>
      </c>
      <c r="L43" s="9">
        <v>0.8</v>
      </c>
      <c r="M43" s="9">
        <v>0.1</v>
      </c>
      <c r="N43" s="9">
        <v>0.55</v>
      </c>
    </row>
    <row r="44" spans="1:14">
      <c r="A44" s="8">
        <v>117</v>
      </c>
      <c r="B44" s="9">
        <v>117</v>
      </c>
      <c r="C44" s="9">
        <v>0.507088422775269</v>
      </c>
      <c r="D44" s="9">
        <v>0.0587853193283081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101</v>
      </c>
      <c r="B45" s="9">
        <v>101</v>
      </c>
      <c r="C45" s="9">
        <v>0.507646322250366</v>
      </c>
      <c r="D45" s="9">
        <v>0.0308245420455933</v>
      </c>
      <c r="E45" s="9">
        <v>10</v>
      </c>
      <c r="F45" s="9">
        <v>4</v>
      </c>
      <c r="G45" s="9">
        <v>0</v>
      </c>
      <c r="H45" s="9">
        <v>6</v>
      </c>
      <c r="I45" s="9">
        <v>1</v>
      </c>
      <c r="J45" s="9">
        <v>0.714285714285714</v>
      </c>
      <c r="K45" s="9">
        <v>0.833333333333333</v>
      </c>
      <c r="L45" s="9">
        <v>0.4</v>
      </c>
      <c r="M45" s="9">
        <v>0.6</v>
      </c>
      <c r="N45" s="9">
        <v>0.8</v>
      </c>
    </row>
    <row r="46" spans="1:14">
      <c r="A46" s="8">
        <v>480</v>
      </c>
      <c r="B46" s="9">
        <v>480</v>
      </c>
      <c r="C46" s="9">
        <v>0.507811069488525</v>
      </c>
      <c r="D46" s="9">
        <v>0.038963794708252</v>
      </c>
      <c r="E46" s="9">
        <v>7</v>
      </c>
      <c r="F46" s="9">
        <v>6</v>
      </c>
      <c r="G46" s="9">
        <v>3</v>
      </c>
      <c r="H46" s="9">
        <v>4</v>
      </c>
      <c r="I46" s="9">
        <v>0.7</v>
      </c>
      <c r="J46" s="9">
        <v>0.538461538461539</v>
      </c>
      <c r="K46" s="9">
        <v>0.608695652173913</v>
      </c>
      <c r="L46" s="9">
        <v>0.6</v>
      </c>
      <c r="M46" s="9">
        <v>0.1</v>
      </c>
      <c r="N46" s="9">
        <v>0.55</v>
      </c>
    </row>
    <row r="47" spans="1:14">
      <c r="A47" s="8">
        <v>389</v>
      </c>
      <c r="B47" s="9">
        <v>389</v>
      </c>
      <c r="C47" s="9">
        <v>0.510439515113831</v>
      </c>
      <c r="D47" s="9">
        <v>0.0380642414093018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245</v>
      </c>
      <c r="B48" s="9">
        <v>245</v>
      </c>
      <c r="C48" s="9">
        <v>0.535016775131226</v>
      </c>
      <c r="D48" s="9">
        <v>0.0704317092895508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267</v>
      </c>
      <c r="B49" s="9">
        <v>267</v>
      </c>
      <c r="C49" s="9">
        <v>0.535416841506958</v>
      </c>
      <c r="D49" s="9">
        <v>0.0235810279846191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168</v>
      </c>
      <c r="B50" s="9">
        <v>168</v>
      </c>
      <c r="C50" s="9">
        <v>0.535652875900269</v>
      </c>
      <c r="D50" s="9">
        <v>0.0358923673629761</v>
      </c>
      <c r="E50" s="9">
        <v>10</v>
      </c>
      <c r="F50" s="9">
        <v>6</v>
      </c>
      <c r="G50" s="9">
        <v>0</v>
      </c>
      <c r="H50" s="9">
        <v>4</v>
      </c>
      <c r="I50" s="9">
        <v>1</v>
      </c>
      <c r="J50" s="9">
        <v>0.625</v>
      </c>
      <c r="K50" s="9">
        <v>0.769230769230769</v>
      </c>
      <c r="L50" s="9">
        <v>0.6</v>
      </c>
      <c r="M50" s="9">
        <v>0.4</v>
      </c>
      <c r="N50" s="9">
        <v>0.7</v>
      </c>
    </row>
    <row r="51" spans="1:14">
      <c r="A51" s="8">
        <v>443</v>
      </c>
      <c r="B51" s="9">
        <v>443</v>
      </c>
      <c r="C51" s="9">
        <v>0.537277579307556</v>
      </c>
      <c r="D51" s="9">
        <v>0.00821709632873535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491</v>
      </c>
      <c r="B52" s="9">
        <v>491</v>
      </c>
      <c r="C52" s="9">
        <v>0.537451267242432</v>
      </c>
      <c r="D52" s="9">
        <v>0.00570511817932129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272</v>
      </c>
      <c r="B53" s="9">
        <v>272</v>
      </c>
      <c r="C53" s="9">
        <v>0.538297295570374</v>
      </c>
      <c r="D53" s="9">
        <v>0.0419726371765137</v>
      </c>
      <c r="E53" s="9">
        <v>9</v>
      </c>
      <c r="F53" s="9">
        <v>3</v>
      </c>
      <c r="G53" s="9">
        <v>1</v>
      </c>
      <c r="H53" s="9">
        <v>7</v>
      </c>
      <c r="I53" s="9">
        <v>0.9</v>
      </c>
      <c r="J53" s="9">
        <v>0.75</v>
      </c>
      <c r="K53" s="9">
        <v>0.818181818181818</v>
      </c>
      <c r="L53" s="9">
        <v>0.3</v>
      </c>
      <c r="M53" s="9">
        <v>0.6</v>
      </c>
      <c r="N53" s="9">
        <v>0.8</v>
      </c>
    </row>
    <row r="54" s="4" customFormat="1" spans="1:14">
      <c r="A54" s="16">
        <v>445</v>
      </c>
      <c r="B54" s="17">
        <v>445</v>
      </c>
      <c r="C54" s="17">
        <v>0.566210746765137</v>
      </c>
      <c r="D54" s="17">
        <v>0.00131916999816895</v>
      </c>
      <c r="E54" s="17">
        <v>9</v>
      </c>
      <c r="F54" s="17">
        <v>9</v>
      </c>
      <c r="G54" s="17">
        <v>1</v>
      </c>
      <c r="H54" s="17">
        <v>1</v>
      </c>
      <c r="I54" s="17">
        <v>0.9</v>
      </c>
      <c r="J54" s="17">
        <v>0.5</v>
      </c>
      <c r="K54" s="17">
        <v>0.642857142857143</v>
      </c>
      <c r="L54" s="17">
        <v>0.9</v>
      </c>
      <c r="M54" s="17">
        <v>0</v>
      </c>
      <c r="N54" s="17">
        <v>0.5</v>
      </c>
    </row>
    <row r="55" spans="1:14">
      <c r="A55" s="8">
        <v>7</v>
      </c>
      <c r="B55" s="9">
        <v>7</v>
      </c>
      <c r="C55" s="9">
        <v>0.567395210266113</v>
      </c>
      <c r="D55" s="9">
        <v>0.0389201641082764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61</v>
      </c>
      <c r="B56" s="9">
        <v>61</v>
      </c>
      <c r="C56" s="9">
        <v>0.567415475845337</v>
      </c>
      <c r="D56" s="9">
        <v>0.0208377838134766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290</v>
      </c>
      <c r="B57" s="9">
        <v>290</v>
      </c>
      <c r="C57" s="9">
        <v>0.57060170173645</v>
      </c>
      <c r="D57" s="9">
        <v>0.000138640403747559</v>
      </c>
      <c r="E57" s="9">
        <v>10</v>
      </c>
      <c r="F57" s="9">
        <v>6</v>
      </c>
      <c r="G57" s="9">
        <v>0</v>
      </c>
      <c r="H57" s="9">
        <v>4</v>
      </c>
      <c r="I57" s="9">
        <v>1</v>
      </c>
      <c r="J57" s="9">
        <v>0.625</v>
      </c>
      <c r="K57" s="9">
        <v>0.769230769230769</v>
      </c>
      <c r="L57" s="9">
        <v>0.6</v>
      </c>
      <c r="M57" s="9">
        <v>0.4</v>
      </c>
      <c r="N57" s="9">
        <v>0.7</v>
      </c>
    </row>
    <row r="58" s="4" customFormat="1" spans="1:14">
      <c r="A58" s="16">
        <v>394</v>
      </c>
      <c r="B58" s="17">
        <v>394</v>
      </c>
      <c r="C58" s="17">
        <v>0.598041772842407</v>
      </c>
      <c r="D58" s="17">
        <v>0.0163865089416504</v>
      </c>
      <c r="E58" s="17">
        <v>9</v>
      </c>
      <c r="F58" s="17">
        <v>9</v>
      </c>
      <c r="G58" s="17">
        <v>1</v>
      </c>
      <c r="H58" s="17">
        <v>1</v>
      </c>
      <c r="I58" s="17">
        <v>0.9</v>
      </c>
      <c r="J58" s="17">
        <v>0.5</v>
      </c>
      <c r="K58" s="17">
        <v>0.642857142857143</v>
      </c>
      <c r="L58" s="17">
        <v>0.9</v>
      </c>
      <c r="M58" s="17">
        <v>0</v>
      </c>
      <c r="N58" s="17">
        <v>0.5</v>
      </c>
    </row>
    <row r="59" spans="1:14">
      <c r="A59" s="8">
        <v>314</v>
      </c>
      <c r="B59" s="9">
        <v>314</v>
      </c>
      <c r="C59" s="9">
        <v>0.599250078201294</v>
      </c>
      <c r="D59" s="9">
        <v>0.0104513168334961</v>
      </c>
      <c r="E59" s="9">
        <v>10</v>
      </c>
      <c r="F59" s="9">
        <v>8</v>
      </c>
      <c r="G59" s="9">
        <v>0</v>
      </c>
      <c r="H59" s="9">
        <v>2</v>
      </c>
      <c r="I59" s="9">
        <v>1</v>
      </c>
      <c r="J59" s="9">
        <v>0.555555555555556</v>
      </c>
      <c r="K59" s="9">
        <v>0.714285714285714</v>
      </c>
      <c r="L59" s="9">
        <v>0.8</v>
      </c>
      <c r="M59" s="9">
        <v>0.2</v>
      </c>
      <c r="N59" s="9">
        <v>0.6</v>
      </c>
    </row>
    <row r="60" spans="1:14">
      <c r="A60" s="8">
        <v>53</v>
      </c>
      <c r="B60" s="9">
        <v>53</v>
      </c>
      <c r="C60" s="9">
        <v>0.600767612457275</v>
      </c>
      <c r="D60" s="9">
        <v>0.0297636985778809</v>
      </c>
      <c r="E60" s="9">
        <v>10</v>
      </c>
      <c r="F60" s="9">
        <v>8</v>
      </c>
      <c r="G60" s="9">
        <v>0</v>
      </c>
      <c r="H60" s="9">
        <v>2</v>
      </c>
      <c r="I60" s="9">
        <v>1</v>
      </c>
      <c r="J60" s="9">
        <v>0.555555555555556</v>
      </c>
      <c r="K60" s="9">
        <v>0.714285714285714</v>
      </c>
      <c r="L60" s="9">
        <v>0.8</v>
      </c>
      <c r="M60" s="9">
        <v>0.2</v>
      </c>
      <c r="N60" s="9">
        <v>0.6</v>
      </c>
    </row>
    <row r="61" s="4" customFormat="1" spans="1:14">
      <c r="A61" s="16">
        <v>221</v>
      </c>
      <c r="B61" s="17">
        <v>221</v>
      </c>
      <c r="C61" s="17">
        <v>0.630487561225891</v>
      </c>
      <c r="D61" s="17">
        <v>0.0630178451538086</v>
      </c>
      <c r="E61" s="17">
        <v>9</v>
      </c>
      <c r="F61" s="17">
        <v>8</v>
      </c>
      <c r="G61" s="17">
        <v>1</v>
      </c>
      <c r="H61" s="17">
        <v>2</v>
      </c>
      <c r="I61" s="17">
        <v>0.9</v>
      </c>
      <c r="J61" s="17">
        <v>0.529411764705882</v>
      </c>
      <c r="K61" s="17">
        <v>0.666666666666667</v>
      </c>
      <c r="L61" s="17">
        <v>0.8</v>
      </c>
      <c r="M61" s="17">
        <v>0.1</v>
      </c>
      <c r="N61" s="17">
        <v>0.55</v>
      </c>
    </row>
    <row r="62" spans="1:14">
      <c r="A62" s="8">
        <v>233</v>
      </c>
      <c r="B62" s="9">
        <v>233</v>
      </c>
      <c r="C62" s="9">
        <v>0.631724715232849</v>
      </c>
      <c r="D62" s="9">
        <v>0.0104049444198608</v>
      </c>
      <c r="E62" s="9">
        <v>10</v>
      </c>
      <c r="F62" s="9">
        <v>6</v>
      </c>
      <c r="G62" s="9">
        <v>0</v>
      </c>
      <c r="H62" s="9">
        <v>4</v>
      </c>
      <c r="I62" s="9">
        <v>1</v>
      </c>
      <c r="J62" s="9">
        <v>0.625</v>
      </c>
      <c r="K62" s="9">
        <v>0.769230769230769</v>
      </c>
      <c r="L62" s="9">
        <v>0.6</v>
      </c>
      <c r="M62" s="9">
        <v>0.4</v>
      </c>
      <c r="N62" s="9">
        <v>0.7</v>
      </c>
    </row>
    <row r="63" spans="1:14">
      <c r="A63" s="8">
        <v>115</v>
      </c>
      <c r="B63" s="9">
        <v>115</v>
      </c>
      <c r="C63" s="9">
        <v>0.63276743888855</v>
      </c>
      <c r="D63" s="9">
        <v>0.101884365081787</v>
      </c>
      <c r="E63" s="9">
        <v>8</v>
      </c>
      <c r="F63" s="9">
        <v>6</v>
      </c>
      <c r="G63" s="9">
        <v>2</v>
      </c>
      <c r="H63" s="9">
        <v>4</v>
      </c>
      <c r="I63" s="9">
        <v>0.8</v>
      </c>
      <c r="J63" s="9">
        <v>0.571428571428572</v>
      </c>
      <c r="K63" s="9">
        <v>0.666666666666667</v>
      </c>
      <c r="L63" s="9">
        <v>0.6</v>
      </c>
      <c r="M63" s="9">
        <v>0.2</v>
      </c>
      <c r="N63" s="9">
        <v>0.6</v>
      </c>
    </row>
    <row r="64" spans="1:14">
      <c r="A64" s="8">
        <v>41</v>
      </c>
      <c r="B64" s="9">
        <v>41</v>
      </c>
      <c r="C64" s="9">
        <v>0.633098483085632</v>
      </c>
      <c r="D64" s="9">
        <v>0.109957218170166</v>
      </c>
      <c r="E64" s="9">
        <v>8</v>
      </c>
      <c r="F64" s="9">
        <v>6</v>
      </c>
      <c r="G64" s="9">
        <v>2</v>
      </c>
      <c r="H64" s="9">
        <v>4</v>
      </c>
      <c r="I64" s="9">
        <v>0.8</v>
      </c>
      <c r="J64" s="9">
        <v>0.571428571428572</v>
      </c>
      <c r="K64" s="9">
        <v>0.666666666666667</v>
      </c>
      <c r="L64" s="9">
        <v>0.6</v>
      </c>
      <c r="M64" s="9">
        <v>0.2</v>
      </c>
      <c r="N64" s="9">
        <v>0.6</v>
      </c>
    </row>
    <row r="65" s="3" customFormat="1" spans="1:14">
      <c r="A65" s="14">
        <v>278</v>
      </c>
      <c r="B65" s="15">
        <v>278</v>
      </c>
      <c r="C65" s="15">
        <v>0.633606433868408</v>
      </c>
      <c r="D65" s="15">
        <v>0.0177440643310547</v>
      </c>
      <c r="E65" s="15">
        <v>9</v>
      </c>
      <c r="F65" s="15">
        <v>7</v>
      </c>
      <c r="G65" s="15">
        <v>1</v>
      </c>
      <c r="H65" s="15">
        <v>3</v>
      </c>
      <c r="I65" s="15">
        <v>0.9</v>
      </c>
      <c r="J65" s="15">
        <v>0.5625</v>
      </c>
      <c r="K65" s="15">
        <v>0.692307692307692</v>
      </c>
      <c r="L65" s="15">
        <v>0.7</v>
      </c>
      <c r="M65" s="15">
        <v>0.2</v>
      </c>
      <c r="N65" s="15">
        <v>0.6</v>
      </c>
    </row>
    <row r="66" spans="1:14">
      <c r="A66" s="8">
        <v>455</v>
      </c>
      <c r="B66" s="9">
        <v>455</v>
      </c>
      <c r="C66" s="9">
        <v>0.634031414985657</v>
      </c>
      <c r="D66" s="9">
        <v>0.0529571771621704</v>
      </c>
      <c r="E66" s="9">
        <v>8</v>
      </c>
      <c r="F66" s="9">
        <v>7</v>
      </c>
      <c r="G66" s="9">
        <v>2</v>
      </c>
      <c r="H66" s="9">
        <v>3</v>
      </c>
      <c r="I66" s="9">
        <v>0.8</v>
      </c>
      <c r="J66" s="9">
        <v>0.533333333333333</v>
      </c>
      <c r="K66" s="9">
        <v>0.64</v>
      </c>
      <c r="L66" s="9">
        <v>0.7</v>
      </c>
      <c r="M66" s="9">
        <v>0.1</v>
      </c>
      <c r="N66" s="9">
        <v>0.55</v>
      </c>
    </row>
    <row r="67" spans="1:14">
      <c r="A67" s="8">
        <v>98</v>
      </c>
      <c r="B67" s="9">
        <v>98</v>
      </c>
      <c r="C67" s="9">
        <v>0.634501576423645</v>
      </c>
      <c r="D67" s="9">
        <v>0.0768029689788818</v>
      </c>
      <c r="E67" s="9">
        <v>8</v>
      </c>
      <c r="F67" s="9">
        <v>8</v>
      </c>
      <c r="G67" s="9">
        <v>2</v>
      </c>
      <c r="H67" s="9">
        <v>2</v>
      </c>
      <c r="I67" s="9">
        <v>0.8</v>
      </c>
      <c r="J67" s="9">
        <v>0.5</v>
      </c>
      <c r="K67" s="9">
        <v>0.615384615384615</v>
      </c>
      <c r="L67" s="9">
        <v>0.8</v>
      </c>
      <c r="M67" s="9">
        <v>0</v>
      </c>
      <c r="N67" s="9">
        <v>0.5</v>
      </c>
    </row>
    <row r="68" s="4" customFormat="1" spans="1:14">
      <c r="A68" s="16">
        <v>257</v>
      </c>
      <c r="B68" s="17">
        <v>257</v>
      </c>
      <c r="C68" s="17">
        <v>0.662143707275391</v>
      </c>
      <c r="D68" s="17">
        <v>0.0576621294021606</v>
      </c>
      <c r="E68" s="17">
        <v>9</v>
      </c>
      <c r="F68" s="17">
        <v>7</v>
      </c>
      <c r="G68" s="17">
        <v>1</v>
      </c>
      <c r="H68" s="17">
        <v>3</v>
      </c>
      <c r="I68" s="17">
        <v>0.9</v>
      </c>
      <c r="J68" s="17">
        <v>0.5625</v>
      </c>
      <c r="K68" s="17">
        <v>0.692307692307692</v>
      </c>
      <c r="L68" s="17">
        <v>0.7</v>
      </c>
      <c r="M68" s="17">
        <v>0.2</v>
      </c>
      <c r="N68" s="17">
        <v>0.6</v>
      </c>
    </row>
    <row r="69" spans="1:14">
      <c r="A69" s="8">
        <v>202</v>
      </c>
      <c r="B69" s="9">
        <v>202</v>
      </c>
      <c r="C69" s="9">
        <v>0.663043260574341</v>
      </c>
      <c r="D69" s="9">
        <v>0.0454604625701904</v>
      </c>
      <c r="E69" s="9">
        <v>9</v>
      </c>
      <c r="F69" s="9">
        <v>6</v>
      </c>
      <c r="G69" s="9">
        <v>1</v>
      </c>
      <c r="H69" s="9">
        <v>4</v>
      </c>
      <c r="I69" s="9">
        <v>0.9</v>
      </c>
      <c r="J69" s="9">
        <v>0.6</v>
      </c>
      <c r="K69" s="9">
        <v>0.72</v>
      </c>
      <c r="L69" s="9">
        <v>0.6</v>
      </c>
      <c r="M69" s="9">
        <v>0.3</v>
      </c>
      <c r="N69" s="9">
        <v>0.65</v>
      </c>
    </row>
    <row r="70" spans="1:14">
      <c r="A70" s="8">
        <v>181</v>
      </c>
      <c r="B70" s="9">
        <v>181</v>
      </c>
      <c r="C70" s="9">
        <v>0.663648009300232</v>
      </c>
      <c r="D70" s="9">
        <v>0.0730950832366943</v>
      </c>
      <c r="E70" s="9">
        <v>9</v>
      </c>
      <c r="F70" s="9">
        <v>4</v>
      </c>
      <c r="G70" s="9">
        <v>1</v>
      </c>
      <c r="H70" s="9">
        <v>6</v>
      </c>
      <c r="I70" s="9">
        <v>0.9</v>
      </c>
      <c r="J70" s="9">
        <v>0.692307692307692</v>
      </c>
      <c r="K70" s="9">
        <v>0.782608695652174</v>
      </c>
      <c r="L70" s="9">
        <v>0.4</v>
      </c>
      <c r="M70" s="9">
        <v>0.5</v>
      </c>
      <c r="N70" s="9">
        <v>0.75</v>
      </c>
    </row>
    <row r="71" customFormat="1" spans="1:14">
      <c r="A71" s="8">
        <v>446</v>
      </c>
      <c r="B71" s="9">
        <v>446</v>
      </c>
      <c r="C71" s="9">
        <v>0.799922227859497</v>
      </c>
      <c r="D71" s="9">
        <v>0.0219073295593262</v>
      </c>
      <c r="E71" s="9">
        <v>8</v>
      </c>
      <c r="F71" s="9">
        <v>6</v>
      </c>
      <c r="G71" s="9">
        <v>2</v>
      </c>
      <c r="H71" s="9">
        <v>4</v>
      </c>
      <c r="I71" s="9">
        <v>0.8</v>
      </c>
      <c r="J71" s="9">
        <v>0.571428571428572</v>
      </c>
      <c r="K71" s="9">
        <v>0.666666666666667</v>
      </c>
      <c r="L71" s="9">
        <v>0.6</v>
      </c>
      <c r="M71" s="9">
        <v>0.2</v>
      </c>
      <c r="N71" s="9">
        <v>0.6</v>
      </c>
    </row>
    <row r="72" spans="1:14">
      <c r="A72" s="8">
        <v>127</v>
      </c>
      <c r="B72" s="9">
        <v>127</v>
      </c>
      <c r="C72" s="9">
        <v>0.661110758781433</v>
      </c>
      <c r="D72" s="9">
        <v>0.0166646242141724</v>
      </c>
      <c r="E72" s="9">
        <v>9</v>
      </c>
      <c r="F72" s="9">
        <v>6</v>
      </c>
      <c r="G72" s="9">
        <v>1</v>
      </c>
      <c r="H72" s="9">
        <v>4</v>
      </c>
      <c r="I72" s="9">
        <v>0.9</v>
      </c>
      <c r="J72" s="9">
        <v>0.6</v>
      </c>
      <c r="K72" s="9">
        <v>0.72</v>
      </c>
      <c r="L72" s="9">
        <v>0.6</v>
      </c>
      <c r="M72" s="9">
        <v>0.3</v>
      </c>
      <c r="N72" s="9">
        <v>0.65</v>
      </c>
    </row>
    <row r="73" spans="1:14">
      <c r="A73" s="8">
        <v>26</v>
      </c>
      <c r="B73" s="9">
        <v>26</v>
      </c>
      <c r="C73" s="9">
        <v>0.696692824363708</v>
      </c>
      <c r="D73" s="9">
        <v>0.0210152864456177</v>
      </c>
      <c r="E73" s="9">
        <v>10</v>
      </c>
      <c r="F73" s="9">
        <v>7</v>
      </c>
      <c r="G73" s="9">
        <v>0</v>
      </c>
      <c r="H73" s="9">
        <v>3</v>
      </c>
      <c r="I73" s="9">
        <v>1</v>
      </c>
      <c r="J73" s="9">
        <v>0.588235294117647</v>
      </c>
      <c r="K73" s="9">
        <v>0.740740740740741</v>
      </c>
      <c r="L73" s="9">
        <v>0.7</v>
      </c>
      <c r="M73" s="9">
        <v>0.3</v>
      </c>
      <c r="N73" s="9">
        <v>0.65</v>
      </c>
    </row>
    <row r="74" spans="1:14">
      <c r="A74" s="8">
        <v>193</v>
      </c>
      <c r="B74" s="9">
        <v>193</v>
      </c>
      <c r="C74" s="9">
        <v>0.72842538356781</v>
      </c>
      <c r="D74" s="9">
        <v>0.0178406238555908</v>
      </c>
      <c r="E74" s="9">
        <v>10</v>
      </c>
      <c r="F74" s="9">
        <v>8</v>
      </c>
      <c r="G74" s="9">
        <v>0</v>
      </c>
      <c r="H74" s="9">
        <v>2</v>
      </c>
      <c r="I74" s="9">
        <v>1</v>
      </c>
      <c r="J74" s="9">
        <v>0.555555555555556</v>
      </c>
      <c r="K74" s="9">
        <v>0.714285714285714</v>
      </c>
      <c r="L74" s="9">
        <v>0.8</v>
      </c>
      <c r="M74" s="9">
        <v>0.2</v>
      </c>
      <c r="N74" s="9">
        <v>0.6</v>
      </c>
    </row>
    <row r="75" spans="1:14">
      <c r="A75" s="8">
        <v>190</v>
      </c>
      <c r="B75" s="9">
        <v>190</v>
      </c>
      <c r="C75" s="9">
        <v>0.749874949455261</v>
      </c>
      <c r="D75" s="9">
        <v>0.0491503477096558</v>
      </c>
      <c r="E75" s="9">
        <v>9</v>
      </c>
      <c r="F75" s="9">
        <v>7</v>
      </c>
      <c r="G75" s="9">
        <v>1</v>
      </c>
      <c r="H75" s="9">
        <v>3</v>
      </c>
      <c r="I75" s="9">
        <v>0.9</v>
      </c>
      <c r="J75" s="9">
        <v>0.5625</v>
      </c>
      <c r="K75" s="9">
        <v>0.692307692307692</v>
      </c>
      <c r="L75" s="9">
        <v>0.7</v>
      </c>
      <c r="M75" s="9">
        <v>0.2</v>
      </c>
      <c r="N75" s="9">
        <v>0.6</v>
      </c>
    </row>
    <row r="76" spans="1:14">
      <c r="A76" s="8">
        <v>436</v>
      </c>
      <c r="B76" s="9">
        <v>436</v>
      </c>
      <c r="C76" s="9">
        <v>0.755163788795471</v>
      </c>
      <c r="D76" s="9">
        <v>0.0380722284317017</v>
      </c>
      <c r="E76" s="9">
        <v>10</v>
      </c>
      <c r="F76" s="9">
        <v>6</v>
      </c>
      <c r="G76" s="9">
        <v>0</v>
      </c>
      <c r="H76" s="9">
        <v>4</v>
      </c>
      <c r="I76" s="9">
        <v>1</v>
      </c>
      <c r="J76" s="9">
        <v>0.625</v>
      </c>
      <c r="K76" s="9">
        <v>0.769230769230769</v>
      </c>
      <c r="L76" s="9">
        <v>0.6</v>
      </c>
      <c r="M76" s="9">
        <v>0.4</v>
      </c>
      <c r="N76" s="9">
        <v>0.7</v>
      </c>
    </row>
    <row r="77" spans="1:14">
      <c r="A77" s="8">
        <v>8</v>
      </c>
      <c r="B77" s="9">
        <v>8</v>
      </c>
      <c r="C77" s="9">
        <v>0.792236685752869</v>
      </c>
      <c r="D77" s="9">
        <v>0.000946521759033203</v>
      </c>
      <c r="E77" s="9">
        <v>7</v>
      </c>
      <c r="F77" s="9">
        <v>8</v>
      </c>
      <c r="G77" s="9">
        <v>3</v>
      </c>
      <c r="H77" s="9">
        <v>2</v>
      </c>
      <c r="I77" s="9">
        <v>0.7</v>
      </c>
      <c r="J77" s="9">
        <v>0.466666666666667</v>
      </c>
      <c r="K77" s="9">
        <v>0.56</v>
      </c>
      <c r="L77" s="9">
        <v>0.8</v>
      </c>
      <c r="M77" s="9">
        <v>-0.1</v>
      </c>
      <c r="N77" s="9">
        <v>0.45</v>
      </c>
    </row>
    <row r="78" spans="3:13">
      <c r="C78" s="7">
        <f>AVERAGE(C2:C77)</f>
        <v>0.527820127575021</v>
      </c>
      <c r="D78" s="7">
        <f>AVERAGE(D2:D77)</f>
        <v>0.0382993346766422</v>
      </c>
      <c r="L78" s="7">
        <f>AVERAGE(L2:L77)</f>
        <v>0.672368421052632</v>
      </c>
      <c r="M78" s="7">
        <f>AVERAGE(M2:M77)</f>
        <v>0.219736842105263</v>
      </c>
    </row>
    <row r="80" spans="3:8">
      <c r="C80" s="18" t="s">
        <v>13</v>
      </c>
      <c r="D80" s="7" t="s">
        <v>14</v>
      </c>
      <c r="E80" s="7" t="s">
        <v>85</v>
      </c>
      <c r="F80" s="7" t="s">
        <v>86</v>
      </c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E81" s="7"/>
      <c r="F81" s="7"/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E82" s="7"/>
      <c r="F82" s="7"/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pans="3:11">
      <c r="C83" s="7" t="s">
        <v>17</v>
      </c>
      <c r="D83" s="7">
        <f>COUNTIF(C2:C77,"&lt;0.407")-COUNTIF(C2:C77,"&lt;0.375")</f>
        <v>4</v>
      </c>
      <c r="E83" s="7"/>
      <c r="F83" s="7"/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pans="3:11">
      <c r="C84" s="7" t="s">
        <v>18</v>
      </c>
      <c r="D84" s="7">
        <f>COUNTIF(C2:C77,"&lt;0.439")-COUNTIF(C2:C77,"&lt;0.407")</f>
        <v>9</v>
      </c>
      <c r="E84" s="7"/>
      <c r="F84" s="7"/>
      <c r="G84" s="19">
        <v>0.12</v>
      </c>
      <c r="H84" s="23">
        <v>187.2</v>
      </c>
      <c r="I84" s="23">
        <v>-180</v>
      </c>
      <c r="J84" s="24">
        <v>0.1154</v>
      </c>
      <c r="K84">
        <v>69</v>
      </c>
    </row>
    <row r="85" s="3" customFormat="1" spans="3:11">
      <c r="C85" s="20" t="s">
        <v>19</v>
      </c>
      <c r="D85" s="20">
        <f>COUNTIF(C2:C77,"&lt;0.471")-COUNTIF(C2:C77,"&lt;0.439")</f>
        <v>13</v>
      </c>
      <c r="E85" s="20"/>
      <c r="F85" s="20">
        <v>1500</v>
      </c>
      <c r="G85" s="20"/>
      <c r="H85" s="20"/>
      <c r="I85" s="3">
        <v>-200</v>
      </c>
      <c r="J85" s="25">
        <v>0.1282</v>
      </c>
      <c r="K85" s="3">
        <v>68</v>
      </c>
    </row>
    <row r="86" spans="3:7">
      <c r="C86" s="7" t="s">
        <v>20</v>
      </c>
      <c r="D86" s="7">
        <f>COUNTIF(C2:C77,"&lt;0.503")-COUNTIF(C2:C77,"&lt;0.471")</f>
        <v>14</v>
      </c>
      <c r="E86" s="7"/>
      <c r="F86" s="7"/>
      <c r="G86" s="7"/>
    </row>
    <row r="87" s="5" customFormat="1" spans="3:8">
      <c r="C87" s="21" t="s">
        <v>21</v>
      </c>
      <c r="D87" s="21">
        <f>COUNTIF(C2:C77,"&lt;0.535")-COUNTIF(C2:C77,"&lt;0.503")</f>
        <v>6</v>
      </c>
      <c r="E87" s="21">
        <v>4</v>
      </c>
      <c r="F87" s="21">
        <v>-36</v>
      </c>
      <c r="G87" s="21">
        <v>3</v>
      </c>
      <c r="H87" s="5">
        <v>4</v>
      </c>
    </row>
    <row r="88" spans="3:7">
      <c r="C88" s="7" t="s">
        <v>22</v>
      </c>
      <c r="D88" s="7">
        <f>COUNTIF(C2:C77,"&lt;0.567")-COUNTIF(C2:C77,"&lt;0.535")</f>
        <v>7</v>
      </c>
      <c r="E88" s="7">
        <v>7</v>
      </c>
      <c r="F88" s="7">
        <v>-38</v>
      </c>
      <c r="G88" s="7">
        <v>7</v>
      </c>
    </row>
    <row r="89" s="3" customFormat="1" spans="3:7">
      <c r="C89" s="20" t="s">
        <v>23</v>
      </c>
      <c r="D89" s="20">
        <f>COUNTIF(C2:C77,"&lt;0.599")-COUNTIF(C2:C77,"&lt;0.567")</f>
        <v>4</v>
      </c>
      <c r="E89" s="20">
        <v>9</v>
      </c>
      <c r="F89" s="20">
        <v>-55</v>
      </c>
      <c r="G89" s="20">
        <v>11</v>
      </c>
    </row>
    <row r="90" spans="3:7">
      <c r="C90" s="7" t="s">
        <v>24</v>
      </c>
      <c r="D90" s="7">
        <f>COUNTIF(C2:C77,"&lt;0.631")-COUNTIF(C2:C77,"&lt;0.599")</f>
        <v>3</v>
      </c>
      <c r="E90" s="7">
        <v>11</v>
      </c>
      <c r="F90" s="7">
        <v>-50</v>
      </c>
      <c r="G90" s="7">
        <v>15</v>
      </c>
    </row>
    <row r="91" s="6" customFormat="1" spans="3:7">
      <c r="C91" s="22" t="s">
        <v>25</v>
      </c>
      <c r="D91" s="22">
        <f>COUNTIF(C2:C77,"&lt;0.663")-COUNTIF(C2:C77,"&lt;0.631")</f>
        <v>8</v>
      </c>
      <c r="E91" s="22">
        <v>13</v>
      </c>
      <c r="F91" s="22">
        <v>-39</v>
      </c>
      <c r="G91" s="22">
        <v>18</v>
      </c>
    </row>
    <row r="92" spans="3:7">
      <c r="C92" s="7" t="s">
        <v>26</v>
      </c>
      <c r="D92" s="7">
        <f>COUNTIF(C2:C77,"&lt;0.695")-COUNTIF(C2:C77,"&lt;0.663")</f>
        <v>2</v>
      </c>
      <c r="E92" s="7">
        <v>11</v>
      </c>
      <c r="F92" s="7">
        <v>-39</v>
      </c>
      <c r="G92" s="7">
        <v>15</v>
      </c>
    </row>
    <row r="93" spans="3:7">
      <c r="C93" s="7" t="s">
        <v>27</v>
      </c>
      <c r="D93" s="7">
        <f>COUNTIF(C2:C77,"&lt;0.727")-COUNTIF(C2:C77,"&lt;0.695")</f>
        <v>1</v>
      </c>
      <c r="E93" s="7">
        <v>9</v>
      </c>
      <c r="F93" s="7">
        <v>-35</v>
      </c>
      <c r="G93" s="7">
        <v>11</v>
      </c>
    </row>
    <row r="94" spans="3:7">
      <c r="C94" s="7" t="s">
        <v>28</v>
      </c>
      <c r="D94" s="7">
        <f>COUNTIF(C2:C77,"&lt;0.759")-COUNTIF(C2:C77,"&lt;0.727")</f>
        <v>3</v>
      </c>
      <c r="E94" s="7">
        <v>7</v>
      </c>
      <c r="F94" s="7">
        <v>-22</v>
      </c>
      <c r="G94" s="7">
        <v>7</v>
      </c>
    </row>
    <row r="95" s="5" customFormat="1" spans="3:7">
      <c r="C95" s="21" t="s">
        <v>29</v>
      </c>
      <c r="D95" s="21">
        <f>COUNTIF(C2:C77,"&lt;0.791")-COUNTIF(C2:C77,"&lt;0.759")</f>
        <v>0</v>
      </c>
      <c r="E95" s="21">
        <v>4</v>
      </c>
      <c r="F95" s="21">
        <v>-14</v>
      </c>
      <c r="G95" s="21">
        <v>3</v>
      </c>
    </row>
    <row r="96" spans="3:7">
      <c r="C96" s="7" t="s">
        <v>30</v>
      </c>
      <c r="D96" s="7">
        <f>COUNTIF(C2:C77,"&lt;0.823")-COUNTIF(C2:C77,"&lt;0.791")</f>
        <v>2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9">
      <c r="C101" s="7" t="s">
        <v>35</v>
      </c>
      <c r="D101" s="7">
        <f>COUNTIF(C2:C77,"&lt;0.983")-COUNTIF(C2:C77,"&lt;0.951")</f>
        <v>0</v>
      </c>
      <c r="E101" s="7"/>
      <c r="F101" s="7"/>
      <c r="G101" s="7"/>
      <c r="H101">
        <v>0.53</v>
      </c>
      <c r="I101">
        <v>0.038</v>
      </c>
    </row>
    <row r="102" spans="3:9">
      <c r="C102" s="7" t="s">
        <v>36</v>
      </c>
      <c r="D102" s="7">
        <f>COUNTIF(C2:C77,"&lt;1.015")-COUNTIF(C2:C77,"&lt;0.983")</f>
        <v>0</v>
      </c>
      <c r="E102" s="7"/>
      <c r="F102" s="7"/>
      <c r="G102" s="7"/>
      <c r="H102">
        <v>0.648</v>
      </c>
      <c r="I102">
        <v>0.073</v>
      </c>
    </row>
    <row r="103" spans="3:9">
      <c r="C103" s="7" t="s">
        <v>37</v>
      </c>
      <c r="D103" s="7">
        <f>COUNTIF(C2:C77,"&lt;1.047")-COUNTIF(C2:C77,"&lt;1.015")</f>
        <v>0</v>
      </c>
      <c r="E103" s="7"/>
      <c r="F103" s="7"/>
      <c r="G103" s="7"/>
      <c r="H103">
        <v>0.734</v>
      </c>
      <c r="I103">
        <v>0.107</v>
      </c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76" workbookViewId="0">
      <selection activeCell="A1" sqref="$A1:$XFD104"/>
    </sheetView>
  </sheetViews>
  <sheetFormatPr defaultColWidth="9" defaultRowHeight="13.5"/>
  <cols>
    <col min="3" max="4" width="15.5" customWidth="1"/>
    <col min="11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323</v>
      </c>
      <c r="B28" s="9">
        <v>323</v>
      </c>
      <c r="C28" s="9">
        <v>0.475068092346191</v>
      </c>
      <c r="D28" s="9">
        <v>0.0199623107910156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180</v>
      </c>
      <c r="B29" s="9">
        <v>180</v>
      </c>
      <c r="C29" s="9">
        <v>0.476837873458862</v>
      </c>
      <c r="D29" s="9">
        <v>0.00614571571350098</v>
      </c>
      <c r="E29" s="9">
        <v>6</v>
      </c>
      <c r="F29" s="9">
        <v>8</v>
      </c>
      <c r="G29" s="9">
        <v>4</v>
      </c>
      <c r="H29" s="9">
        <v>2</v>
      </c>
      <c r="I29" s="9">
        <v>0.6</v>
      </c>
      <c r="J29" s="9">
        <v>0.428571428571429</v>
      </c>
      <c r="K29" s="9">
        <v>0.5</v>
      </c>
      <c r="L29" s="9">
        <v>0.8</v>
      </c>
      <c r="M29" s="9">
        <v>-0.2</v>
      </c>
      <c r="N29" s="9">
        <v>0.4</v>
      </c>
    </row>
    <row r="30" spans="1:14">
      <c r="A30" s="8">
        <v>66</v>
      </c>
      <c r="B30" s="9">
        <v>66</v>
      </c>
      <c r="C30" s="9">
        <v>0.483274459838867</v>
      </c>
      <c r="D30" s="9">
        <v>0.0397875308990479</v>
      </c>
      <c r="E30" s="9">
        <v>9</v>
      </c>
      <c r="F30" s="9">
        <v>8</v>
      </c>
      <c r="G30" s="9">
        <v>1</v>
      </c>
      <c r="H30" s="9">
        <v>2</v>
      </c>
      <c r="I30" s="9">
        <v>0.9</v>
      </c>
      <c r="J30" s="9">
        <v>0.529411764705882</v>
      </c>
      <c r="K30" s="9">
        <v>0.666666666666667</v>
      </c>
      <c r="L30" s="9">
        <v>0.8</v>
      </c>
      <c r="M30" s="9">
        <v>0.1</v>
      </c>
      <c r="N30" s="9">
        <v>0.55</v>
      </c>
    </row>
    <row r="31" spans="1:14">
      <c r="A31" s="8">
        <v>408</v>
      </c>
      <c r="B31" s="9">
        <v>408</v>
      </c>
      <c r="C31" s="9">
        <v>0.485915064811706</v>
      </c>
      <c r="D31" s="9">
        <v>0.0520378351211548</v>
      </c>
      <c r="E31" s="9">
        <v>7</v>
      </c>
      <c r="F31" s="9">
        <v>4</v>
      </c>
      <c r="G31" s="9">
        <v>3</v>
      </c>
      <c r="H31" s="9">
        <v>6</v>
      </c>
      <c r="I31" s="9">
        <v>0.7</v>
      </c>
      <c r="J31" s="9">
        <v>0.636363636363636</v>
      </c>
      <c r="K31" s="9">
        <v>0.666666666666667</v>
      </c>
      <c r="L31" s="9">
        <v>0.4</v>
      </c>
      <c r="M31" s="9">
        <v>0.3</v>
      </c>
      <c r="N31" s="9">
        <v>0.65</v>
      </c>
    </row>
    <row r="32" spans="1:14">
      <c r="A32" s="8">
        <v>276</v>
      </c>
      <c r="B32" s="9">
        <v>276</v>
      </c>
      <c r="C32" s="9">
        <v>0.486104249954224</v>
      </c>
      <c r="D32" s="9">
        <v>0.0340396165847778</v>
      </c>
      <c r="E32" s="9">
        <v>7</v>
      </c>
      <c r="F32" s="9">
        <v>3</v>
      </c>
      <c r="G32" s="9">
        <v>3</v>
      </c>
      <c r="H32" s="9">
        <v>7</v>
      </c>
      <c r="I32" s="9">
        <v>0.7</v>
      </c>
      <c r="J32" s="9">
        <v>0.7</v>
      </c>
      <c r="K32" s="9">
        <v>0.7</v>
      </c>
      <c r="L32" s="9">
        <v>0.3</v>
      </c>
      <c r="M32" s="9">
        <v>0.4</v>
      </c>
      <c r="N32" s="9">
        <v>0.7</v>
      </c>
    </row>
    <row r="33" s="3" customFormat="1" spans="1:14">
      <c r="A33" s="14">
        <v>483</v>
      </c>
      <c r="B33" s="15">
        <v>483</v>
      </c>
      <c r="C33" s="15">
        <v>0.486316442489624</v>
      </c>
      <c r="D33" s="15">
        <v>0.0169035196304321</v>
      </c>
      <c r="E33" s="15">
        <v>9</v>
      </c>
      <c r="F33" s="15">
        <v>6</v>
      </c>
      <c r="G33" s="15">
        <v>1</v>
      </c>
      <c r="H33" s="15">
        <v>4</v>
      </c>
      <c r="I33" s="15">
        <v>0.9</v>
      </c>
      <c r="J33" s="15">
        <v>0.6</v>
      </c>
      <c r="K33" s="15">
        <v>0.72</v>
      </c>
      <c r="L33" s="15">
        <v>0.6</v>
      </c>
      <c r="M33" s="15">
        <v>0.3</v>
      </c>
      <c r="N33" s="15">
        <v>0.65</v>
      </c>
    </row>
    <row r="34" spans="1:14">
      <c r="A34" s="8">
        <v>270</v>
      </c>
      <c r="B34" s="9">
        <v>270</v>
      </c>
      <c r="C34" s="9">
        <v>0.488817095756531</v>
      </c>
      <c r="D34" s="9">
        <v>0.0486917495727539</v>
      </c>
      <c r="E34" s="9">
        <v>10</v>
      </c>
      <c r="F34" s="9">
        <v>8</v>
      </c>
      <c r="G34" s="9">
        <v>0</v>
      </c>
      <c r="H34" s="9">
        <v>2</v>
      </c>
      <c r="I34" s="9">
        <v>1</v>
      </c>
      <c r="J34" s="9">
        <v>0.555555555555556</v>
      </c>
      <c r="K34" s="9">
        <v>0.714285714285714</v>
      </c>
      <c r="L34" s="9">
        <v>0.8</v>
      </c>
      <c r="M34" s="9">
        <v>0.2</v>
      </c>
      <c r="N34" s="9">
        <v>0.6</v>
      </c>
    </row>
    <row r="35" spans="1:14">
      <c r="A35" s="8">
        <v>412</v>
      </c>
      <c r="B35" s="9">
        <v>412</v>
      </c>
      <c r="C35" s="9">
        <v>0.493771910667419</v>
      </c>
      <c r="D35" s="9">
        <v>0.0107797384262085</v>
      </c>
      <c r="E35" s="9">
        <v>10</v>
      </c>
      <c r="F35" s="9">
        <v>7</v>
      </c>
      <c r="G35" s="9">
        <v>0</v>
      </c>
      <c r="H35" s="9">
        <v>3</v>
      </c>
      <c r="I35" s="9">
        <v>1</v>
      </c>
      <c r="J35" s="9">
        <v>0.588235294117647</v>
      </c>
      <c r="K35" s="9">
        <v>0.740740740740741</v>
      </c>
      <c r="L35" s="9">
        <v>0.7</v>
      </c>
      <c r="M35" s="9">
        <v>0.3</v>
      </c>
      <c r="N35" s="9">
        <v>0.65</v>
      </c>
    </row>
    <row r="36" spans="1:14">
      <c r="A36" s="8">
        <v>407</v>
      </c>
      <c r="B36" s="9">
        <v>407</v>
      </c>
      <c r="C36" s="9">
        <v>0.496729969978333</v>
      </c>
      <c r="D36" s="9">
        <v>0.0540428161621094</v>
      </c>
      <c r="E36" s="9">
        <v>10</v>
      </c>
      <c r="F36" s="9">
        <v>8</v>
      </c>
      <c r="G36" s="9">
        <v>0</v>
      </c>
      <c r="H36" s="9">
        <v>2</v>
      </c>
      <c r="I36" s="9">
        <v>1</v>
      </c>
      <c r="J36" s="9">
        <v>0.555555555555556</v>
      </c>
      <c r="K36" s="9">
        <v>0.714285714285714</v>
      </c>
      <c r="L36" s="9">
        <v>0.8</v>
      </c>
      <c r="M36" s="9">
        <v>0.2</v>
      </c>
      <c r="N36" s="9">
        <v>0.6</v>
      </c>
    </row>
    <row r="37" spans="1:14">
      <c r="A37" s="8">
        <v>368</v>
      </c>
      <c r="B37" s="9">
        <v>368</v>
      </c>
      <c r="C37" s="9">
        <v>0.497558355331421</v>
      </c>
      <c r="D37" s="9">
        <v>0.0354765653610229</v>
      </c>
      <c r="E37" s="9">
        <v>10</v>
      </c>
      <c r="F37" s="9">
        <v>6</v>
      </c>
      <c r="G37" s="9">
        <v>0</v>
      </c>
      <c r="H37" s="9">
        <v>4</v>
      </c>
      <c r="I37" s="9">
        <v>1</v>
      </c>
      <c r="J37" s="9">
        <v>0.625</v>
      </c>
      <c r="K37" s="9">
        <v>0.769230769230769</v>
      </c>
      <c r="L37" s="9">
        <v>0.6</v>
      </c>
      <c r="M37" s="9">
        <v>0.4</v>
      </c>
      <c r="N37" s="9">
        <v>0.7</v>
      </c>
    </row>
    <row r="38" spans="1:14">
      <c r="A38" s="8">
        <v>114</v>
      </c>
      <c r="B38" s="9">
        <v>114</v>
      </c>
      <c r="C38" s="9">
        <v>0.500288486480713</v>
      </c>
      <c r="D38" s="9">
        <v>0.00420570373535156</v>
      </c>
      <c r="E38" s="9">
        <v>10</v>
      </c>
      <c r="F38" s="9">
        <v>9</v>
      </c>
      <c r="G38" s="9">
        <v>0</v>
      </c>
      <c r="H38" s="9">
        <v>1</v>
      </c>
      <c r="I38" s="9">
        <v>1</v>
      </c>
      <c r="J38" s="9">
        <v>0.526315789473684</v>
      </c>
      <c r="K38" s="9">
        <v>0.689655172413793</v>
      </c>
      <c r="L38" s="9">
        <v>0.9</v>
      </c>
      <c r="M38" s="9">
        <v>0.1</v>
      </c>
      <c r="N38" s="9">
        <v>0.55</v>
      </c>
    </row>
    <row r="39" spans="1:14">
      <c r="A39" s="8">
        <v>222</v>
      </c>
      <c r="B39" s="9">
        <v>222</v>
      </c>
      <c r="C39" s="9">
        <v>0.500420570373535</v>
      </c>
      <c r="D39" s="9">
        <v>0.0695040225982666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495</v>
      </c>
      <c r="B40" s="9">
        <v>495</v>
      </c>
      <c r="C40" s="9">
        <v>0.500433444976807</v>
      </c>
      <c r="D40" s="9">
        <v>0.0572127103805542</v>
      </c>
      <c r="E40" s="9">
        <v>8</v>
      </c>
      <c r="F40" s="9">
        <v>7</v>
      </c>
      <c r="G40" s="9">
        <v>2</v>
      </c>
      <c r="H40" s="9">
        <v>3</v>
      </c>
      <c r="I40" s="9">
        <v>0.8</v>
      </c>
      <c r="J40" s="9">
        <v>0.533333333333333</v>
      </c>
      <c r="K40" s="9">
        <v>0.64</v>
      </c>
      <c r="L40" s="9">
        <v>0.7</v>
      </c>
      <c r="M40" s="9">
        <v>0.1</v>
      </c>
      <c r="N40" s="9">
        <v>0.55</v>
      </c>
    </row>
    <row r="41" s="4" customFormat="1" spans="1:14">
      <c r="A41" s="16">
        <v>324</v>
      </c>
      <c r="B41" s="17">
        <v>324</v>
      </c>
      <c r="C41" s="17">
        <v>0.500799059867859</v>
      </c>
      <c r="D41" s="17">
        <v>0.0488530397415161</v>
      </c>
      <c r="E41" s="17">
        <v>8</v>
      </c>
      <c r="F41" s="17">
        <v>7</v>
      </c>
      <c r="G41" s="17">
        <v>2</v>
      </c>
      <c r="H41" s="17">
        <v>3</v>
      </c>
      <c r="I41" s="17">
        <v>0.8</v>
      </c>
      <c r="J41" s="17">
        <v>0.533333333333333</v>
      </c>
      <c r="K41" s="17">
        <v>0.64</v>
      </c>
      <c r="L41" s="17">
        <v>0.7</v>
      </c>
      <c r="M41" s="17">
        <v>0.1</v>
      </c>
      <c r="N41" s="17">
        <v>0.55</v>
      </c>
    </row>
    <row r="42" spans="1:14">
      <c r="A42" s="8">
        <v>243</v>
      </c>
      <c r="B42" s="9">
        <v>243</v>
      </c>
      <c r="C42" s="9">
        <v>0.503040790557861</v>
      </c>
      <c r="D42" s="9">
        <v>0.0417943000793457</v>
      </c>
      <c r="E42" s="9">
        <v>8</v>
      </c>
      <c r="F42" s="9">
        <v>4</v>
      </c>
      <c r="G42" s="9">
        <v>2</v>
      </c>
      <c r="H42" s="9">
        <v>6</v>
      </c>
      <c r="I42" s="9">
        <v>0.8</v>
      </c>
      <c r="J42" s="9">
        <v>0.666666666666667</v>
      </c>
      <c r="K42" s="9">
        <v>0.727272727272727</v>
      </c>
      <c r="L42" s="9">
        <v>0.4</v>
      </c>
      <c r="M42" s="9">
        <v>0.4</v>
      </c>
      <c r="N42" s="9">
        <v>0.7</v>
      </c>
    </row>
    <row r="43" spans="1:14">
      <c r="A43" s="8">
        <v>23</v>
      </c>
      <c r="B43" s="9">
        <v>23</v>
      </c>
      <c r="C43" s="9">
        <v>0.505290150642395</v>
      </c>
      <c r="D43" s="9">
        <v>0.0290367603302002</v>
      </c>
      <c r="E43" s="9">
        <v>9</v>
      </c>
      <c r="F43" s="9">
        <v>8</v>
      </c>
      <c r="G43" s="9">
        <v>1</v>
      </c>
      <c r="H43" s="9">
        <v>2</v>
      </c>
      <c r="I43" s="9">
        <v>0.9</v>
      </c>
      <c r="J43" s="9">
        <v>0.529411764705882</v>
      </c>
      <c r="K43" s="9">
        <v>0.666666666666667</v>
      </c>
      <c r="L43" s="9">
        <v>0.8</v>
      </c>
      <c r="M43" s="9">
        <v>0.1</v>
      </c>
      <c r="N43" s="9">
        <v>0.55</v>
      </c>
    </row>
    <row r="44" spans="1:14">
      <c r="A44" s="8">
        <v>117</v>
      </c>
      <c r="B44" s="9">
        <v>117</v>
      </c>
      <c r="C44" s="9">
        <v>0.507088422775269</v>
      </c>
      <c r="D44" s="9">
        <v>0.0587853193283081</v>
      </c>
      <c r="E44" s="9">
        <v>9</v>
      </c>
      <c r="F44" s="9">
        <v>6</v>
      </c>
      <c r="G44" s="9">
        <v>1</v>
      </c>
      <c r="H44" s="9">
        <v>4</v>
      </c>
      <c r="I44" s="9">
        <v>0.9</v>
      </c>
      <c r="J44" s="9">
        <v>0.6</v>
      </c>
      <c r="K44" s="9">
        <v>0.72</v>
      </c>
      <c r="L44" s="9">
        <v>0.6</v>
      </c>
      <c r="M44" s="9">
        <v>0.3</v>
      </c>
      <c r="N44" s="9">
        <v>0.65</v>
      </c>
    </row>
    <row r="45" spans="1:14">
      <c r="A45" s="8">
        <v>101</v>
      </c>
      <c r="B45" s="9">
        <v>101</v>
      </c>
      <c r="C45" s="9">
        <v>0.507646322250366</v>
      </c>
      <c r="D45" s="9">
        <v>0.0308245420455933</v>
      </c>
      <c r="E45" s="9">
        <v>10</v>
      </c>
      <c r="F45" s="9">
        <v>4</v>
      </c>
      <c r="G45" s="9">
        <v>0</v>
      </c>
      <c r="H45" s="9">
        <v>6</v>
      </c>
      <c r="I45" s="9">
        <v>1</v>
      </c>
      <c r="J45" s="9">
        <v>0.714285714285714</v>
      </c>
      <c r="K45" s="9">
        <v>0.833333333333333</v>
      </c>
      <c r="L45" s="9">
        <v>0.4</v>
      </c>
      <c r="M45" s="9">
        <v>0.6</v>
      </c>
      <c r="N45" s="9">
        <v>0.8</v>
      </c>
    </row>
    <row r="46" spans="1:14">
      <c r="A46" s="8">
        <v>480</v>
      </c>
      <c r="B46" s="9">
        <v>480</v>
      </c>
      <c r="C46" s="9">
        <v>0.507811069488525</v>
      </c>
      <c r="D46" s="9">
        <v>0.038963794708252</v>
      </c>
      <c r="E46" s="9">
        <v>7</v>
      </c>
      <c r="F46" s="9">
        <v>6</v>
      </c>
      <c r="G46" s="9">
        <v>3</v>
      </c>
      <c r="H46" s="9">
        <v>4</v>
      </c>
      <c r="I46" s="9">
        <v>0.7</v>
      </c>
      <c r="J46" s="9">
        <v>0.538461538461539</v>
      </c>
      <c r="K46" s="9">
        <v>0.608695652173913</v>
      </c>
      <c r="L46" s="9">
        <v>0.6</v>
      </c>
      <c r="M46" s="9">
        <v>0.1</v>
      </c>
      <c r="N46" s="9">
        <v>0.55</v>
      </c>
    </row>
    <row r="47" spans="1:14">
      <c r="A47" s="8">
        <v>389</v>
      </c>
      <c r="B47" s="9">
        <v>389</v>
      </c>
      <c r="C47" s="9">
        <v>0.510439515113831</v>
      </c>
      <c r="D47" s="9">
        <v>0.0380642414093018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245</v>
      </c>
      <c r="B48" s="9">
        <v>245</v>
      </c>
      <c r="C48" s="9">
        <v>0.535016775131226</v>
      </c>
      <c r="D48" s="9">
        <v>0.0704317092895508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267</v>
      </c>
      <c r="B49" s="9">
        <v>267</v>
      </c>
      <c r="C49" s="9">
        <v>0.535416841506958</v>
      </c>
      <c r="D49" s="9">
        <v>0.0235810279846191</v>
      </c>
      <c r="E49" s="9">
        <v>9</v>
      </c>
      <c r="F49" s="9">
        <v>7</v>
      </c>
      <c r="G49" s="9">
        <v>1</v>
      </c>
      <c r="H49" s="9">
        <v>3</v>
      </c>
      <c r="I49" s="9">
        <v>0.9</v>
      </c>
      <c r="J49" s="9">
        <v>0.5625</v>
      </c>
      <c r="K49" s="9">
        <v>0.692307692307692</v>
      </c>
      <c r="L49" s="9">
        <v>0.7</v>
      </c>
      <c r="M49" s="9">
        <v>0.2</v>
      </c>
      <c r="N49" s="9">
        <v>0.6</v>
      </c>
    </row>
    <row r="50" spans="1:14">
      <c r="A50" s="8">
        <v>443</v>
      </c>
      <c r="B50" s="9">
        <v>443</v>
      </c>
      <c r="C50" s="9">
        <v>0.537277579307556</v>
      </c>
      <c r="D50" s="9">
        <v>0.00821709632873535</v>
      </c>
      <c r="E50" s="9">
        <v>10</v>
      </c>
      <c r="F50" s="9">
        <v>6</v>
      </c>
      <c r="G50" s="9">
        <v>0</v>
      </c>
      <c r="H50" s="9">
        <v>4</v>
      </c>
      <c r="I50" s="9">
        <v>1</v>
      </c>
      <c r="J50" s="9">
        <v>0.625</v>
      </c>
      <c r="K50" s="9">
        <v>0.769230769230769</v>
      </c>
      <c r="L50" s="9">
        <v>0.6</v>
      </c>
      <c r="M50" s="9">
        <v>0.4</v>
      </c>
      <c r="N50" s="9">
        <v>0.7</v>
      </c>
    </row>
    <row r="51" spans="1:14">
      <c r="A51" s="8">
        <v>491</v>
      </c>
      <c r="B51" s="9">
        <v>491</v>
      </c>
      <c r="C51" s="9">
        <v>0.537451267242432</v>
      </c>
      <c r="D51" s="9">
        <v>0.00570511817932129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272</v>
      </c>
      <c r="B52" s="9">
        <v>272</v>
      </c>
      <c r="C52" s="9">
        <v>0.538297295570374</v>
      </c>
      <c r="D52" s="9">
        <v>0.0419726371765137</v>
      </c>
      <c r="E52" s="9">
        <v>9</v>
      </c>
      <c r="F52" s="9">
        <v>3</v>
      </c>
      <c r="G52" s="9">
        <v>1</v>
      </c>
      <c r="H52" s="9">
        <v>7</v>
      </c>
      <c r="I52" s="9">
        <v>0.9</v>
      </c>
      <c r="J52" s="9">
        <v>0.75</v>
      </c>
      <c r="K52" s="9">
        <v>0.818181818181818</v>
      </c>
      <c r="L52" s="9">
        <v>0.3</v>
      </c>
      <c r="M52" s="9">
        <v>0.6</v>
      </c>
      <c r="N52" s="9">
        <v>0.8</v>
      </c>
    </row>
    <row r="53" s="4" customFormat="1" spans="1:14">
      <c r="A53" s="16">
        <v>445</v>
      </c>
      <c r="B53" s="17">
        <v>445</v>
      </c>
      <c r="C53" s="17">
        <v>0.566210746765137</v>
      </c>
      <c r="D53" s="17">
        <v>0.00131916999816895</v>
      </c>
      <c r="E53" s="17">
        <v>9</v>
      </c>
      <c r="F53" s="17">
        <v>9</v>
      </c>
      <c r="G53" s="17">
        <v>1</v>
      </c>
      <c r="H53" s="17">
        <v>1</v>
      </c>
      <c r="I53" s="17">
        <v>0.9</v>
      </c>
      <c r="J53" s="17">
        <v>0.5</v>
      </c>
      <c r="K53" s="17">
        <v>0.642857142857143</v>
      </c>
      <c r="L53" s="17">
        <v>0.9</v>
      </c>
      <c r="M53" s="17">
        <v>0</v>
      </c>
      <c r="N53" s="17">
        <v>0.5</v>
      </c>
    </row>
    <row r="54" spans="1:14">
      <c r="A54" s="8">
        <v>7</v>
      </c>
      <c r="B54" s="9">
        <v>7</v>
      </c>
      <c r="C54" s="9">
        <v>0.567395210266113</v>
      </c>
      <c r="D54" s="9">
        <v>0.0389201641082764</v>
      </c>
      <c r="E54" s="9">
        <v>10</v>
      </c>
      <c r="F54" s="9">
        <v>8</v>
      </c>
      <c r="G54" s="9">
        <v>0</v>
      </c>
      <c r="H54" s="9">
        <v>2</v>
      </c>
      <c r="I54" s="9">
        <v>1</v>
      </c>
      <c r="J54" s="9">
        <v>0.555555555555556</v>
      </c>
      <c r="K54" s="9">
        <v>0.714285714285714</v>
      </c>
      <c r="L54" s="9">
        <v>0.8</v>
      </c>
      <c r="M54" s="9">
        <v>0.2</v>
      </c>
      <c r="N54" s="9">
        <v>0.6</v>
      </c>
    </row>
    <row r="55" spans="1:14">
      <c r="A55" s="8">
        <v>61</v>
      </c>
      <c r="B55" s="9">
        <v>61</v>
      </c>
      <c r="C55" s="9">
        <v>0.567415475845337</v>
      </c>
      <c r="D55" s="9">
        <v>0.0208377838134766</v>
      </c>
      <c r="E55" s="9">
        <v>10</v>
      </c>
      <c r="F55" s="9">
        <v>7</v>
      </c>
      <c r="G55" s="9">
        <v>0</v>
      </c>
      <c r="H55" s="9">
        <v>3</v>
      </c>
      <c r="I55" s="9">
        <v>1</v>
      </c>
      <c r="J55" s="9">
        <v>0.588235294117647</v>
      </c>
      <c r="K55" s="9">
        <v>0.740740740740741</v>
      </c>
      <c r="L55" s="9">
        <v>0.7</v>
      </c>
      <c r="M55" s="9">
        <v>0.3</v>
      </c>
      <c r="N55" s="9">
        <v>0.65</v>
      </c>
    </row>
    <row r="56" spans="1:14">
      <c r="A56" s="8">
        <v>290</v>
      </c>
      <c r="B56" s="9">
        <v>290</v>
      </c>
      <c r="C56" s="9">
        <v>0.57060170173645</v>
      </c>
      <c r="D56" s="9">
        <v>0.000138640403747559</v>
      </c>
      <c r="E56" s="9">
        <v>10</v>
      </c>
      <c r="F56" s="9">
        <v>6</v>
      </c>
      <c r="G56" s="9">
        <v>0</v>
      </c>
      <c r="H56" s="9">
        <v>4</v>
      </c>
      <c r="I56" s="9">
        <v>1</v>
      </c>
      <c r="J56" s="9">
        <v>0.625</v>
      </c>
      <c r="K56" s="9">
        <v>0.769230769230769</v>
      </c>
      <c r="L56" s="9">
        <v>0.6</v>
      </c>
      <c r="M56" s="9">
        <v>0.4</v>
      </c>
      <c r="N56" s="9">
        <v>0.7</v>
      </c>
    </row>
    <row r="57" s="4" customFormat="1" spans="1:14">
      <c r="A57" s="16">
        <v>394</v>
      </c>
      <c r="B57" s="17">
        <v>394</v>
      </c>
      <c r="C57" s="17">
        <v>0.598041772842407</v>
      </c>
      <c r="D57" s="17">
        <v>0.0163865089416504</v>
      </c>
      <c r="E57" s="17">
        <v>9</v>
      </c>
      <c r="F57" s="17">
        <v>9</v>
      </c>
      <c r="G57" s="17">
        <v>1</v>
      </c>
      <c r="H57" s="17">
        <v>1</v>
      </c>
      <c r="I57" s="17">
        <v>0.9</v>
      </c>
      <c r="J57" s="17">
        <v>0.5</v>
      </c>
      <c r="K57" s="17">
        <v>0.642857142857143</v>
      </c>
      <c r="L57" s="17">
        <v>0.9</v>
      </c>
      <c r="M57" s="17">
        <v>0</v>
      </c>
      <c r="N57" s="17">
        <v>0.5</v>
      </c>
    </row>
    <row r="58" spans="1:14">
      <c r="A58" s="8">
        <v>314</v>
      </c>
      <c r="B58" s="9">
        <v>314</v>
      </c>
      <c r="C58" s="9">
        <v>0.599250078201294</v>
      </c>
      <c r="D58" s="9">
        <v>0.0104513168334961</v>
      </c>
      <c r="E58" s="9">
        <v>10</v>
      </c>
      <c r="F58" s="9">
        <v>8</v>
      </c>
      <c r="G58" s="9">
        <v>0</v>
      </c>
      <c r="H58" s="9">
        <v>2</v>
      </c>
      <c r="I58" s="9">
        <v>1</v>
      </c>
      <c r="J58" s="9">
        <v>0.555555555555556</v>
      </c>
      <c r="K58" s="9">
        <v>0.714285714285714</v>
      </c>
      <c r="L58" s="9">
        <v>0.8</v>
      </c>
      <c r="M58" s="9">
        <v>0.2</v>
      </c>
      <c r="N58" s="9">
        <v>0.6</v>
      </c>
    </row>
    <row r="59" spans="1:14">
      <c r="A59" s="8">
        <v>53</v>
      </c>
      <c r="B59" s="9">
        <v>53</v>
      </c>
      <c r="C59" s="9">
        <v>0.600767612457275</v>
      </c>
      <c r="D59" s="9">
        <v>0.0297636985778809</v>
      </c>
      <c r="E59" s="9">
        <v>10</v>
      </c>
      <c r="F59" s="9">
        <v>8</v>
      </c>
      <c r="G59" s="9">
        <v>0</v>
      </c>
      <c r="H59" s="9">
        <v>2</v>
      </c>
      <c r="I59" s="9">
        <v>1</v>
      </c>
      <c r="J59" s="9">
        <v>0.555555555555556</v>
      </c>
      <c r="K59" s="9">
        <v>0.714285714285714</v>
      </c>
      <c r="L59" s="9">
        <v>0.8</v>
      </c>
      <c r="M59" s="9">
        <v>0.2</v>
      </c>
      <c r="N59" s="9">
        <v>0.6</v>
      </c>
    </row>
    <row r="60" s="4" customFormat="1" spans="1:14">
      <c r="A60" s="16">
        <v>221</v>
      </c>
      <c r="B60" s="17">
        <v>221</v>
      </c>
      <c r="C60" s="17">
        <v>0.630487561225891</v>
      </c>
      <c r="D60" s="17">
        <v>0.0630178451538086</v>
      </c>
      <c r="E60" s="17">
        <v>9</v>
      </c>
      <c r="F60" s="17">
        <v>8</v>
      </c>
      <c r="G60" s="17">
        <v>1</v>
      </c>
      <c r="H60" s="17">
        <v>2</v>
      </c>
      <c r="I60" s="17">
        <v>0.9</v>
      </c>
      <c r="J60" s="17">
        <v>0.529411764705882</v>
      </c>
      <c r="K60" s="17">
        <v>0.666666666666667</v>
      </c>
      <c r="L60" s="17">
        <v>0.8</v>
      </c>
      <c r="M60" s="17">
        <v>0.1</v>
      </c>
      <c r="N60" s="17">
        <v>0.55</v>
      </c>
    </row>
    <row r="61" spans="1:14">
      <c r="A61" s="8">
        <v>233</v>
      </c>
      <c r="B61" s="9">
        <v>233</v>
      </c>
      <c r="C61" s="9">
        <v>0.631724715232849</v>
      </c>
      <c r="D61" s="9">
        <v>0.0104049444198608</v>
      </c>
      <c r="E61" s="9">
        <v>10</v>
      </c>
      <c r="F61" s="9">
        <v>6</v>
      </c>
      <c r="G61" s="9">
        <v>0</v>
      </c>
      <c r="H61" s="9">
        <v>4</v>
      </c>
      <c r="I61" s="9">
        <v>1</v>
      </c>
      <c r="J61" s="9">
        <v>0.625</v>
      </c>
      <c r="K61" s="9">
        <v>0.769230769230769</v>
      </c>
      <c r="L61" s="9">
        <v>0.6</v>
      </c>
      <c r="M61" s="9">
        <v>0.4</v>
      </c>
      <c r="N61" s="9">
        <v>0.7</v>
      </c>
    </row>
    <row r="62" spans="1:14">
      <c r="A62" s="8">
        <v>115</v>
      </c>
      <c r="B62" s="9">
        <v>115</v>
      </c>
      <c r="C62" s="9">
        <v>0.63276743888855</v>
      </c>
      <c r="D62" s="9">
        <v>0.101884365081787</v>
      </c>
      <c r="E62" s="9">
        <v>8</v>
      </c>
      <c r="F62" s="9">
        <v>6</v>
      </c>
      <c r="G62" s="9">
        <v>2</v>
      </c>
      <c r="H62" s="9">
        <v>4</v>
      </c>
      <c r="I62" s="9">
        <v>0.8</v>
      </c>
      <c r="J62" s="9">
        <v>0.571428571428572</v>
      </c>
      <c r="K62" s="9">
        <v>0.666666666666667</v>
      </c>
      <c r="L62" s="9">
        <v>0.6</v>
      </c>
      <c r="M62" s="9">
        <v>0.2</v>
      </c>
      <c r="N62" s="9">
        <v>0.6</v>
      </c>
    </row>
    <row r="63" spans="1:14">
      <c r="A63" s="8">
        <v>41</v>
      </c>
      <c r="B63" s="9">
        <v>41</v>
      </c>
      <c r="C63" s="9">
        <v>0.633098483085632</v>
      </c>
      <c r="D63" s="9">
        <v>0.109957218170166</v>
      </c>
      <c r="E63" s="9">
        <v>8</v>
      </c>
      <c r="F63" s="9">
        <v>6</v>
      </c>
      <c r="G63" s="9">
        <v>2</v>
      </c>
      <c r="H63" s="9">
        <v>4</v>
      </c>
      <c r="I63" s="9">
        <v>0.8</v>
      </c>
      <c r="J63" s="9">
        <v>0.571428571428572</v>
      </c>
      <c r="K63" s="9">
        <v>0.666666666666667</v>
      </c>
      <c r="L63" s="9">
        <v>0.6</v>
      </c>
      <c r="M63" s="9">
        <v>0.2</v>
      </c>
      <c r="N63" s="9">
        <v>0.6</v>
      </c>
    </row>
    <row r="64" s="3" customFormat="1" spans="1:14">
      <c r="A64" s="14">
        <v>278</v>
      </c>
      <c r="B64" s="15">
        <v>278</v>
      </c>
      <c r="C64" s="15">
        <v>0.633606433868408</v>
      </c>
      <c r="D64" s="15">
        <v>0.0177440643310547</v>
      </c>
      <c r="E64" s="15">
        <v>9</v>
      </c>
      <c r="F64" s="15">
        <v>7</v>
      </c>
      <c r="G64" s="15">
        <v>1</v>
      </c>
      <c r="H64" s="15">
        <v>3</v>
      </c>
      <c r="I64" s="15">
        <v>0.9</v>
      </c>
      <c r="J64" s="15">
        <v>0.5625</v>
      </c>
      <c r="K64" s="15">
        <v>0.692307692307692</v>
      </c>
      <c r="L64" s="15">
        <v>0.7</v>
      </c>
      <c r="M64" s="15">
        <v>0.2</v>
      </c>
      <c r="N64" s="15">
        <v>0.6</v>
      </c>
    </row>
    <row r="65" spans="1:14">
      <c r="A65" s="8">
        <v>455</v>
      </c>
      <c r="B65" s="9">
        <v>455</v>
      </c>
      <c r="C65" s="9">
        <v>0.634031414985657</v>
      </c>
      <c r="D65" s="9">
        <v>0.0529571771621704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98</v>
      </c>
      <c r="B66" s="9">
        <v>98</v>
      </c>
      <c r="C66" s="9">
        <v>0.634501576423645</v>
      </c>
      <c r="D66" s="9">
        <v>0.0768029689788818</v>
      </c>
      <c r="E66" s="9">
        <v>8</v>
      </c>
      <c r="F66" s="9">
        <v>8</v>
      </c>
      <c r="G66" s="9">
        <v>2</v>
      </c>
      <c r="H66" s="9">
        <v>2</v>
      </c>
      <c r="I66" s="9">
        <v>0.8</v>
      </c>
      <c r="J66" s="9">
        <v>0.5</v>
      </c>
      <c r="K66" s="9">
        <v>0.615384615384615</v>
      </c>
      <c r="L66" s="9">
        <v>0.8</v>
      </c>
      <c r="M66" s="9">
        <v>0</v>
      </c>
      <c r="N66" s="9">
        <v>0.5</v>
      </c>
    </row>
    <row r="67" s="4" customFormat="1" spans="1:14">
      <c r="A67" s="16">
        <v>257</v>
      </c>
      <c r="B67" s="17">
        <v>257</v>
      </c>
      <c r="C67" s="17">
        <v>0.662143707275391</v>
      </c>
      <c r="D67" s="17">
        <v>0.0576621294021606</v>
      </c>
      <c r="E67" s="17">
        <v>9</v>
      </c>
      <c r="F67" s="17">
        <v>7</v>
      </c>
      <c r="G67" s="17">
        <v>1</v>
      </c>
      <c r="H67" s="17">
        <v>3</v>
      </c>
      <c r="I67" s="17">
        <v>0.9</v>
      </c>
      <c r="J67" s="17">
        <v>0.5625</v>
      </c>
      <c r="K67" s="17">
        <v>0.692307692307692</v>
      </c>
      <c r="L67" s="17">
        <v>0.7</v>
      </c>
      <c r="M67" s="17">
        <v>0.2</v>
      </c>
      <c r="N67" s="17">
        <v>0.6</v>
      </c>
    </row>
    <row r="68" spans="1:14">
      <c r="A68" s="8">
        <v>202</v>
      </c>
      <c r="B68" s="9">
        <v>202</v>
      </c>
      <c r="C68" s="9">
        <v>0.663043260574341</v>
      </c>
      <c r="D68" s="9">
        <v>0.0454604625701904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181</v>
      </c>
      <c r="B69" s="9">
        <v>181</v>
      </c>
      <c r="C69" s="9">
        <v>0.663648009300232</v>
      </c>
      <c r="D69" s="9">
        <v>0.0730950832366943</v>
      </c>
      <c r="E69" s="9">
        <v>9</v>
      </c>
      <c r="F69" s="9">
        <v>4</v>
      </c>
      <c r="G69" s="9">
        <v>1</v>
      </c>
      <c r="H69" s="9">
        <v>6</v>
      </c>
      <c r="I69" s="9">
        <v>0.9</v>
      </c>
      <c r="J69" s="9">
        <v>0.692307692307692</v>
      </c>
      <c r="K69" s="9">
        <v>0.782608695652174</v>
      </c>
      <c r="L69" s="9">
        <v>0.4</v>
      </c>
      <c r="M69" s="9">
        <v>0.5</v>
      </c>
      <c r="N69" s="9">
        <v>0.75</v>
      </c>
    </row>
    <row r="70" customFormat="1" spans="1:14">
      <c r="A70" s="8">
        <v>446</v>
      </c>
      <c r="B70" s="9">
        <v>446</v>
      </c>
      <c r="C70" s="9">
        <v>0.799922227859497</v>
      </c>
      <c r="D70" s="9">
        <v>0.0219073295593262</v>
      </c>
      <c r="E70" s="9">
        <v>8</v>
      </c>
      <c r="F70" s="9">
        <v>6</v>
      </c>
      <c r="G70" s="9">
        <v>2</v>
      </c>
      <c r="H70" s="9">
        <v>4</v>
      </c>
      <c r="I70" s="9">
        <v>0.8</v>
      </c>
      <c r="J70" s="9">
        <v>0.571428571428572</v>
      </c>
      <c r="K70" s="9">
        <v>0.666666666666667</v>
      </c>
      <c r="L70" s="9">
        <v>0.6</v>
      </c>
      <c r="M70" s="9">
        <v>0.2</v>
      </c>
      <c r="N70" s="9">
        <v>0.6</v>
      </c>
    </row>
    <row r="71" spans="1:14">
      <c r="A71" s="8">
        <v>127</v>
      </c>
      <c r="B71" s="9">
        <v>127</v>
      </c>
      <c r="C71" s="9">
        <v>0.661110758781433</v>
      </c>
      <c r="D71" s="9">
        <v>0.0166646242141724</v>
      </c>
      <c r="E71" s="9">
        <v>9</v>
      </c>
      <c r="F71" s="9">
        <v>6</v>
      </c>
      <c r="G71" s="9">
        <v>1</v>
      </c>
      <c r="H71" s="9">
        <v>4</v>
      </c>
      <c r="I71" s="9">
        <v>0.9</v>
      </c>
      <c r="J71" s="9">
        <v>0.6</v>
      </c>
      <c r="K71" s="9">
        <v>0.72</v>
      </c>
      <c r="L71" s="9">
        <v>0.6</v>
      </c>
      <c r="M71" s="9">
        <v>0.3</v>
      </c>
      <c r="N71" s="9">
        <v>0.65</v>
      </c>
    </row>
    <row r="72" spans="1:14">
      <c r="A72" s="8">
        <v>26</v>
      </c>
      <c r="B72" s="9">
        <v>26</v>
      </c>
      <c r="C72" s="9">
        <v>0.696692824363708</v>
      </c>
      <c r="D72" s="9">
        <v>0.0210152864456177</v>
      </c>
      <c r="E72" s="9">
        <v>10</v>
      </c>
      <c r="F72" s="9">
        <v>7</v>
      </c>
      <c r="G72" s="9">
        <v>0</v>
      </c>
      <c r="H72" s="9">
        <v>3</v>
      </c>
      <c r="I72" s="9">
        <v>1</v>
      </c>
      <c r="J72" s="9">
        <v>0.588235294117647</v>
      </c>
      <c r="K72" s="9">
        <v>0.740740740740741</v>
      </c>
      <c r="L72" s="9">
        <v>0.7</v>
      </c>
      <c r="M72" s="9">
        <v>0.3</v>
      </c>
      <c r="N72" s="9">
        <v>0.65</v>
      </c>
    </row>
    <row r="73" spans="1:14">
      <c r="A73" s="8">
        <v>193</v>
      </c>
      <c r="B73" s="9">
        <v>193</v>
      </c>
      <c r="C73" s="9">
        <v>0.72842538356781</v>
      </c>
      <c r="D73" s="9">
        <v>0.0178406238555908</v>
      </c>
      <c r="E73" s="9">
        <v>10</v>
      </c>
      <c r="F73" s="9">
        <v>8</v>
      </c>
      <c r="G73" s="9">
        <v>0</v>
      </c>
      <c r="H73" s="9">
        <v>2</v>
      </c>
      <c r="I73" s="9">
        <v>1</v>
      </c>
      <c r="J73" s="9">
        <v>0.555555555555556</v>
      </c>
      <c r="K73" s="9">
        <v>0.714285714285714</v>
      </c>
      <c r="L73" s="9">
        <v>0.8</v>
      </c>
      <c r="M73" s="9">
        <v>0.2</v>
      </c>
      <c r="N73" s="9">
        <v>0.6</v>
      </c>
    </row>
    <row r="74" spans="1:14">
      <c r="A74" s="8">
        <v>190</v>
      </c>
      <c r="B74" s="9">
        <v>190</v>
      </c>
      <c r="C74" s="9">
        <v>0.749874949455261</v>
      </c>
      <c r="D74" s="9">
        <v>0.0491503477096558</v>
      </c>
      <c r="E74" s="9">
        <v>9</v>
      </c>
      <c r="F74" s="9">
        <v>7</v>
      </c>
      <c r="G74" s="9">
        <v>1</v>
      </c>
      <c r="H74" s="9">
        <v>3</v>
      </c>
      <c r="I74" s="9">
        <v>0.9</v>
      </c>
      <c r="J74" s="9">
        <v>0.5625</v>
      </c>
      <c r="K74" s="9">
        <v>0.692307692307692</v>
      </c>
      <c r="L74" s="9">
        <v>0.7</v>
      </c>
      <c r="M74" s="9">
        <v>0.2</v>
      </c>
      <c r="N74" s="9">
        <v>0.6</v>
      </c>
    </row>
    <row r="75" spans="1:14">
      <c r="A75" s="8">
        <v>436</v>
      </c>
      <c r="B75" s="9">
        <v>436</v>
      </c>
      <c r="C75" s="9">
        <v>0.755163788795471</v>
      </c>
      <c r="D75" s="9">
        <v>0.0380722284317017</v>
      </c>
      <c r="E75" s="9">
        <v>10</v>
      </c>
      <c r="F75" s="9">
        <v>6</v>
      </c>
      <c r="G75" s="9">
        <v>0</v>
      </c>
      <c r="H75" s="9">
        <v>4</v>
      </c>
      <c r="I75" s="9">
        <v>1</v>
      </c>
      <c r="J75" s="9">
        <v>0.625</v>
      </c>
      <c r="K75" s="9">
        <v>0.769230769230769</v>
      </c>
      <c r="L75" s="9">
        <v>0.6</v>
      </c>
      <c r="M75" s="9">
        <v>0.4</v>
      </c>
      <c r="N75" s="9">
        <v>0.7</v>
      </c>
    </row>
    <row r="76" spans="1:14">
      <c r="A76" s="8">
        <v>8</v>
      </c>
      <c r="B76" s="9">
        <v>8</v>
      </c>
      <c r="C76" s="9">
        <v>0.792236685752869</v>
      </c>
      <c r="D76" s="9">
        <v>0.000946521759033203</v>
      </c>
      <c r="E76" s="9">
        <v>7</v>
      </c>
      <c r="F76" s="9">
        <v>8</v>
      </c>
      <c r="G76" s="9">
        <v>3</v>
      </c>
      <c r="H76" s="9">
        <v>2</v>
      </c>
      <c r="I76" s="9">
        <v>0.7</v>
      </c>
      <c r="J76" s="9">
        <v>0.466666666666667</v>
      </c>
      <c r="K76" s="9">
        <v>0.56</v>
      </c>
      <c r="L76" s="9">
        <v>0.8</v>
      </c>
      <c r="M76" s="9">
        <v>-0.1</v>
      </c>
      <c r="N76" s="9">
        <v>0.45</v>
      </c>
    </row>
    <row r="77" spans="3:13">
      <c r="C77" s="7">
        <f>AVERAGE(C2:C76)</f>
        <v>0.527715690930684</v>
      </c>
      <c r="D77" s="7">
        <f>AVERAGE(D2:D76)</f>
        <v>0.0383314275741577</v>
      </c>
      <c r="L77" s="7">
        <f>AVERAGE(L2:L76)</f>
        <v>0.673333333333334</v>
      </c>
      <c r="M77" s="7">
        <f>AVERAGE(M2:M76)</f>
        <v>0.217333333333333</v>
      </c>
    </row>
    <row r="79" spans="3:8">
      <c r="C79" s="18" t="s">
        <v>13</v>
      </c>
      <c r="D79" s="7" t="s">
        <v>14</v>
      </c>
      <c r="E79" s="7" t="s">
        <v>85</v>
      </c>
      <c r="F79" s="7" t="s">
        <v>86</v>
      </c>
      <c r="G79" s="7" t="s">
        <v>39</v>
      </c>
      <c r="H79" s="7"/>
    </row>
    <row r="80" spans="3:11">
      <c r="C80" s="7" t="s">
        <v>15</v>
      </c>
      <c r="D80" s="7">
        <f>COUNTIF(C2:C76,"&lt;0.343")-COUNTIF(C2:C76,"&lt;0.311")</f>
        <v>0</v>
      </c>
      <c r="E80" s="7"/>
      <c r="F80" s="7"/>
      <c r="G80" s="19">
        <v>0.02</v>
      </c>
      <c r="H80" s="23">
        <v>31.2</v>
      </c>
      <c r="I80" s="23">
        <v>-40</v>
      </c>
      <c r="J80" s="24">
        <v>0.0256</v>
      </c>
      <c r="K80">
        <v>76</v>
      </c>
    </row>
    <row r="81" spans="3:11">
      <c r="C81" s="7" t="s">
        <v>16</v>
      </c>
      <c r="D81" s="7">
        <f>COUNTIF(C2:C76,"&lt;0.375")-COUNTIF(C2:C76,"&lt;0.343")</f>
        <v>0</v>
      </c>
      <c r="E81" s="7"/>
      <c r="F81" s="7"/>
      <c r="G81" s="19">
        <v>0.04</v>
      </c>
      <c r="H81" s="23">
        <v>62.4</v>
      </c>
      <c r="I81" s="23">
        <v>-60</v>
      </c>
      <c r="J81" s="24">
        <v>0.0385</v>
      </c>
      <c r="K81">
        <v>75</v>
      </c>
    </row>
    <row r="82" spans="3:11">
      <c r="C82" s="7" t="s">
        <v>17</v>
      </c>
      <c r="D82" s="7">
        <f>COUNTIF(C2:C76,"&lt;0.407")-COUNTIF(C2:C76,"&lt;0.375")</f>
        <v>4</v>
      </c>
      <c r="E82" s="7"/>
      <c r="F82" s="7"/>
      <c r="G82" s="19">
        <v>0.1</v>
      </c>
      <c r="H82" s="23">
        <v>156</v>
      </c>
      <c r="I82" s="23">
        <v>-160</v>
      </c>
      <c r="J82" s="24">
        <v>0.1026</v>
      </c>
      <c r="K82">
        <v>70</v>
      </c>
    </row>
    <row r="83" spans="3:11">
      <c r="C83" s="7" t="s">
        <v>18</v>
      </c>
      <c r="D83" s="7">
        <f>COUNTIF(C2:C76,"&lt;0.439")-COUNTIF(C2:C76,"&lt;0.407")</f>
        <v>9</v>
      </c>
      <c r="E83" s="7"/>
      <c r="F83" s="7"/>
      <c r="G83" s="19">
        <v>0.12</v>
      </c>
      <c r="H83" s="23">
        <v>187.2</v>
      </c>
      <c r="I83" s="23">
        <v>-180</v>
      </c>
      <c r="J83" s="24">
        <v>0.1154</v>
      </c>
      <c r="K83">
        <v>69</v>
      </c>
    </row>
    <row r="84" s="3" customFormat="1" spans="3:11">
      <c r="C84" s="20" t="s">
        <v>19</v>
      </c>
      <c r="D84" s="20">
        <f>COUNTIF(C2:C76,"&lt;0.471")-COUNTIF(C2:C76,"&lt;0.439")</f>
        <v>13</v>
      </c>
      <c r="E84" s="20"/>
      <c r="F84" s="20">
        <v>1500</v>
      </c>
      <c r="G84" s="20"/>
      <c r="H84" s="20"/>
      <c r="I84" s="3">
        <v>-200</v>
      </c>
      <c r="J84" s="25">
        <v>0.1282</v>
      </c>
      <c r="K84" s="3">
        <v>68</v>
      </c>
    </row>
    <row r="85" spans="3:7">
      <c r="C85" s="7" t="s">
        <v>20</v>
      </c>
      <c r="D85" s="7">
        <f>COUNTIF(C2:C76,"&lt;0.503")-COUNTIF(C2:C76,"&lt;0.471")</f>
        <v>14</v>
      </c>
      <c r="E85" s="7"/>
      <c r="F85" s="7"/>
      <c r="G85" s="7"/>
    </row>
    <row r="86" s="5" customFormat="1" spans="3:8">
      <c r="C86" s="21" t="s">
        <v>21</v>
      </c>
      <c r="D86" s="21">
        <f>COUNTIF(C2:C76,"&lt;0.535")-COUNTIF(C2:C76,"&lt;0.503")</f>
        <v>6</v>
      </c>
      <c r="E86" s="21">
        <v>4</v>
      </c>
      <c r="F86" s="21">
        <v>-36</v>
      </c>
      <c r="G86" s="21">
        <v>3</v>
      </c>
      <c r="H86" s="5">
        <v>4</v>
      </c>
    </row>
    <row r="87" spans="3:7">
      <c r="C87" s="7" t="s">
        <v>22</v>
      </c>
      <c r="D87" s="7">
        <f>COUNTIF(C2:C76,"&lt;0.567")-COUNTIF(C2:C76,"&lt;0.535")</f>
        <v>6</v>
      </c>
      <c r="E87" s="7">
        <v>7</v>
      </c>
      <c r="F87" s="7">
        <v>-38</v>
      </c>
      <c r="G87" s="7">
        <v>7</v>
      </c>
    </row>
    <row r="88" s="3" customFormat="1" spans="3:7">
      <c r="C88" s="20" t="s">
        <v>23</v>
      </c>
      <c r="D88" s="20">
        <f>COUNTIF(C2:C76,"&lt;0.599")-COUNTIF(C2:C76,"&lt;0.567")</f>
        <v>4</v>
      </c>
      <c r="E88" s="20">
        <v>9</v>
      </c>
      <c r="F88" s="20">
        <v>-55</v>
      </c>
      <c r="G88" s="20">
        <v>11</v>
      </c>
    </row>
    <row r="89" spans="3:7">
      <c r="C89" s="7" t="s">
        <v>24</v>
      </c>
      <c r="D89" s="7">
        <f>COUNTIF(C2:C76,"&lt;0.631")-COUNTIF(C2:C76,"&lt;0.599")</f>
        <v>3</v>
      </c>
      <c r="E89" s="7">
        <v>11</v>
      </c>
      <c r="F89" s="7">
        <v>-50</v>
      </c>
      <c r="G89" s="7">
        <v>15</v>
      </c>
    </row>
    <row r="90" s="6" customFormat="1" spans="3:7">
      <c r="C90" s="22" t="s">
        <v>25</v>
      </c>
      <c r="D90" s="22">
        <f>COUNTIF(C2:C76,"&lt;0.663")-COUNTIF(C2:C76,"&lt;0.631")</f>
        <v>8</v>
      </c>
      <c r="E90" s="22">
        <v>13</v>
      </c>
      <c r="F90" s="22">
        <v>-39</v>
      </c>
      <c r="G90" s="22">
        <v>18</v>
      </c>
    </row>
    <row r="91" spans="3:7">
      <c r="C91" s="7" t="s">
        <v>26</v>
      </c>
      <c r="D91" s="7">
        <f>COUNTIF(C2:C76,"&lt;0.695")-COUNTIF(C2:C76,"&lt;0.663")</f>
        <v>2</v>
      </c>
      <c r="E91" s="7">
        <v>11</v>
      </c>
      <c r="F91" s="7">
        <v>-39</v>
      </c>
      <c r="G91" s="7">
        <v>15</v>
      </c>
    </row>
    <row r="92" spans="3:7">
      <c r="C92" s="7" t="s">
        <v>27</v>
      </c>
      <c r="D92" s="7">
        <f>COUNTIF(C2:C76,"&lt;0.727")-COUNTIF(C2:C76,"&lt;0.695")</f>
        <v>1</v>
      </c>
      <c r="E92" s="7">
        <v>9</v>
      </c>
      <c r="F92" s="7">
        <v>-35</v>
      </c>
      <c r="G92" s="7">
        <v>11</v>
      </c>
    </row>
    <row r="93" spans="3:7">
      <c r="C93" s="7" t="s">
        <v>28</v>
      </c>
      <c r="D93" s="7">
        <f>COUNTIF(C2:C76,"&lt;0.759")-COUNTIF(C2:C76,"&lt;0.727")</f>
        <v>3</v>
      </c>
      <c r="E93" s="7">
        <v>7</v>
      </c>
      <c r="F93" s="7">
        <v>-22</v>
      </c>
      <c r="G93" s="7">
        <v>7</v>
      </c>
    </row>
    <row r="94" s="5" customFormat="1" spans="3:7">
      <c r="C94" s="21" t="s">
        <v>29</v>
      </c>
      <c r="D94" s="21">
        <f>COUNTIF(C2:C76,"&lt;0.791")-COUNTIF(C2:C76,"&lt;0.759")</f>
        <v>0</v>
      </c>
      <c r="E94" s="21">
        <v>4</v>
      </c>
      <c r="F94" s="21">
        <v>-14</v>
      </c>
      <c r="G94" s="21">
        <v>3</v>
      </c>
    </row>
    <row r="95" spans="3:7">
      <c r="C95" s="7" t="s">
        <v>30</v>
      </c>
      <c r="D95" s="7">
        <f>COUNTIF(C2:C76,"&lt;0.823")-COUNTIF(C2:C76,"&lt;0.791")</f>
        <v>2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9">
      <c r="C100" s="7" t="s">
        <v>35</v>
      </c>
      <c r="D100" s="7">
        <f>COUNTIF(C2:C76,"&lt;0.983")-COUNTIF(C2:C76,"&lt;0.951")</f>
        <v>0</v>
      </c>
      <c r="E100" s="7"/>
      <c r="F100" s="7"/>
      <c r="G100" s="7"/>
      <c r="H100">
        <v>0.53</v>
      </c>
      <c r="I100">
        <v>0.038</v>
      </c>
    </row>
    <row r="101" spans="3:9">
      <c r="C101" s="7" t="s">
        <v>36</v>
      </c>
      <c r="D101" s="7">
        <f>COUNTIF(C2:C76,"&lt;1.015")-COUNTIF(C2:C76,"&lt;0.983")</f>
        <v>0</v>
      </c>
      <c r="E101" s="7"/>
      <c r="F101" s="7"/>
      <c r="G101" s="7"/>
      <c r="H101">
        <v>0.648</v>
      </c>
      <c r="I101">
        <v>0.073</v>
      </c>
    </row>
    <row r="102" spans="3:9">
      <c r="C102" s="7" t="s">
        <v>37</v>
      </c>
      <c r="D102" s="7">
        <f>COUNTIF(C2:C76,"&lt;1.047")-COUNTIF(C2:C76,"&lt;1.015")</f>
        <v>0</v>
      </c>
      <c r="E102" s="7"/>
      <c r="F102" s="7"/>
      <c r="G102" s="7"/>
      <c r="H102">
        <v>0.734</v>
      </c>
      <c r="I102">
        <v>0.107</v>
      </c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70" workbookViewId="0">
      <selection activeCell="A1" sqref="$A1:$XFD101"/>
    </sheetView>
  </sheetViews>
  <sheetFormatPr defaultColWidth="9" defaultRowHeight="13.5"/>
  <cols>
    <col min="3" max="4" width="14.7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323</v>
      </c>
      <c r="B28" s="9">
        <v>323</v>
      </c>
      <c r="C28" s="9">
        <v>0.475068092346191</v>
      </c>
      <c r="D28" s="9">
        <v>0.0199623107910156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180</v>
      </c>
      <c r="B29" s="9">
        <v>180</v>
      </c>
      <c r="C29" s="9">
        <v>0.476837873458862</v>
      </c>
      <c r="D29" s="9">
        <v>0.00614571571350098</v>
      </c>
      <c r="E29" s="9">
        <v>6</v>
      </c>
      <c r="F29" s="9">
        <v>8</v>
      </c>
      <c r="G29" s="9">
        <v>4</v>
      </c>
      <c r="H29" s="9">
        <v>2</v>
      </c>
      <c r="I29" s="9">
        <v>0.6</v>
      </c>
      <c r="J29" s="9">
        <v>0.428571428571429</v>
      </c>
      <c r="K29" s="9">
        <v>0.5</v>
      </c>
      <c r="L29" s="9">
        <v>0.8</v>
      </c>
      <c r="M29" s="9">
        <v>-0.2</v>
      </c>
      <c r="N29" s="9">
        <v>0.4</v>
      </c>
    </row>
    <row r="30" spans="1:14">
      <c r="A30" s="8">
        <v>408</v>
      </c>
      <c r="B30" s="9">
        <v>408</v>
      </c>
      <c r="C30" s="9">
        <v>0.485915064811706</v>
      </c>
      <c r="D30" s="9">
        <v>0.0520378351211548</v>
      </c>
      <c r="E30" s="9">
        <v>7</v>
      </c>
      <c r="F30" s="9">
        <v>4</v>
      </c>
      <c r="G30" s="9">
        <v>3</v>
      </c>
      <c r="H30" s="9">
        <v>6</v>
      </c>
      <c r="I30" s="9">
        <v>0.7</v>
      </c>
      <c r="J30" s="9">
        <v>0.636363636363636</v>
      </c>
      <c r="K30" s="9">
        <v>0.666666666666667</v>
      </c>
      <c r="L30" s="9">
        <v>0.4</v>
      </c>
      <c r="M30" s="9">
        <v>0.3</v>
      </c>
      <c r="N30" s="9">
        <v>0.65</v>
      </c>
    </row>
    <row r="31" s="3" customFormat="1" spans="1:14">
      <c r="A31" s="14">
        <v>483</v>
      </c>
      <c r="B31" s="15">
        <v>483</v>
      </c>
      <c r="C31" s="15">
        <v>0.486316442489624</v>
      </c>
      <c r="D31" s="15">
        <v>0.0169035196304321</v>
      </c>
      <c r="E31" s="15">
        <v>9</v>
      </c>
      <c r="F31" s="15">
        <v>6</v>
      </c>
      <c r="G31" s="15">
        <v>1</v>
      </c>
      <c r="H31" s="15">
        <v>4</v>
      </c>
      <c r="I31" s="15">
        <v>0.9</v>
      </c>
      <c r="J31" s="15">
        <v>0.6</v>
      </c>
      <c r="K31" s="15">
        <v>0.72</v>
      </c>
      <c r="L31" s="15">
        <v>0.6</v>
      </c>
      <c r="M31" s="15">
        <v>0.3</v>
      </c>
      <c r="N31" s="15">
        <v>0.65</v>
      </c>
    </row>
    <row r="32" spans="1:14">
      <c r="A32" s="8">
        <v>270</v>
      </c>
      <c r="B32" s="9">
        <v>270</v>
      </c>
      <c r="C32" s="9">
        <v>0.488817095756531</v>
      </c>
      <c r="D32" s="9">
        <v>0.0486917495727539</v>
      </c>
      <c r="E32" s="9">
        <v>10</v>
      </c>
      <c r="F32" s="9">
        <v>8</v>
      </c>
      <c r="G32" s="9">
        <v>0</v>
      </c>
      <c r="H32" s="9">
        <v>2</v>
      </c>
      <c r="I32" s="9">
        <v>1</v>
      </c>
      <c r="J32" s="9">
        <v>0.555555555555556</v>
      </c>
      <c r="K32" s="9">
        <v>0.714285714285714</v>
      </c>
      <c r="L32" s="9">
        <v>0.8</v>
      </c>
      <c r="M32" s="9">
        <v>0.2</v>
      </c>
      <c r="N32" s="9">
        <v>0.6</v>
      </c>
    </row>
    <row r="33" spans="1:14">
      <c r="A33" s="8">
        <v>412</v>
      </c>
      <c r="B33" s="9">
        <v>412</v>
      </c>
      <c r="C33" s="9">
        <v>0.493771910667419</v>
      </c>
      <c r="D33" s="9">
        <v>0.0107797384262085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407</v>
      </c>
      <c r="B34" s="9">
        <v>407</v>
      </c>
      <c r="C34" s="9">
        <v>0.496729969978333</v>
      </c>
      <c r="D34" s="9">
        <v>0.0540428161621094</v>
      </c>
      <c r="E34" s="9">
        <v>10</v>
      </c>
      <c r="F34" s="9">
        <v>8</v>
      </c>
      <c r="G34" s="9">
        <v>0</v>
      </c>
      <c r="H34" s="9">
        <v>2</v>
      </c>
      <c r="I34" s="9">
        <v>1</v>
      </c>
      <c r="J34" s="9">
        <v>0.555555555555556</v>
      </c>
      <c r="K34" s="9">
        <v>0.714285714285714</v>
      </c>
      <c r="L34" s="9">
        <v>0.8</v>
      </c>
      <c r="M34" s="9">
        <v>0.2</v>
      </c>
      <c r="N34" s="9">
        <v>0.6</v>
      </c>
    </row>
    <row r="35" spans="1:14">
      <c r="A35" s="8">
        <v>368</v>
      </c>
      <c r="B35" s="9">
        <v>368</v>
      </c>
      <c r="C35" s="9">
        <v>0.497558355331421</v>
      </c>
      <c r="D35" s="9">
        <v>0.0354765653610229</v>
      </c>
      <c r="E35" s="9">
        <v>10</v>
      </c>
      <c r="F35" s="9">
        <v>6</v>
      </c>
      <c r="G35" s="9">
        <v>0</v>
      </c>
      <c r="H35" s="9">
        <v>4</v>
      </c>
      <c r="I35" s="9">
        <v>1</v>
      </c>
      <c r="J35" s="9">
        <v>0.625</v>
      </c>
      <c r="K35" s="9">
        <v>0.769230769230769</v>
      </c>
      <c r="L35" s="9">
        <v>0.6</v>
      </c>
      <c r="M35" s="9">
        <v>0.4</v>
      </c>
      <c r="N35" s="9">
        <v>0.7</v>
      </c>
    </row>
    <row r="36" spans="1:14">
      <c r="A36" s="8">
        <v>114</v>
      </c>
      <c r="B36" s="9">
        <v>114</v>
      </c>
      <c r="C36" s="9">
        <v>0.500288486480713</v>
      </c>
      <c r="D36" s="9">
        <v>0.00420570373535156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222</v>
      </c>
      <c r="B37" s="9">
        <v>222</v>
      </c>
      <c r="C37" s="9">
        <v>0.500420570373535</v>
      </c>
      <c r="D37" s="9">
        <v>0.0695040225982666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495</v>
      </c>
      <c r="B38" s="9">
        <v>495</v>
      </c>
      <c r="C38" s="9">
        <v>0.500433444976807</v>
      </c>
      <c r="D38" s="9">
        <v>0.0572127103805542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="4" customFormat="1" spans="1:14">
      <c r="A39" s="16">
        <v>324</v>
      </c>
      <c r="B39" s="17">
        <v>324</v>
      </c>
      <c r="C39" s="17">
        <v>0.500799059867859</v>
      </c>
      <c r="D39" s="17">
        <v>0.0488530397415161</v>
      </c>
      <c r="E39" s="17">
        <v>8</v>
      </c>
      <c r="F39" s="17">
        <v>7</v>
      </c>
      <c r="G39" s="17">
        <v>2</v>
      </c>
      <c r="H39" s="17">
        <v>3</v>
      </c>
      <c r="I39" s="17">
        <v>0.8</v>
      </c>
      <c r="J39" s="17">
        <v>0.533333333333333</v>
      </c>
      <c r="K39" s="17">
        <v>0.64</v>
      </c>
      <c r="L39" s="17">
        <v>0.7</v>
      </c>
      <c r="M39" s="17">
        <v>0.1</v>
      </c>
      <c r="N39" s="17">
        <v>0.55</v>
      </c>
    </row>
    <row r="40" spans="1:14">
      <c r="A40" s="8">
        <v>243</v>
      </c>
      <c r="B40" s="9">
        <v>243</v>
      </c>
      <c r="C40" s="9">
        <v>0.503040790557861</v>
      </c>
      <c r="D40" s="9">
        <v>0.0417943000793457</v>
      </c>
      <c r="E40" s="9">
        <v>8</v>
      </c>
      <c r="F40" s="9">
        <v>4</v>
      </c>
      <c r="G40" s="9">
        <v>2</v>
      </c>
      <c r="H40" s="9">
        <v>6</v>
      </c>
      <c r="I40" s="9">
        <v>0.8</v>
      </c>
      <c r="J40" s="9">
        <v>0.666666666666667</v>
      </c>
      <c r="K40" s="9">
        <v>0.727272727272727</v>
      </c>
      <c r="L40" s="9">
        <v>0.4</v>
      </c>
      <c r="M40" s="9">
        <v>0.4</v>
      </c>
      <c r="N40" s="9">
        <v>0.7</v>
      </c>
    </row>
    <row r="41" spans="1:14">
      <c r="A41" s="8">
        <v>23</v>
      </c>
      <c r="B41" s="9">
        <v>23</v>
      </c>
      <c r="C41" s="9">
        <v>0.505290150642395</v>
      </c>
      <c r="D41" s="9">
        <v>0.0290367603302002</v>
      </c>
      <c r="E41" s="9">
        <v>9</v>
      </c>
      <c r="F41" s="9">
        <v>8</v>
      </c>
      <c r="G41" s="9">
        <v>1</v>
      </c>
      <c r="H41" s="9">
        <v>2</v>
      </c>
      <c r="I41" s="9">
        <v>0.9</v>
      </c>
      <c r="J41" s="9">
        <v>0.529411764705882</v>
      </c>
      <c r="K41" s="9">
        <v>0.666666666666667</v>
      </c>
      <c r="L41" s="9">
        <v>0.8</v>
      </c>
      <c r="M41" s="9">
        <v>0.1</v>
      </c>
      <c r="N41" s="9">
        <v>0.55</v>
      </c>
    </row>
    <row r="42" spans="1:14">
      <c r="A42" s="8">
        <v>117</v>
      </c>
      <c r="B42" s="9">
        <v>117</v>
      </c>
      <c r="C42" s="9">
        <v>0.507088422775269</v>
      </c>
      <c r="D42" s="9">
        <v>0.0587853193283081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101</v>
      </c>
      <c r="B43" s="9">
        <v>101</v>
      </c>
      <c r="C43" s="9">
        <v>0.507646322250366</v>
      </c>
      <c r="D43" s="9">
        <v>0.0308245420455933</v>
      </c>
      <c r="E43" s="9">
        <v>10</v>
      </c>
      <c r="F43" s="9">
        <v>4</v>
      </c>
      <c r="G43" s="9">
        <v>0</v>
      </c>
      <c r="H43" s="9">
        <v>6</v>
      </c>
      <c r="I43" s="9">
        <v>1</v>
      </c>
      <c r="J43" s="9">
        <v>0.714285714285714</v>
      </c>
      <c r="K43" s="9">
        <v>0.833333333333333</v>
      </c>
      <c r="L43" s="9">
        <v>0.4</v>
      </c>
      <c r="M43" s="9">
        <v>0.6</v>
      </c>
      <c r="N43" s="9">
        <v>0.8</v>
      </c>
    </row>
    <row r="44" spans="1:14">
      <c r="A44" s="8">
        <v>245</v>
      </c>
      <c r="B44" s="9">
        <v>245</v>
      </c>
      <c r="C44" s="9">
        <v>0.535016775131226</v>
      </c>
      <c r="D44" s="9">
        <v>0.0704317092895508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267</v>
      </c>
      <c r="B45" s="9">
        <v>267</v>
      </c>
      <c r="C45" s="9">
        <v>0.535416841506958</v>
      </c>
      <c r="D45" s="9">
        <v>0.0235810279846191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pans="1:14">
      <c r="A46" s="8">
        <v>443</v>
      </c>
      <c r="B46" s="9">
        <v>443</v>
      </c>
      <c r="C46" s="9">
        <v>0.537277579307556</v>
      </c>
      <c r="D46" s="9">
        <v>0.00821709632873535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491</v>
      </c>
      <c r="B47" s="9">
        <v>491</v>
      </c>
      <c r="C47" s="9">
        <v>0.537451267242432</v>
      </c>
      <c r="D47" s="9">
        <v>0.00570511817932129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="4" customFormat="1" spans="1:14">
      <c r="A48" s="16">
        <v>445</v>
      </c>
      <c r="B48" s="17">
        <v>445</v>
      </c>
      <c r="C48" s="17">
        <v>0.566210746765137</v>
      </c>
      <c r="D48" s="17">
        <v>0.00131916999816895</v>
      </c>
      <c r="E48" s="17">
        <v>9</v>
      </c>
      <c r="F48" s="17">
        <v>9</v>
      </c>
      <c r="G48" s="17">
        <v>1</v>
      </c>
      <c r="H48" s="17">
        <v>1</v>
      </c>
      <c r="I48" s="17">
        <v>0.9</v>
      </c>
      <c r="J48" s="17">
        <v>0.5</v>
      </c>
      <c r="K48" s="17">
        <v>0.642857142857143</v>
      </c>
      <c r="L48" s="17">
        <v>0.9</v>
      </c>
      <c r="M48" s="17">
        <v>0</v>
      </c>
      <c r="N48" s="17">
        <v>0.5</v>
      </c>
    </row>
    <row r="49" spans="1:14">
      <c r="A49" s="8">
        <v>7</v>
      </c>
      <c r="B49" s="9">
        <v>7</v>
      </c>
      <c r="C49" s="9">
        <v>0.567395210266113</v>
      </c>
      <c r="D49" s="9">
        <v>0.0389201641082764</v>
      </c>
      <c r="E49" s="9">
        <v>10</v>
      </c>
      <c r="F49" s="9">
        <v>8</v>
      </c>
      <c r="G49" s="9">
        <v>0</v>
      </c>
      <c r="H49" s="9">
        <v>2</v>
      </c>
      <c r="I49" s="9">
        <v>1</v>
      </c>
      <c r="J49" s="9">
        <v>0.555555555555556</v>
      </c>
      <c r="K49" s="9">
        <v>0.714285714285714</v>
      </c>
      <c r="L49" s="9">
        <v>0.8</v>
      </c>
      <c r="M49" s="9">
        <v>0.2</v>
      </c>
      <c r="N49" s="9">
        <v>0.6</v>
      </c>
    </row>
    <row r="50" spans="1:14">
      <c r="A50" s="8">
        <v>61</v>
      </c>
      <c r="B50" s="9">
        <v>61</v>
      </c>
      <c r="C50" s="9">
        <v>0.567415475845337</v>
      </c>
      <c r="D50" s="9">
        <v>0.0208377838134766</v>
      </c>
      <c r="E50" s="9">
        <v>10</v>
      </c>
      <c r="F50" s="9">
        <v>7</v>
      </c>
      <c r="G50" s="9">
        <v>0</v>
      </c>
      <c r="H50" s="9">
        <v>3</v>
      </c>
      <c r="I50" s="9">
        <v>1</v>
      </c>
      <c r="J50" s="9">
        <v>0.588235294117647</v>
      </c>
      <c r="K50" s="9">
        <v>0.740740740740741</v>
      </c>
      <c r="L50" s="9">
        <v>0.7</v>
      </c>
      <c r="M50" s="9">
        <v>0.3</v>
      </c>
      <c r="N50" s="9">
        <v>0.65</v>
      </c>
    </row>
    <row r="51" spans="1:14">
      <c r="A51" s="8">
        <v>290</v>
      </c>
      <c r="B51" s="9">
        <v>290</v>
      </c>
      <c r="C51" s="9">
        <v>0.57060170173645</v>
      </c>
      <c r="D51" s="9">
        <v>0.000138640403747559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="4" customFormat="1" spans="1:14">
      <c r="A52" s="16">
        <v>394</v>
      </c>
      <c r="B52" s="17">
        <v>394</v>
      </c>
      <c r="C52" s="17">
        <v>0.598041772842407</v>
      </c>
      <c r="D52" s="17">
        <v>0.0163865089416504</v>
      </c>
      <c r="E52" s="17">
        <v>9</v>
      </c>
      <c r="F52" s="17">
        <v>9</v>
      </c>
      <c r="G52" s="17">
        <v>1</v>
      </c>
      <c r="H52" s="17">
        <v>1</v>
      </c>
      <c r="I52" s="17">
        <v>0.9</v>
      </c>
      <c r="J52" s="17">
        <v>0.5</v>
      </c>
      <c r="K52" s="17">
        <v>0.642857142857143</v>
      </c>
      <c r="L52" s="17">
        <v>0.9</v>
      </c>
      <c r="M52" s="17">
        <v>0</v>
      </c>
      <c r="N52" s="17">
        <v>0.5</v>
      </c>
    </row>
    <row r="53" spans="1:14">
      <c r="A53" s="8">
        <v>314</v>
      </c>
      <c r="B53" s="9">
        <v>314</v>
      </c>
      <c r="C53" s="9">
        <v>0.599250078201294</v>
      </c>
      <c r="D53" s="9">
        <v>0.0104513168334961</v>
      </c>
      <c r="E53" s="9">
        <v>10</v>
      </c>
      <c r="F53" s="9">
        <v>8</v>
      </c>
      <c r="G53" s="9">
        <v>0</v>
      </c>
      <c r="H53" s="9">
        <v>2</v>
      </c>
      <c r="I53" s="9">
        <v>1</v>
      </c>
      <c r="J53" s="9">
        <v>0.555555555555556</v>
      </c>
      <c r="K53" s="9">
        <v>0.714285714285714</v>
      </c>
      <c r="L53" s="9">
        <v>0.8</v>
      </c>
      <c r="M53" s="9">
        <v>0.2</v>
      </c>
      <c r="N53" s="9">
        <v>0.6</v>
      </c>
    </row>
    <row r="54" spans="1:14">
      <c r="A54" s="8">
        <v>53</v>
      </c>
      <c r="B54" s="9">
        <v>53</v>
      </c>
      <c r="C54" s="9">
        <v>0.600767612457275</v>
      </c>
      <c r="D54" s="9">
        <v>0.0297636985778809</v>
      </c>
      <c r="E54" s="9">
        <v>10</v>
      </c>
      <c r="F54" s="9">
        <v>8</v>
      </c>
      <c r="G54" s="9">
        <v>0</v>
      </c>
      <c r="H54" s="9">
        <v>2</v>
      </c>
      <c r="I54" s="9">
        <v>1</v>
      </c>
      <c r="J54" s="9">
        <v>0.555555555555556</v>
      </c>
      <c r="K54" s="9">
        <v>0.714285714285714</v>
      </c>
      <c r="L54" s="9">
        <v>0.8</v>
      </c>
      <c r="M54" s="9">
        <v>0.2</v>
      </c>
      <c r="N54" s="9">
        <v>0.6</v>
      </c>
    </row>
    <row r="55" s="4" customFormat="1" spans="1:14">
      <c r="A55" s="16">
        <v>221</v>
      </c>
      <c r="B55" s="17">
        <v>221</v>
      </c>
      <c r="C55" s="17">
        <v>0.630487561225891</v>
      </c>
      <c r="D55" s="17">
        <v>0.0630178451538086</v>
      </c>
      <c r="E55" s="17">
        <v>9</v>
      </c>
      <c r="F55" s="17">
        <v>8</v>
      </c>
      <c r="G55" s="17">
        <v>1</v>
      </c>
      <c r="H55" s="17">
        <v>2</v>
      </c>
      <c r="I55" s="17">
        <v>0.9</v>
      </c>
      <c r="J55" s="17">
        <v>0.529411764705882</v>
      </c>
      <c r="K55" s="17">
        <v>0.666666666666667</v>
      </c>
      <c r="L55" s="17">
        <v>0.8</v>
      </c>
      <c r="M55" s="17">
        <v>0.1</v>
      </c>
      <c r="N55" s="17">
        <v>0.55</v>
      </c>
    </row>
    <row r="56" spans="1:14">
      <c r="A56" s="8">
        <v>233</v>
      </c>
      <c r="B56" s="9">
        <v>233</v>
      </c>
      <c r="C56" s="9">
        <v>0.631724715232849</v>
      </c>
      <c r="D56" s="9">
        <v>0.0104049444198608</v>
      </c>
      <c r="E56" s="9">
        <v>10</v>
      </c>
      <c r="F56" s="9">
        <v>6</v>
      </c>
      <c r="G56" s="9">
        <v>0</v>
      </c>
      <c r="H56" s="9">
        <v>4</v>
      </c>
      <c r="I56" s="9">
        <v>1</v>
      </c>
      <c r="J56" s="9">
        <v>0.625</v>
      </c>
      <c r="K56" s="9">
        <v>0.769230769230769</v>
      </c>
      <c r="L56" s="9">
        <v>0.6</v>
      </c>
      <c r="M56" s="9">
        <v>0.4</v>
      </c>
      <c r="N56" s="9">
        <v>0.7</v>
      </c>
    </row>
    <row r="57" spans="1:14">
      <c r="A57" s="8">
        <v>115</v>
      </c>
      <c r="B57" s="9">
        <v>115</v>
      </c>
      <c r="C57" s="9">
        <v>0.63276743888855</v>
      </c>
      <c r="D57" s="9">
        <v>0.101884365081787</v>
      </c>
      <c r="E57" s="9">
        <v>8</v>
      </c>
      <c r="F57" s="9">
        <v>6</v>
      </c>
      <c r="G57" s="9">
        <v>2</v>
      </c>
      <c r="H57" s="9">
        <v>4</v>
      </c>
      <c r="I57" s="9">
        <v>0.8</v>
      </c>
      <c r="J57" s="9">
        <v>0.571428571428572</v>
      </c>
      <c r="K57" s="9">
        <v>0.666666666666667</v>
      </c>
      <c r="L57" s="9">
        <v>0.6</v>
      </c>
      <c r="M57" s="9">
        <v>0.2</v>
      </c>
      <c r="N57" s="9">
        <v>0.6</v>
      </c>
    </row>
    <row r="58" spans="1:14">
      <c r="A58" s="8">
        <v>41</v>
      </c>
      <c r="B58" s="9">
        <v>41</v>
      </c>
      <c r="C58" s="9">
        <v>0.633098483085632</v>
      </c>
      <c r="D58" s="9">
        <v>0.109957218170166</v>
      </c>
      <c r="E58" s="9">
        <v>8</v>
      </c>
      <c r="F58" s="9">
        <v>6</v>
      </c>
      <c r="G58" s="9">
        <v>2</v>
      </c>
      <c r="H58" s="9">
        <v>4</v>
      </c>
      <c r="I58" s="9">
        <v>0.8</v>
      </c>
      <c r="J58" s="9">
        <v>0.571428571428572</v>
      </c>
      <c r="K58" s="9">
        <v>0.666666666666667</v>
      </c>
      <c r="L58" s="9">
        <v>0.6</v>
      </c>
      <c r="M58" s="9">
        <v>0.2</v>
      </c>
      <c r="N58" s="9">
        <v>0.6</v>
      </c>
    </row>
    <row r="59" s="3" customFormat="1" spans="1:14">
      <c r="A59" s="14">
        <v>278</v>
      </c>
      <c r="B59" s="15">
        <v>278</v>
      </c>
      <c r="C59" s="15">
        <v>0.633606433868408</v>
      </c>
      <c r="D59" s="15">
        <v>0.0177440643310547</v>
      </c>
      <c r="E59" s="15">
        <v>9</v>
      </c>
      <c r="F59" s="15">
        <v>7</v>
      </c>
      <c r="G59" s="15">
        <v>1</v>
      </c>
      <c r="H59" s="15">
        <v>3</v>
      </c>
      <c r="I59" s="15">
        <v>0.9</v>
      </c>
      <c r="J59" s="15">
        <v>0.5625</v>
      </c>
      <c r="K59" s="15">
        <v>0.692307692307692</v>
      </c>
      <c r="L59" s="15">
        <v>0.7</v>
      </c>
      <c r="M59" s="15">
        <v>0.2</v>
      </c>
      <c r="N59" s="15">
        <v>0.6</v>
      </c>
    </row>
    <row r="60" spans="1:14">
      <c r="A60" s="8">
        <v>455</v>
      </c>
      <c r="B60" s="9">
        <v>455</v>
      </c>
      <c r="C60" s="9">
        <v>0.634031414985657</v>
      </c>
      <c r="D60" s="9">
        <v>0.0529571771621704</v>
      </c>
      <c r="E60" s="9">
        <v>8</v>
      </c>
      <c r="F60" s="9">
        <v>7</v>
      </c>
      <c r="G60" s="9">
        <v>2</v>
      </c>
      <c r="H60" s="9">
        <v>3</v>
      </c>
      <c r="I60" s="9">
        <v>0.8</v>
      </c>
      <c r="J60" s="9">
        <v>0.533333333333333</v>
      </c>
      <c r="K60" s="9">
        <v>0.64</v>
      </c>
      <c r="L60" s="9">
        <v>0.7</v>
      </c>
      <c r="M60" s="9">
        <v>0.1</v>
      </c>
      <c r="N60" s="9">
        <v>0.55</v>
      </c>
    </row>
    <row r="61" spans="1:14">
      <c r="A61" s="8">
        <v>98</v>
      </c>
      <c r="B61" s="9">
        <v>98</v>
      </c>
      <c r="C61" s="9">
        <v>0.634501576423645</v>
      </c>
      <c r="D61" s="9">
        <v>0.0768029689788818</v>
      </c>
      <c r="E61" s="9">
        <v>8</v>
      </c>
      <c r="F61" s="9">
        <v>8</v>
      </c>
      <c r="G61" s="9">
        <v>2</v>
      </c>
      <c r="H61" s="9">
        <v>2</v>
      </c>
      <c r="I61" s="9">
        <v>0.8</v>
      </c>
      <c r="J61" s="9">
        <v>0.5</v>
      </c>
      <c r="K61" s="9">
        <v>0.615384615384615</v>
      </c>
      <c r="L61" s="9">
        <v>0.8</v>
      </c>
      <c r="M61" s="9">
        <v>0</v>
      </c>
      <c r="N61" s="9">
        <v>0.5</v>
      </c>
    </row>
    <row r="62" s="4" customFormat="1" spans="1:14">
      <c r="A62" s="16">
        <v>257</v>
      </c>
      <c r="B62" s="17">
        <v>257</v>
      </c>
      <c r="C62" s="17">
        <v>0.662143707275391</v>
      </c>
      <c r="D62" s="17">
        <v>0.0576621294021606</v>
      </c>
      <c r="E62" s="17">
        <v>9</v>
      </c>
      <c r="F62" s="17">
        <v>7</v>
      </c>
      <c r="G62" s="17">
        <v>1</v>
      </c>
      <c r="H62" s="17">
        <v>3</v>
      </c>
      <c r="I62" s="17">
        <v>0.9</v>
      </c>
      <c r="J62" s="17">
        <v>0.5625</v>
      </c>
      <c r="K62" s="17">
        <v>0.692307692307692</v>
      </c>
      <c r="L62" s="17">
        <v>0.7</v>
      </c>
      <c r="M62" s="17">
        <v>0.2</v>
      </c>
      <c r="N62" s="17">
        <v>0.6</v>
      </c>
    </row>
    <row r="63" spans="1:14">
      <c r="A63" s="8">
        <v>202</v>
      </c>
      <c r="B63" s="9">
        <v>202</v>
      </c>
      <c r="C63" s="9">
        <v>0.663043260574341</v>
      </c>
      <c r="D63" s="9">
        <v>0.0454604625701904</v>
      </c>
      <c r="E63" s="9">
        <v>9</v>
      </c>
      <c r="F63" s="9">
        <v>6</v>
      </c>
      <c r="G63" s="9">
        <v>1</v>
      </c>
      <c r="H63" s="9">
        <v>4</v>
      </c>
      <c r="I63" s="9">
        <v>0.9</v>
      </c>
      <c r="J63" s="9">
        <v>0.6</v>
      </c>
      <c r="K63" s="9">
        <v>0.72</v>
      </c>
      <c r="L63" s="9">
        <v>0.6</v>
      </c>
      <c r="M63" s="9">
        <v>0.3</v>
      </c>
      <c r="N63" s="9">
        <v>0.65</v>
      </c>
    </row>
    <row r="64" spans="1:14">
      <c r="A64" s="8">
        <v>181</v>
      </c>
      <c r="B64" s="9">
        <v>181</v>
      </c>
      <c r="C64" s="9">
        <v>0.663648009300232</v>
      </c>
      <c r="D64" s="9">
        <v>0.0730950832366943</v>
      </c>
      <c r="E64" s="9">
        <v>9</v>
      </c>
      <c r="F64" s="9">
        <v>4</v>
      </c>
      <c r="G64" s="9">
        <v>1</v>
      </c>
      <c r="H64" s="9">
        <v>6</v>
      </c>
      <c r="I64" s="9">
        <v>0.9</v>
      </c>
      <c r="J64" s="9">
        <v>0.692307692307692</v>
      </c>
      <c r="K64" s="9">
        <v>0.782608695652174</v>
      </c>
      <c r="L64" s="9">
        <v>0.4</v>
      </c>
      <c r="M64" s="9">
        <v>0.5</v>
      </c>
      <c r="N64" s="9">
        <v>0.75</v>
      </c>
    </row>
    <row r="65" customFormat="1" spans="1:14">
      <c r="A65" s="8">
        <v>446</v>
      </c>
      <c r="B65" s="9">
        <v>446</v>
      </c>
      <c r="C65" s="9">
        <v>0.799922227859497</v>
      </c>
      <c r="D65" s="9">
        <v>0.0219073295593262</v>
      </c>
      <c r="E65" s="9">
        <v>8</v>
      </c>
      <c r="F65" s="9">
        <v>6</v>
      </c>
      <c r="G65" s="9">
        <v>2</v>
      </c>
      <c r="H65" s="9">
        <v>4</v>
      </c>
      <c r="I65" s="9">
        <v>0.8</v>
      </c>
      <c r="J65" s="9">
        <v>0.571428571428572</v>
      </c>
      <c r="K65" s="9">
        <v>0.666666666666667</v>
      </c>
      <c r="L65" s="9">
        <v>0.6</v>
      </c>
      <c r="M65" s="9">
        <v>0.2</v>
      </c>
      <c r="N65" s="9">
        <v>0.6</v>
      </c>
    </row>
    <row r="66" spans="1:14">
      <c r="A66" s="8">
        <v>127</v>
      </c>
      <c r="B66" s="9">
        <v>127</v>
      </c>
      <c r="C66" s="9">
        <v>0.661110758781433</v>
      </c>
      <c r="D66" s="9">
        <v>0.0166646242141724</v>
      </c>
      <c r="E66" s="9">
        <v>9</v>
      </c>
      <c r="F66" s="9">
        <v>6</v>
      </c>
      <c r="G66" s="9">
        <v>1</v>
      </c>
      <c r="H66" s="9">
        <v>4</v>
      </c>
      <c r="I66" s="9">
        <v>0.9</v>
      </c>
      <c r="J66" s="9">
        <v>0.6</v>
      </c>
      <c r="K66" s="9">
        <v>0.72</v>
      </c>
      <c r="L66" s="9">
        <v>0.6</v>
      </c>
      <c r="M66" s="9">
        <v>0.3</v>
      </c>
      <c r="N66" s="9">
        <v>0.65</v>
      </c>
    </row>
    <row r="67" spans="1:14">
      <c r="A67" s="8">
        <v>26</v>
      </c>
      <c r="B67" s="9">
        <v>26</v>
      </c>
      <c r="C67" s="9">
        <v>0.696692824363708</v>
      </c>
      <c r="D67" s="9">
        <v>0.0210152864456177</v>
      </c>
      <c r="E67" s="9">
        <v>10</v>
      </c>
      <c r="F67" s="9">
        <v>7</v>
      </c>
      <c r="G67" s="9">
        <v>0</v>
      </c>
      <c r="H67" s="9">
        <v>3</v>
      </c>
      <c r="I67" s="9">
        <v>1</v>
      </c>
      <c r="J67" s="9">
        <v>0.588235294117647</v>
      </c>
      <c r="K67" s="9">
        <v>0.740740740740741</v>
      </c>
      <c r="L67" s="9">
        <v>0.7</v>
      </c>
      <c r="M67" s="9">
        <v>0.3</v>
      </c>
      <c r="N67" s="9">
        <v>0.65</v>
      </c>
    </row>
    <row r="68" spans="1:14">
      <c r="A68" s="8">
        <v>193</v>
      </c>
      <c r="B68" s="9">
        <v>193</v>
      </c>
      <c r="C68" s="9">
        <v>0.72842538356781</v>
      </c>
      <c r="D68" s="9">
        <v>0.0178406238555908</v>
      </c>
      <c r="E68" s="9">
        <v>10</v>
      </c>
      <c r="F68" s="9">
        <v>8</v>
      </c>
      <c r="G68" s="9">
        <v>0</v>
      </c>
      <c r="H68" s="9">
        <v>2</v>
      </c>
      <c r="I68" s="9">
        <v>1</v>
      </c>
      <c r="J68" s="9">
        <v>0.555555555555556</v>
      </c>
      <c r="K68" s="9">
        <v>0.714285714285714</v>
      </c>
      <c r="L68" s="9">
        <v>0.8</v>
      </c>
      <c r="M68" s="9">
        <v>0.2</v>
      </c>
      <c r="N68" s="9">
        <v>0.6</v>
      </c>
    </row>
    <row r="69" spans="1:14">
      <c r="A69" s="8">
        <v>190</v>
      </c>
      <c r="B69" s="9">
        <v>190</v>
      </c>
      <c r="C69" s="9">
        <v>0.749874949455261</v>
      </c>
      <c r="D69" s="9">
        <v>0.0491503477096558</v>
      </c>
      <c r="E69" s="9">
        <v>9</v>
      </c>
      <c r="F69" s="9">
        <v>7</v>
      </c>
      <c r="G69" s="9">
        <v>1</v>
      </c>
      <c r="H69" s="9">
        <v>3</v>
      </c>
      <c r="I69" s="9">
        <v>0.9</v>
      </c>
      <c r="J69" s="9">
        <v>0.5625</v>
      </c>
      <c r="K69" s="9">
        <v>0.692307692307692</v>
      </c>
      <c r="L69" s="9">
        <v>0.7</v>
      </c>
      <c r="M69" s="9">
        <v>0.2</v>
      </c>
      <c r="N69" s="9">
        <v>0.6</v>
      </c>
    </row>
    <row r="70" spans="1:14">
      <c r="A70" s="8">
        <v>436</v>
      </c>
      <c r="B70" s="9">
        <v>436</v>
      </c>
      <c r="C70" s="9">
        <v>0.755163788795471</v>
      </c>
      <c r="D70" s="9">
        <v>0.0380722284317017</v>
      </c>
      <c r="E70" s="9">
        <v>10</v>
      </c>
      <c r="F70" s="9">
        <v>6</v>
      </c>
      <c r="G70" s="9">
        <v>0</v>
      </c>
      <c r="H70" s="9">
        <v>4</v>
      </c>
      <c r="I70" s="9">
        <v>1</v>
      </c>
      <c r="J70" s="9">
        <v>0.625</v>
      </c>
      <c r="K70" s="9">
        <v>0.769230769230769</v>
      </c>
      <c r="L70" s="9">
        <v>0.6</v>
      </c>
      <c r="M70" s="9">
        <v>0.4</v>
      </c>
      <c r="N70" s="9">
        <v>0.7</v>
      </c>
    </row>
    <row r="71" spans="1:14">
      <c r="A71" s="8">
        <v>8</v>
      </c>
      <c r="B71" s="9">
        <v>8</v>
      </c>
      <c r="C71" s="9">
        <v>0.792236685752869</v>
      </c>
      <c r="D71" s="9">
        <v>0.000946521759033203</v>
      </c>
      <c r="E71" s="9">
        <v>7</v>
      </c>
      <c r="F71" s="9">
        <v>8</v>
      </c>
      <c r="G71" s="9">
        <v>3</v>
      </c>
      <c r="H71" s="9">
        <v>2</v>
      </c>
      <c r="I71" s="9">
        <v>0.7</v>
      </c>
      <c r="J71" s="9">
        <v>0.466666666666667</v>
      </c>
      <c r="K71" s="9">
        <v>0.56</v>
      </c>
      <c r="L71" s="9">
        <v>0.8</v>
      </c>
      <c r="M71" s="9">
        <v>-0.1</v>
      </c>
      <c r="N71" s="9">
        <v>0.45</v>
      </c>
    </row>
    <row r="72" spans="3:13">
      <c r="C72" s="7">
        <f>AVERAGE(C2:C71)</f>
        <v>0.529325003283364</v>
      </c>
      <c r="D72" s="7">
        <f>AVERAGE(D2:D71)</f>
        <v>0.0383147035326277</v>
      </c>
      <c r="L72" s="7">
        <f>AVERAGE(L2:L71)</f>
        <v>0.682857142857143</v>
      </c>
      <c r="M72" s="7">
        <f>AVERAGE(M2:M71)</f>
        <v>0.212857142857143</v>
      </c>
    </row>
    <row r="74" spans="3:8">
      <c r="C74" s="18" t="s">
        <v>13</v>
      </c>
      <c r="D74" s="7" t="s">
        <v>14</v>
      </c>
      <c r="E74" s="7" t="s">
        <v>85</v>
      </c>
      <c r="F74" s="7" t="s">
        <v>86</v>
      </c>
      <c r="G74" s="7" t="s">
        <v>39</v>
      </c>
      <c r="H74" s="7"/>
    </row>
    <row r="75" spans="3:11">
      <c r="C75" s="7" t="s">
        <v>15</v>
      </c>
      <c r="D75" s="7">
        <f>COUNTIF(C2:C71,"&lt;0.343")-COUNTIF(C2:C71,"&lt;0.311")</f>
        <v>0</v>
      </c>
      <c r="E75" s="7"/>
      <c r="F75" s="7"/>
      <c r="G75" s="19">
        <v>0.02</v>
      </c>
      <c r="H75" s="23">
        <v>31.2</v>
      </c>
      <c r="I75" s="23">
        <v>-40</v>
      </c>
      <c r="J75" s="24">
        <v>0.0256</v>
      </c>
      <c r="K75">
        <v>76</v>
      </c>
    </row>
    <row r="76" spans="3:11">
      <c r="C76" s="7" t="s">
        <v>16</v>
      </c>
      <c r="D76" s="7">
        <f>COUNTIF(C2:C71,"&lt;0.375")-COUNTIF(C2:C71,"&lt;0.343")</f>
        <v>0</v>
      </c>
      <c r="E76" s="7"/>
      <c r="F76" s="7"/>
      <c r="G76" s="19">
        <v>0.04</v>
      </c>
      <c r="H76" s="23">
        <v>62.4</v>
      </c>
      <c r="I76" s="23">
        <v>-60</v>
      </c>
      <c r="J76" s="24">
        <v>0.0385</v>
      </c>
      <c r="K76">
        <v>75</v>
      </c>
    </row>
    <row r="77" spans="3:11">
      <c r="C77" s="7" t="s">
        <v>17</v>
      </c>
      <c r="D77" s="7">
        <f>COUNTIF(C2:C71,"&lt;0.407")-COUNTIF(C2:C71,"&lt;0.375")</f>
        <v>4</v>
      </c>
      <c r="E77" s="7"/>
      <c r="F77" s="7"/>
      <c r="G77" s="19">
        <v>0.1</v>
      </c>
      <c r="H77" s="23">
        <v>156</v>
      </c>
      <c r="I77" s="23">
        <v>-160</v>
      </c>
      <c r="J77" s="24">
        <v>0.1026</v>
      </c>
      <c r="K77">
        <v>70</v>
      </c>
    </row>
    <row r="78" spans="3:11">
      <c r="C78" s="7" t="s">
        <v>18</v>
      </c>
      <c r="D78" s="7">
        <f>COUNTIF(C2:C71,"&lt;0.439")-COUNTIF(C2:C71,"&lt;0.407")</f>
        <v>9</v>
      </c>
      <c r="E78" s="7"/>
      <c r="F78" s="7"/>
      <c r="G78" s="19">
        <v>0.12</v>
      </c>
      <c r="H78" s="23">
        <v>187.2</v>
      </c>
      <c r="I78" s="23">
        <v>-180</v>
      </c>
      <c r="J78" s="24">
        <v>0.1154</v>
      </c>
      <c r="K78">
        <v>69</v>
      </c>
    </row>
    <row r="79" s="3" customFormat="1" spans="3:11">
      <c r="C79" s="20" t="s">
        <v>19</v>
      </c>
      <c r="D79" s="20">
        <f>COUNTIF(C2:C71,"&lt;0.471")-COUNTIF(C2:C71,"&lt;0.439")</f>
        <v>13</v>
      </c>
      <c r="E79" s="20"/>
      <c r="F79" s="20">
        <v>1500</v>
      </c>
      <c r="G79" s="20"/>
      <c r="H79" s="20"/>
      <c r="I79" s="3">
        <v>-200</v>
      </c>
      <c r="J79" s="25">
        <v>0.1282</v>
      </c>
      <c r="K79" s="3">
        <v>68</v>
      </c>
    </row>
    <row r="80" spans="3:7">
      <c r="C80" s="7" t="s">
        <v>20</v>
      </c>
      <c r="D80" s="7">
        <f>COUNTIF(C2:C71,"&lt;0.503")-COUNTIF(C2:C71,"&lt;0.471")</f>
        <v>12</v>
      </c>
      <c r="E80" s="7"/>
      <c r="F80" s="7"/>
      <c r="G80" s="7"/>
    </row>
    <row r="81" s="5" customFormat="1" spans="3:8">
      <c r="C81" s="21" t="s">
        <v>21</v>
      </c>
      <c r="D81" s="21">
        <f>COUNTIF(C2:C71,"&lt;0.535")-COUNTIF(C2:C71,"&lt;0.503")</f>
        <v>4</v>
      </c>
      <c r="E81" s="21">
        <v>4</v>
      </c>
      <c r="F81" s="21">
        <v>-36</v>
      </c>
      <c r="G81" s="21">
        <v>3</v>
      </c>
      <c r="H81" s="5">
        <v>4</v>
      </c>
    </row>
    <row r="82" spans="3:7">
      <c r="C82" s="7" t="s">
        <v>22</v>
      </c>
      <c r="D82" s="7">
        <f>COUNTIF(C2:C71,"&lt;0.567")-COUNTIF(C2:C71,"&lt;0.535")</f>
        <v>5</v>
      </c>
      <c r="E82" s="7">
        <v>7</v>
      </c>
      <c r="F82" s="7">
        <v>-38</v>
      </c>
      <c r="G82" s="7">
        <v>7</v>
      </c>
    </row>
    <row r="83" s="3" customFormat="1" spans="3:7">
      <c r="C83" s="20" t="s">
        <v>23</v>
      </c>
      <c r="D83" s="20">
        <f>COUNTIF(C2:C71,"&lt;0.599")-COUNTIF(C2:C71,"&lt;0.567")</f>
        <v>4</v>
      </c>
      <c r="E83" s="20">
        <v>9</v>
      </c>
      <c r="F83" s="20">
        <v>-55</v>
      </c>
      <c r="G83" s="20">
        <v>11</v>
      </c>
    </row>
    <row r="84" spans="3:7">
      <c r="C84" s="7" t="s">
        <v>24</v>
      </c>
      <c r="D84" s="7">
        <f>COUNTIF(C2:C71,"&lt;0.631")-COUNTIF(C2:C71,"&lt;0.599")</f>
        <v>3</v>
      </c>
      <c r="E84" s="7">
        <v>11</v>
      </c>
      <c r="F84" s="7">
        <v>-50</v>
      </c>
      <c r="G84" s="7">
        <v>15</v>
      </c>
    </row>
    <row r="85" s="6" customFormat="1" spans="3:7">
      <c r="C85" s="22" t="s">
        <v>25</v>
      </c>
      <c r="D85" s="22">
        <f>COUNTIF(C2:C71,"&lt;0.663")-COUNTIF(C2:C71,"&lt;0.631")</f>
        <v>8</v>
      </c>
      <c r="E85" s="22">
        <v>13</v>
      </c>
      <c r="F85" s="22">
        <v>-39</v>
      </c>
      <c r="G85" s="22">
        <v>18</v>
      </c>
    </row>
    <row r="86" spans="3:7">
      <c r="C86" s="7" t="s">
        <v>26</v>
      </c>
      <c r="D86" s="7">
        <f>COUNTIF(C2:C71,"&lt;0.695")-COUNTIF(C2:C71,"&lt;0.663")</f>
        <v>2</v>
      </c>
      <c r="E86" s="7">
        <v>11</v>
      </c>
      <c r="F86" s="7">
        <v>-39</v>
      </c>
      <c r="G86" s="7">
        <v>15</v>
      </c>
    </row>
    <row r="87" spans="3:7">
      <c r="C87" s="7" t="s">
        <v>27</v>
      </c>
      <c r="D87" s="7">
        <f>COUNTIF(C2:C71,"&lt;0.727")-COUNTIF(C2:C71,"&lt;0.695")</f>
        <v>1</v>
      </c>
      <c r="E87" s="7">
        <v>9</v>
      </c>
      <c r="F87" s="7">
        <v>-35</v>
      </c>
      <c r="G87" s="7">
        <v>11</v>
      </c>
    </row>
    <row r="88" spans="3:7">
      <c r="C88" s="7" t="s">
        <v>28</v>
      </c>
      <c r="D88" s="7">
        <f>COUNTIF(C2:C71,"&lt;0.759")-COUNTIF(C2:C71,"&lt;0.727")</f>
        <v>3</v>
      </c>
      <c r="E88" s="7">
        <v>7</v>
      </c>
      <c r="F88" s="7">
        <v>-22</v>
      </c>
      <c r="G88" s="7">
        <v>7</v>
      </c>
    </row>
    <row r="89" s="5" customFormat="1" spans="3:7">
      <c r="C89" s="21" t="s">
        <v>29</v>
      </c>
      <c r="D89" s="21">
        <f>COUNTIF(C2:C71,"&lt;0.791")-COUNTIF(C2:C71,"&lt;0.759")</f>
        <v>0</v>
      </c>
      <c r="E89" s="21">
        <v>4</v>
      </c>
      <c r="F89" s="21">
        <v>-14</v>
      </c>
      <c r="G89" s="21">
        <v>3</v>
      </c>
    </row>
    <row r="90" spans="3:7">
      <c r="C90" s="7" t="s">
        <v>30</v>
      </c>
      <c r="D90" s="7">
        <f>COUNTIF(C2:C71,"&lt;0.823")-COUNTIF(C2:C71,"&lt;0.791")</f>
        <v>2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9">
      <c r="C95" s="7" t="s">
        <v>35</v>
      </c>
      <c r="D95" s="7">
        <f>COUNTIF(C2:C71,"&lt;0.983")-COUNTIF(C2:C71,"&lt;0.951")</f>
        <v>0</v>
      </c>
      <c r="E95" s="7"/>
      <c r="F95" s="7"/>
      <c r="G95" s="7"/>
      <c r="H95">
        <v>0.53</v>
      </c>
      <c r="I95">
        <v>0.038</v>
      </c>
    </row>
    <row r="96" spans="3:9">
      <c r="C96" s="7" t="s">
        <v>36</v>
      </c>
      <c r="D96" s="7">
        <f>COUNTIF(C2:C71,"&lt;1.015")-COUNTIF(C2:C71,"&lt;0.983")</f>
        <v>0</v>
      </c>
      <c r="E96" s="7"/>
      <c r="F96" s="7"/>
      <c r="G96" s="7"/>
      <c r="H96">
        <v>0.648</v>
      </c>
      <c r="I96">
        <v>0.073</v>
      </c>
    </row>
    <row r="97" spans="3:9">
      <c r="C97" s="7" t="s">
        <v>37</v>
      </c>
      <c r="D97" s="7">
        <f>COUNTIF(C2:C71,"&lt;1.047")-COUNTIF(C2:C71,"&lt;1.015")</f>
        <v>0</v>
      </c>
      <c r="E97" s="7"/>
      <c r="F97" s="7"/>
      <c r="G97" s="7"/>
      <c r="H97">
        <v>0.734</v>
      </c>
      <c r="I97">
        <v>0.107</v>
      </c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46" workbookViewId="0">
      <selection activeCell="G72" sqref="G72:K77"/>
    </sheetView>
  </sheetViews>
  <sheetFormatPr defaultColWidth="9" defaultRowHeight="13.5"/>
  <cols>
    <col min="3" max="4" width="18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323</v>
      </c>
      <c r="B28" s="9">
        <v>323</v>
      </c>
      <c r="C28" s="9">
        <v>0.475068092346191</v>
      </c>
      <c r="D28" s="9">
        <v>0.0199623107910156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180</v>
      </c>
      <c r="B29" s="9">
        <v>180</v>
      </c>
      <c r="C29" s="9">
        <v>0.476837873458862</v>
      </c>
      <c r="D29" s="9">
        <v>0.00614571571350098</v>
      </c>
      <c r="E29" s="9">
        <v>6</v>
      </c>
      <c r="F29" s="9">
        <v>8</v>
      </c>
      <c r="G29" s="9">
        <v>4</v>
      </c>
      <c r="H29" s="9">
        <v>2</v>
      </c>
      <c r="I29" s="9">
        <v>0.6</v>
      </c>
      <c r="J29" s="9">
        <v>0.428571428571429</v>
      </c>
      <c r="K29" s="9">
        <v>0.5</v>
      </c>
      <c r="L29" s="9">
        <v>0.8</v>
      </c>
      <c r="M29" s="9">
        <v>-0.2</v>
      </c>
      <c r="N29" s="9">
        <v>0.4</v>
      </c>
    </row>
    <row r="30" spans="1:14">
      <c r="A30" s="8">
        <v>408</v>
      </c>
      <c r="B30" s="9">
        <v>408</v>
      </c>
      <c r="C30" s="9">
        <v>0.485915064811706</v>
      </c>
      <c r="D30" s="9">
        <v>0.0520378351211548</v>
      </c>
      <c r="E30" s="9">
        <v>7</v>
      </c>
      <c r="F30" s="9">
        <v>4</v>
      </c>
      <c r="G30" s="9">
        <v>3</v>
      </c>
      <c r="H30" s="9">
        <v>6</v>
      </c>
      <c r="I30" s="9">
        <v>0.7</v>
      </c>
      <c r="J30" s="9">
        <v>0.636363636363636</v>
      </c>
      <c r="K30" s="9">
        <v>0.666666666666667</v>
      </c>
      <c r="L30" s="9">
        <v>0.4</v>
      </c>
      <c r="M30" s="9">
        <v>0.3</v>
      </c>
      <c r="N30" s="9">
        <v>0.65</v>
      </c>
    </row>
    <row r="31" s="3" customFormat="1" spans="1:14">
      <c r="A31" s="14">
        <v>483</v>
      </c>
      <c r="B31" s="15">
        <v>483</v>
      </c>
      <c r="C31" s="15">
        <v>0.486316442489624</v>
      </c>
      <c r="D31" s="15">
        <v>0.0169035196304321</v>
      </c>
      <c r="E31" s="15">
        <v>9</v>
      </c>
      <c r="F31" s="15">
        <v>6</v>
      </c>
      <c r="G31" s="15">
        <v>1</v>
      </c>
      <c r="H31" s="15">
        <v>4</v>
      </c>
      <c r="I31" s="15">
        <v>0.9</v>
      </c>
      <c r="J31" s="15">
        <v>0.6</v>
      </c>
      <c r="K31" s="15">
        <v>0.72</v>
      </c>
      <c r="L31" s="15">
        <v>0.6</v>
      </c>
      <c r="M31" s="15">
        <v>0.3</v>
      </c>
      <c r="N31" s="15">
        <v>0.65</v>
      </c>
    </row>
    <row r="32" spans="1:14">
      <c r="A32" s="8">
        <v>270</v>
      </c>
      <c r="B32" s="9">
        <v>270</v>
      </c>
      <c r="C32" s="9">
        <v>0.488817095756531</v>
      </c>
      <c r="D32" s="9">
        <v>0.0486917495727539</v>
      </c>
      <c r="E32" s="9">
        <v>10</v>
      </c>
      <c r="F32" s="9">
        <v>8</v>
      </c>
      <c r="G32" s="9">
        <v>0</v>
      </c>
      <c r="H32" s="9">
        <v>2</v>
      </c>
      <c r="I32" s="9">
        <v>1</v>
      </c>
      <c r="J32" s="9">
        <v>0.555555555555556</v>
      </c>
      <c r="K32" s="9">
        <v>0.714285714285714</v>
      </c>
      <c r="L32" s="9">
        <v>0.8</v>
      </c>
      <c r="M32" s="9">
        <v>0.2</v>
      </c>
      <c r="N32" s="9">
        <v>0.6</v>
      </c>
    </row>
    <row r="33" spans="1:14">
      <c r="A33" s="8">
        <v>412</v>
      </c>
      <c r="B33" s="9">
        <v>412</v>
      </c>
      <c r="C33" s="9">
        <v>0.493771910667419</v>
      </c>
      <c r="D33" s="9">
        <v>0.0107797384262085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407</v>
      </c>
      <c r="B34" s="9">
        <v>407</v>
      </c>
      <c r="C34" s="9">
        <v>0.496729969978333</v>
      </c>
      <c r="D34" s="9">
        <v>0.0540428161621094</v>
      </c>
      <c r="E34" s="9">
        <v>10</v>
      </c>
      <c r="F34" s="9">
        <v>8</v>
      </c>
      <c r="G34" s="9">
        <v>0</v>
      </c>
      <c r="H34" s="9">
        <v>2</v>
      </c>
      <c r="I34" s="9">
        <v>1</v>
      </c>
      <c r="J34" s="9">
        <v>0.555555555555556</v>
      </c>
      <c r="K34" s="9">
        <v>0.714285714285714</v>
      </c>
      <c r="L34" s="9">
        <v>0.8</v>
      </c>
      <c r="M34" s="9">
        <v>0.2</v>
      </c>
      <c r="N34" s="9">
        <v>0.6</v>
      </c>
    </row>
    <row r="35" spans="1:14">
      <c r="A35" s="8">
        <v>368</v>
      </c>
      <c r="B35" s="9">
        <v>368</v>
      </c>
      <c r="C35" s="9">
        <v>0.497558355331421</v>
      </c>
      <c r="D35" s="9">
        <v>0.0354765653610229</v>
      </c>
      <c r="E35" s="9">
        <v>10</v>
      </c>
      <c r="F35" s="9">
        <v>6</v>
      </c>
      <c r="G35" s="9">
        <v>0</v>
      </c>
      <c r="H35" s="9">
        <v>4</v>
      </c>
      <c r="I35" s="9">
        <v>1</v>
      </c>
      <c r="J35" s="9">
        <v>0.625</v>
      </c>
      <c r="K35" s="9">
        <v>0.769230769230769</v>
      </c>
      <c r="L35" s="9">
        <v>0.6</v>
      </c>
      <c r="M35" s="9">
        <v>0.4</v>
      </c>
      <c r="N35" s="9">
        <v>0.7</v>
      </c>
    </row>
    <row r="36" spans="1:14">
      <c r="A36" s="8">
        <v>114</v>
      </c>
      <c r="B36" s="9">
        <v>114</v>
      </c>
      <c r="C36" s="9">
        <v>0.500288486480713</v>
      </c>
      <c r="D36" s="9">
        <v>0.00420570373535156</v>
      </c>
      <c r="E36" s="9">
        <v>10</v>
      </c>
      <c r="F36" s="9">
        <v>9</v>
      </c>
      <c r="G36" s="9">
        <v>0</v>
      </c>
      <c r="H36" s="9">
        <v>1</v>
      </c>
      <c r="I36" s="9">
        <v>1</v>
      </c>
      <c r="J36" s="9">
        <v>0.526315789473684</v>
      </c>
      <c r="K36" s="9">
        <v>0.689655172413793</v>
      </c>
      <c r="L36" s="9">
        <v>0.9</v>
      </c>
      <c r="M36" s="9">
        <v>0.1</v>
      </c>
      <c r="N36" s="9">
        <v>0.55</v>
      </c>
    </row>
    <row r="37" spans="1:14">
      <c r="A37" s="8">
        <v>222</v>
      </c>
      <c r="B37" s="9">
        <v>222</v>
      </c>
      <c r="C37" s="9">
        <v>0.500420570373535</v>
      </c>
      <c r="D37" s="9">
        <v>0.0695040225982666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495</v>
      </c>
      <c r="B38" s="9">
        <v>495</v>
      </c>
      <c r="C38" s="9">
        <v>0.500433444976807</v>
      </c>
      <c r="D38" s="9">
        <v>0.0572127103805542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="4" customFormat="1" spans="1:14">
      <c r="A39" s="16">
        <v>324</v>
      </c>
      <c r="B39" s="17">
        <v>324</v>
      </c>
      <c r="C39" s="17">
        <v>0.500799059867859</v>
      </c>
      <c r="D39" s="17">
        <v>0.0488530397415161</v>
      </c>
      <c r="E39" s="17">
        <v>8</v>
      </c>
      <c r="F39" s="17">
        <v>7</v>
      </c>
      <c r="G39" s="17">
        <v>2</v>
      </c>
      <c r="H39" s="17">
        <v>3</v>
      </c>
      <c r="I39" s="17">
        <v>0.8</v>
      </c>
      <c r="J39" s="17">
        <v>0.533333333333333</v>
      </c>
      <c r="K39" s="17">
        <v>0.64</v>
      </c>
      <c r="L39" s="17">
        <v>0.7</v>
      </c>
      <c r="M39" s="17">
        <v>0.1</v>
      </c>
      <c r="N39" s="17">
        <v>0.55</v>
      </c>
    </row>
    <row r="40" spans="1:14">
      <c r="A40" s="8">
        <v>243</v>
      </c>
      <c r="B40" s="9">
        <v>243</v>
      </c>
      <c r="C40" s="9">
        <v>0.503040790557861</v>
      </c>
      <c r="D40" s="9">
        <v>0.0417943000793457</v>
      </c>
      <c r="E40" s="9">
        <v>8</v>
      </c>
      <c r="F40" s="9">
        <v>4</v>
      </c>
      <c r="G40" s="9">
        <v>2</v>
      </c>
      <c r="H40" s="9">
        <v>6</v>
      </c>
      <c r="I40" s="9">
        <v>0.8</v>
      </c>
      <c r="J40" s="9">
        <v>0.666666666666667</v>
      </c>
      <c r="K40" s="9">
        <v>0.727272727272727</v>
      </c>
      <c r="L40" s="9">
        <v>0.4</v>
      </c>
      <c r="M40" s="9">
        <v>0.4</v>
      </c>
      <c r="N40" s="9">
        <v>0.7</v>
      </c>
    </row>
    <row r="41" spans="1:14">
      <c r="A41" s="8">
        <v>23</v>
      </c>
      <c r="B41" s="9">
        <v>23</v>
      </c>
      <c r="C41" s="9">
        <v>0.505290150642395</v>
      </c>
      <c r="D41" s="9">
        <v>0.0290367603302002</v>
      </c>
      <c r="E41" s="9">
        <v>9</v>
      </c>
      <c r="F41" s="9">
        <v>8</v>
      </c>
      <c r="G41" s="9">
        <v>1</v>
      </c>
      <c r="H41" s="9">
        <v>2</v>
      </c>
      <c r="I41" s="9">
        <v>0.9</v>
      </c>
      <c r="J41" s="9">
        <v>0.529411764705882</v>
      </c>
      <c r="K41" s="9">
        <v>0.666666666666667</v>
      </c>
      <c r="L41" s="9">
        <v>0.8</v>
      </c>
      <c r="M41" s="9">
        <v>0.1</v>
      </c>
      <c r="N41" s="9">
        <v>0.55</v>
      </c>
    </row>
    <row r="42" spans="1:14">
      <c r="A42" s="8">
        <v>117</v>
      </c>
      <c r="B42" s="9">
        <v>117</v>
      </c>
      <c r="C42" s="9">
        <v>0.507088422775269</v>
      </c>
      <c r="D42" s="9">
        <v>0.0587853193283081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101</v>
      </c>
      <c r="B43" s="9">
        <v>101</v>
      </c>
      <c r="C43" s="9">
        <v>0.507646322250366</v>
      </c>
      <c r="D43" s="9">
        <v>0.0308245420455933</v>
      </c>
      <c r="E43" s="9">
        <v>10</v>
      </c>
      <c r="F43" s="9">
        <v>4</v>
      </c>
      <c r="G43" s="9">
        <v>0</v>
      </c>
      <c r="H43" s="9">
        <v>6</v>
      </c>
      <c r="I43" s="9">
        <v>1</v>
      </c>
      <c r="J43" s="9">
        <v>0.714285714285714</v>
      </c>
      <c r="K43" s="9">
        <v>0.833333333333333</v>
      </c>
      <c r="L43" s="9">
        <v>0.4</v>
      </c>
      <c r="M43" s="9">
        <v>0.6</v>
      </c>
      <c r="N43" s="9">
        <v>0.8</v>
      </c>
    </row>
    <row r="44" spans="1:14">
      <c r="A44" s="8">
        <v>443</v>
      </c>
      <c r="B44" s="9">
        <v>443</v>
      </c>
      <c r="C44" s="9">
        <v>0.537277579307556</v>
      </c>
      <c r="D44" s="9">
        <v>0.00821709632873535</v>
      </c>
      <c r="E44" s="9">
        <v>10</v>
      </c>
      <c r="F44" s="9">
        <v>6</v>
      </c>
      <c r="G44" s="9">
        <v>0</v>
      </c>
      <c r="H44" s="9">
        <v>4</v>
      </c>
      <c r="I44" s="9">
        <v>1</v>
      </c>
      <c r="J44" s="9">
        <v>0.625</v>
      </c>
      <c r="K44" s="9">
        <v>0.769230769230769</v>
      </c>
      <c r="L44" s="9">
        <v>0.6</v>
      </c>
      <c r="M44" s="9">
        <v>0.4</v>
      </c>
      <c r="N44" s="9">
        <v>0.7</v>
      </c>
    </row>
    <row r="45" spans="1:14">
      <c r="A45" s="8">
        <v>491</v>
      </c>
      <c r="B45" s="9">
        <v>491</v>
      </c>
      <c r="C45" s="9">
        <v>0.537451267242432</v>
      </c>
      <c r="D45" s="9">
        <v>0.00570511817932129</v>
      </c>
      <c r="E45" s="9">
        <v>9</v>
      </c>
      <c r="F45" s="9">
        <v>7</v>
      </c>
      <c r="G45" s="9">
        <v>1</v>
      </c>
      <c r="H45" s="9">
        <v>3</v>
      </c>
      <c r="I45" s="9">
        <v>0.9</v>
      </c>
      <c r="J45" s="9">
        <v>0.5625</v>
      </c>
      <c r="K45" s="9">
        <v>0.692307692307692</v>
      </c>
      <c r="L45" s="9">
        <v>0.7</v>
      </c>
      <c r="M45" s="9">
        <v>0.2</v>
      </c>
      <c r="N45" s="9">
        <v>0.6</v>
      </c>
    </row>
    <row r="46" s="4" customFormat="1" spans="1:14">
      <c r="A46" s="16">
        <v>445</v>
      </c>
      <c r="B46" s="17">
        <v>445</v>
      </c>
      <c r="C46" s="17">
        <v>0.566210746765137</v>
      </c>
      <c r="D46" s="17">
        <v>0.00131916999816895</v>
      </c>
      <c r="E46" s="17">
        <v>9</v>
      </c>
      <c r="F46" s="17">
        <v>9</v>
      </c>
      <c r="G46" s="17">
        <v>1</v>
      </c>
      <c r="H46" s="17">
        <v>1</v>
      </c>
      <c r="I46" s="17">
        <v>0.9</v>
      </c>
      <c r="J46" s="17">
        <v>0.5</v>
      </c>
      <c r="K46" s="17">
        <v>0.642857142857143</v>
      </c>
      <c r="L46" s="17">
        <v>0.9</v>
      </c>
      <c r="M46" s="17">
        <v>0</v>
      </c>
      <c r="N46" s="17">
        <v>0.5</v>
      </c>
    </row>
    <row r="47" spans="1:14">
      <c r="A47" s="8">
        <v>7</v>
      </c>
      <c r="B47" s="9">
        <v>7</v>
      </c>
      <c r="C47" s="9">
        <v>0.567395210266113</v>
      </c>
      <c r="D47" s="9">
        <v>0.0389201641082764</v>
      </c>
      <c r="E47" s="9">
        <v>10</v>
      </c>
      <c r="F47" s="9">
        <v>8</v>
      </c>
      <c r="G47" s="9">
        <v>0</v>
      </c>
      <c r="H47" s="9">
        <v>2</v>
      </c>
      <c r="I47" s="9">
        <v>1</v>
      </c>
      <c r="J47" s="9">
        <v>0.555555555555556</v>
      </c>
      <c r="K47" s="9">
        <v>0.714285714285714</v>
      </c>
      <c r="L47" s="9">
        <v>0.8</v>
      </c>
      <c r="M47" s="9">
        <v>0.2</v>
      </c>
      <c r="N47" s="9">
        <v>0.6</v>
      </c>
    </row>
    <row r="48" spans="1:14">
      <c r="A48" s="8">
        <v>61</v>
      </c>
      <c r="B48" s="9">
        <v>61</v>
      </c>
      <c r="C48" s="9">
        <v>0.567415475845337</v>
      </c>
      <c r="D48" s="9">
        <v>0.0208377838134766</v>
      </c>
      <c r="E48" s="9">
        <v>10</v>
      </c>
      <c r="F48" s="9">
        <v>7</v>
      </c>
      <c r="G48" s="9">
        <v>0</v>
      </c>
      <c r="H48" s="9">
        <v>3</v>
      </c>
      <c r="I48" s="9">
        <v>1</v>
      </c>
      <c r="J48" s="9">
        <v>0.588235294117647</v>
      </c>
      <c r="K48" s="9">
        <v>0.740740740740741</v>
      </c>
      <c r="L48" s="9">
        <v>0.7</v>
      </c>
      <c r="M48" s="9">
        <v>0.3</v>
      </c>
      <c r="N48" s="9">
        <v>0.65</v>
      </c>
    </row>
    <row r="49" spans="1:14">
      <c r="A49" s="8">
        <v>290</v>
      </c>
      <c r="B49" s="9">
        <v>290</v>
      </c>
      <c r="C49" s="9">
        <v>0.57060170173645</v>
      </c>
      <c r="D49" s="9">
        <v>0.000138640403747559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="4" customFormat="1" spans="1:14">
      <c r="A50" s="16">
        <v>394</v>
      </c>
      <c r="B50" s="17">
        <v>394</v>
      </c>
      <c r="C50" s="17">
        <v>0.598041772842407</v>
      </c>
      <c r="D50" s="17">
        <v>0.0163865089416504</v>
      </c>
      <c r="E50" s="17">
        <v>9</v>
      </c>
      <c r="F50" s="17">
        <v>9</v>
      </c>
      <c r="G50" s="17">
        <v>1</v>
      </c>
      <c r="H50" s="17">
        <v>1</v>
      </c>
      <c r="I50" s="17">
        <v>0.9</v>
      </c>
      <c r="J50" s="17">
        <v>0.5</v>
      </c>
      <c r="K50" s="17">
        <v>0.642857142857143</v>
      </c>
      <c r="L50" s="17">
        <v>0.9</v>
      </c>
      <c r="M50" s="17">
        <v>0</v>
      </c>
      <c r="N50" s="17">
        <v>0.5</v>
      </c>
    </row>
    <row r="51" spans="1:14">
      <c r="A51" s="8">
        <v>314</v>
      </c>
      <c r="B51" s="9">
        <v>314</v>
      </c>
      <c r="C51" s="9">
        <v>0.599250078201294</v>
      </c>
      <c r="D51" s="9">
        <v>0.0104513168334961</v>
      </c>
      <c r="E51" s="9">
        <v>10</v>
      </c>
      <c r="F51" s="9">
        <v>8</v>
      </c>
      <c r="G51" s="9">
        <v>0</v>
      </c>
      <c r="H51" s="9">
        <v>2</v>
      </c>
      <c r="I51" s="9">
        <v>1</v>
      </c>
      <c r="J51" s="9">
        <v>0.555555555555556</v>
      </c>
      <c r="K51" s="9">
        <v>0.714285714285714</v>
      </c>
      <c r="L51" s="9">
        <v>0.8</v>
      </c>
      <c r="M51" s="9">
        <v>0.2</v>
      </c>
      <c r="N51" s="9">
        <v>0.6</v>
      </c>
    </row>
    <row r="52" spans="1:14">
      <c r="A52" s="8">
        <v>53</v>
      </c>
      <c r="B52" s="9">
        <v>53</v>
      </c>
      <c r="C52" s="9">
        <v>0.600767612457275</v>
      </c>
      <c r="D52" s="9">
        <v>0.0297636985778809</v>
      </c>
      <c r="E52" s="9">
        <v>10</v>
      </c>
      <c r="F52" s="9">
        <v>8</v>
      </c>
      <c r="G52" s="9">
        <v>0</v>
      </c>
      <c r="H52" s="9">
        <v>2</v>
      </c>
      <c r="I52" s="9">
        <v>1</v>
      </c>
      <c r="J52" s="9">
        <v>0.555555555555556</v>
      </c>
      <c r="K52" s="9">
        <v>0.714285714285714</v>
      </c>
      <c r="L52" s="9">
        <v>0.8</v>
      </c>
      <c r="M52" s="9">
        <v>0.2</v>
      </c>
      <c r="N52" s="9">
        <v>0.6</v>
      </c>
    </row>
    <row r="53" s="4" customFormat="1" spans="1:14">
      <c r="A53" s="16">
        <v>221</v>
      </c>
      <c r="B53" s="17">
        <v>221</v>
      </c>
      <c r="C53" s="17">
        <v>0.630487561225891</v>
      </c>
      <c r="D53" s="17">
        <v>0.0630178451538086</v>
      </c>
      <c r="E53" s="17">
        <v>9</v>
      </c>
      <c r="F53" s="17">
        <v>8</v>
      </c>
      <c r="G53" s="17">
        <v>1</v>
      </c>
      <c r="H53" s="17">
        <v>2</v>
      </c>
      <c r="I53" s="17">
        <v>0.9</v>
      </c>
      <c r="J53" s="17">
        <v>0.529411764705882</v>
      </c>
      <c r="K53" s="17">
        <v>0.666666666666667</v>
      </c>
      <c r="L53" s="17">
        <v>0.8</v>
      </c>
      <c r="M53" s="17">
        <v>0.1</v>
      </c>
      <c r="N53" s="17">
        <v>0.55</v>
      </c>
    </row>
    <row r="54" spans="1:14">
      <c r="A54" s="8">
        <v>233</v>
      </c>
      <c r="B54" s="9">
        <v>233</v>
      </c>
      <c r="C54" s="9">
        <v>0.631724715232849</v>
      </c>
      <c r="D54" s="9">
        <v>0.0104049444198608</v>
      </c>
      <c r="E54" s="9">
        <v>10</v>
      </c>
      <c r="F54" s="9">
        <v>6</v>
      </c>
      <c r="G54" s="9">
        <v>0</v>
      </c>
      <c r="H54" s="9">
        <v>4</v>
      </c>
      <c r="I54" s="9">
        <v>1</v>
      </c>
      <c r="J54" s="9">
        <v>0.625</v>
      </c>
      <c r="K54" s="9">
        <v>0.769230769230769</v>
      </c>
      <c r="L54" s="9">
        <v>0.6</v>
      </c>
      <c r="M54" s="9">
        <v>0.4</v>
      </c>
      <c r="N54" s="9">
        <v>0.7</v>
      </c>
    </row>
    <row r="55" spans="1:14">
      <c r="A55" s="8">
        <v>115</v>
      </c>
      <c r="B55" s="9">
        <v>115</v>
      </c>
      <c r="C55" s="9">
        <v>0.63276743888855</v>
      </c>
      <c r="D55" s="9">
        <v>0.101884365081787</v>
      </c>
      <c r="E55" s="9">
        <v>8</v>
      </c>
      <c r="F55" s="9">
        <v>6</v>
      </c>
      <c r="G55" s="9">
        <v>2</v>
      </c>
      <c r="H55" s="9">
        <v>4</v>
      </c>
      <c r="I55" s="9">
        <v>0.8</v>
      </c>
      <c r="J55" s="9">
        <v>0.571428571428572</v>
      </c>
      <c r="K55" s="9">
        <v>0.666666666666667</v>
      </c>
      <c r="L55" s="9">
        <v>0.6</v>
      </c>
      <c r="M55" s="9">
        <v>0.2</v>
      </c>
      <c r="N55" s="9">
        <v>0.6</v>
      </c>
    </row>
    <row r="56" spans="1:14">
      <c r="A56" s="8">
        <v>41</v>
      </c>
      <c r="B56" s="9">
        <v>41</v>
      </c>
      <c r="C56" s="9">
        <v>0.633098483085632</v>
      </c>
      <c r="D56" s="9">
        <v>0.109957218170166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="3" customFormat="1" spans="1:14">
      <c r="A57" s="14">
        <v>278</v>
      </c>
      <c r="B57" s="15">
        <v>278</v>
      </c>
      <c r="C57" s="15">
        <v>0.633606433868408</v>
      </c>
      <c r="D57" s="15">
        <v>0.0177440643310547</v>
      </c>
      <c r="E57" s="15">
        <v>9</v>
      </c>
      <c r="F57" s="15">
        <v>7</v>
      </c>
      <c r="G57" s="15">
        <v>1</v>
      </c>
      <c r="H57" s="15">
        <v>3</v>
      </c>
      <c r="I57" s="15">
        <v>0.9</v>
      </c>
      <c r="J57" s="15">
        <v>0.5625</v>
      </c>
      <c r="K57" s="15">
        <v>0.692307692307692</v>
      </c>
      <c r="L57" s="15">
        <v>0.7</v>
      </c>
      <c r="M57" s="15">
        <v>0.2</v>
      </c>
      <c r="N57" s="15">
        <v>0.6</v>
      </c>
    </row>
    <row r="58" spans="1:14">
      <c r="A58" s="8">
        <v>455</v>
      </c>
      <c r="B58" s="9">
        <v>455</v>
      </c>
      <c r="C58" s="9">
        <v>0.634031414985657</v>
      </c>
      <c r="D58" s="9">
        <v>0.0529571771621704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98</v>
      </c>
      <c r="B59" s="9">
        <v>98</v>
      </c>
      <c r="C59" s="9">
        <v>0.634501576423645</v>
      </c>
      <c r="D59" s="9">
        <v>0.0768029689788818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="4" customFormat="1" spans="1:14">
      <c r="A60" s="16">
        <v>257</v>
      </c>
      <c r="B60" s="17">
        <v>257</v>
      </c>
      <c r="C60" s="17">
        <v>0.662143707275391</v>
      </c>
      <c r="D60" s="17">
        <v>0.0576621294021606</v>
      </c>
      <c r="E60" s="17">
        <v>9</v>
      </c>
      <c r="F60" s="17">
        <v>7</v>
      </c>
      <c r="G60" s="17">
        <v>1</v>
      </c>
      <c r="H60" s="17">
        <v>3</v>
      </c>
      <c r="I60" s="17">
        <v>0.9</v>
      </c>
      <c r="J60" s="17">
        <v>0.5625</v>
      </c>
      <c r="K60" s="17">
        <v>0.692307692307692</v>
      </c>
      <c r="L60" s="17">
        <v>0.7</v>
      </c>
      <c r="M60" s="17">
        <v>0.2</v>
      </c>
      <c r="N60" s="17">
        <v>0.6</v>
      </c>
    </row>
    <row r="61" spans="1:14">
      <c r="A61" s="8">
        <v>202</v>
      </c>
      <c r="B61" s="9">
        <v>202</v>
      </c>
      <c r="C61" s="9">
        <v>0.663043260574341</v>
      </c>
      <c r="D61" s="9">
        <v>0.0454604625701904</v>
      </c>
      <c r="E61" s="9">
        <v>9</v>
      </c>
      <c r="F61" s="9">
        <v>6</v>
      </c>
      <c r="G61" s="9">
        <v>1</v>
      </c>
      <c r="H61" s="9">
        <v>4</v>
      </c>
      <c r="I61" s="9">
        <v>0.9</v>
      </c>
      <c r="J61" s="9">
        <v>0.6</v>
      </c>
      <c r="K61" s="9">
        <v>0.72</v>
      </c>
      <c r="L61" s="9">
        <v>0.6</v>
      </c>
      <c r="M61" s="9">
        <v>0.3</v>
      </c>
      <c r="N61" s="9">
        <v>0.65</v>
      </c>
    </row>
    <row r="62" spans="1:14">
      <c r="A62" s="8">
        <v>181</v>
      </c>
      <c r="B62" s="9">
        <v>181</v>
      </c>
      <c r="C62" s="9">
        <v>0.663648009300232</v>
      </c>
      <c r="D62" s="9">
        <v>0.0730950832366943</v>
      </c>
      <c r="E62" s="9">
        <v>9</v>
      </c>
      <c r="F62" s="9">
        <v>4</v>
      </c>
      <c r="G62" s="9">
        <v>1</v>
      </c>
      <c r="H62" s="9">
        <v>6</v>
      </c>
      <c r="I62" s="9">
        <v>0.9</v>
      </c>
      <c r="J62" s="9">
        <v>0.692307692307692</v>
      </c>
      <c r="K62" s="9">
        <v>0.782608695652174</v>
      </c>
      <c r="L62" s="9">
        <v>0.4</v>
      </c>
      <c r="M62" s="9">
        <v>0.5</v>
      </c>
      <c r="N62" s="9">
        <v>0.75</v>
      </c>
    </row>
    <row r="63" customFormat="1" spans="1:14">
      <c r="A63" s="8">
        <v>446</v>
      </c>
      <c r="B63" s="9">
        <v>446</v>
      </c>
      <c r="C63" s="9">
        <v>0.799922227859497</v>
      </c>
      <c r="D63" s="9">
        <v>0.0219073295593262</v>
      </c>
      <c r="E63" s="9">
        <v>8</v>
      </c>
      <c r="F63" s="9">
        <v>6</v>
      </c>
      <c r="G63" s="9">
        <v>2</v>
      </c>
      <c r="H63" s="9">
        <v>4</v>
      </c>
      <c r="I63" s="9">
        <v>0.8</v>
      </c>
      <c r="J63" s="9">
        <v>0.571428571428572</v>
      </c>
      <c r="K63" s="9">
        <v>0.666666666666667</v>
      </c>
      <c r="L63" s="9">
        <v>0.6</v>
      </c>
      <c r="M63" s="9">
        <v>0.2</v>
      </c>
      <c r="N63" s="9">
        <v>0.6</v>
      </c>
    </row>
    <row r="64" spans="1:14">
      <c r="A64" s="8">
        <v>127</v>
      </c>
      <c r="B64" s="9">
        <v>127</v>
      </c>
      <c r="C64" s="9">
        <v>0.661110758781433</v>
      </c>
      <c r="D64" s="9">
        <v>0.0166646242141724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26</v>
      </c>
      <c r="B65" s="9">
        <v>26</v>
      </c>
      <c r="C65" s="9">
        <v>0.696692824363708</v>
      </c>
      <c r="D65" s="9">
        <v>0.0210152864456177</v>
      </c>
      <c r="E65" s="9">
        <v>10</v>
      </c>
      <c r="F65" s="9">
        <v>7</v>
      </c>
      <c r="G65" s="9">
        <v>0</v>
      </c>
      <c r="H65" s="9">
        <v>3</v>
      </c>
      <c r="I65" s="9">
        <v>1</v>
      </c>
      <c r="J65" s="9">
        <v>0.588235294117647</v>
      </c>
      <c r="K65" s="9">
        <v>0.740740740740741</v>
      </c>
      <c r="L65" s="9">
        <v>0.7</v>
      </c>
      <c r="M65" s="9">
        <v>0.3</v>
      </c>
      <c r="N65" s="9">
        <v>0.65</v>
      </c>
    </row>
    <row r="66" spans="1:14">
      <c r="A66" s="8">
        <v>193</v>
      </c>
      <c r="B66" s="9">
        <v>193</v>
      </c>
      <c r="C66" s="9">
        <v>0.72842538356781</v>
      </c>
      <c r="D66" s="9">
        <v>0.0178406238555908</v>
      </c>
      <c r="E66" s="9">
        <v>10</v>
      </c>
      <c r="F66" s="9">
        <v>8</v>
      </c>
      <c r="G66" s="9">
        <v>0</v>
      </c>
      <c r="H66" s="9">
        <v>2</v>
      </c>
      <c r="I66" s="9">
        <v>1</v>
      </c>
      <c r="J66" s="9">
        <v>0.555555555555556</v>
      </c>
      <c r="K66" s="9">
        <v>0.714285714285714</v>
      </c>
      <c r="L66" s="9">
        <v>0.8</v>
      </c>
      <c r="M66" s="9">
        <v>0.2</v>
      </c>
      <c r="N66" s="9">
        <v>0.6</v>
      </c>
    </row>
    <row r="67" spans="1:14">
      <c r="A67" s="8">
        <v>190</v>
      </c>
      <c r="B67" s="9">
        <v>190</v>
      </c>
      <c r="C67" s="9">
        <v>0.749874949455261</v>
      </c>
      <c r="D67" s="9">
        <v>0.0491503477096558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pans="1:14">
      <c r="A68" s="8">
        <v>436</v>
      </c>
      <c r="B68" s="9">
        <v>436</v>
      </c>
      <c r="C68" s="9">
        <v>0.755163788795471</v>
      </c>
      <c r="D68" s="9">
        <v>0.0380722284317017</v>
      </c>
      <c r="E68" s="9">
        <v>10</v>
      </c>
      <c r="F68" s="9">
        <v>6</v>
      </c>
      <c r="G68" s="9">
        <v>0</v>
      </c>
      <c r="H68" s="9">
        <v>4</v>
      </c>
      <c r="I68" s="9">
        <v>1</v>
      </c>
      <c r="J68" s="9">
        <v>0.625</v>
      </c>
      <c r="K68" s="9">
        <v>0.769230769230769</v>
      </c>
      <c r="L68" s="9">
        <v>0.6</v>
      </c>
      <c r="M68" s="9">
        <v>0.4</v>
      </c>
      <c r="N68" s="9">
        <v>0.7</v>
      </c>
    </row>
    <row r="69" spans="1:14">
      <c r="A69" s="8">
        <v>8</v>
      </c>
      <c r="B69" s="9">
        <v>8</v>
      </c>
      <c r="C69" s="9">
        <v>0.792236685752869</v>
      </c>
      <c r="D69" s="9">
        <v>0.000946521759033203</v>
      </c>
      <c r="E69" s="9">
        <v>7</v>
      </c>
      <c r="F69" s="9">
        <v>8</v>
      </c>
      <c r="G69" s="9">
        <v>3</v>
      </c>
      <c r="H69" s="9">
        <v>2</v>
      </c>
      <c r="I69" s="9">
        <v>0.7</v>
      </c>
      <c r="J69" s="9">
        <v>0.466666666666667</v>
      </c>
      <c r="K69" s="9">
        <v>0.56</v>
      </c>
      <c r="L69" s="9">
        <v>0.8</v>
      </c>
      <c r="M69" s="9">
        <v>-0.1</v>
      </c>
      <c r="N69" s="9">
        <v>0.45</v>
      </c>
    </row>
    <row r="70" spans="3:13">
      <c r="C70" s="7">
        <f>AVERAGE(C2:C69)</f>
        <v>0.529151714899961</v>
      </c>
      <c r="D70" s="7">
        <f>AVERAGE(D2:D69)</f>
        <v>0.038059066323673</v>
      </c>
      <c r="L70" s="7">
        <f>AVERAGE(L2:L69)</f>
        <v>0.680882352941176</v>
      </c>
      <c r="M70" s="7">
        <f>AVERAGE(M2:M69)</f>
        <v>0.214705882352941</v>
      </c>
    </row>
    <row r="72" spans="3:8">
      <c r="C72" s="18" t="s">
        <v>13</v>
      </c>
      <c r="D72" s="7" t="s">
        <v>14</v>
      </c>
      <c r="E72" s="7" t="s">
        <v>85</v>
      </c>
      <c r="F72" s="7" t="s">
        <v>86</v>
      </c>
      <c r="G72" s="7" t="s">
        <v>39</v>
      </c>
      <c r="H72" s="7"/>
    </row>
    <row r="73" spans="3:11">
      <c r="C73" s="7" t="s">
        <v>15</v>
      </c>
      <c r="D73" s="7">
        <f>COUNTIF(C2:C69,"&lt;0.343")-COUNTIF(C2:C69,"&lt;0.311")</f>
        <v>0</v>
      </c>
      <c r="E73" s="7"/>
      <c r="F73" s="7"/>
      <c r="G73" s="19">
        <v>0.02</v>
      </c>
      <c r="H73" s="23">
        <v>31.2</v>
      </c>
      <c r="I73" s="23">
        <v>-40</v>
      </c>
      <c r="J73" s="24">
        <v>0.0256</v>
      </c>
      <c r="K73">
        <v>76</v>
      </c>
    </row>
    <row r="74" spans="3:11">
      <c r="C74" s="7" t="s">
        <v>16</v>
      </c>
      <c r="D74" s="7">
        <f>COUNTIF(C2:C69,"&lt;0.375")-COUNTIF(C2:C69,"&lt;0.343")</f>
        <v>0</v>
      </c>
      <c r="E74" s="7"/>
      <c r="F74" s="7"/>
      <c r="G74" s="19">
        <v>0.04</v>
      </c>
      <c r="H74" s="23">
        <v>62.4</v>
      </c>
      <c r="I74" s="23">
        <v>-60</v>
      </c>
      <c r="J74" s="24">
        <v>0.0385</v>
      </c>
      <c r="K74">
        <v>75</v>
      </c>
    </row>
    <row r="75" spans="3:11">
      <c r="C75" s="7" t="s">
        <v>17</v>
      </c>
      <c r="D75" s="7">
        <f>COUNTIF(C2:C69,"&lt;0.407")-COUNTIF(C2:C69,"&lt;0.375")</f>
        <v>4</v>
      </c>
      <c r="E75" s="7"/>
      <c r="F75" s="7"/>
      <c r="G75" s="19">
        <v>0.1</v>
      </c>
      <c r="H75" s="23">
        <v>156</v>
      </c>
      <c r="I75" s="23">
        <v>-160</v>
      </c>
      <c r="J75" s="24">
        <v>0.1026</v>
      </c>
      <c r="K75">
        <v>70</v>
      </c>
    </row>
    <row r="76" spans="3:11">
      <c r="C76" s="7" t="s">
        <v>18</v>
      </c>
      <c r="D76" s="7">
        <f>COUNTIF(C2:C69,"&lt;0.439")-COUNTIF(C2:C69,"&lt;0.407")</f>
        <v>9</v>
      </c>
      <c r="E76" s="7"/>
      <c r="F76" s="7"/>
      <c r="G76" s="19">
        <v>0.12</v>
      </c>
      <c r="H76" s="23">
        <v>187.2</v>
      </c>
      <c r="I76" s="23">
        <v>-180</v>
      </c>
      <c r="J76" s="24">
        <v>0.1154</v>
      </c>
      <c r="K76">
        <v>69</v>
      </c>
    </row>
    <row r="77" s="3" customFormat="1" spans="3:11">
      <c r="C77" s="20" t="s">
        <v>19</v>
      </c>
      <c r="D77" s="20">
        <f>COUNTIF(C2:C69,"&lt;0.471")-COUNTIF(C2:C69,"&lt;0.439")</f>
        <v>13</v>
      </c>
      <c r="E77" s="20"/>
      <c r="F77" s="20">
        <v>1500</v>
      </c>
      <c r="G77" s="20"/>
      <c r="H77" s="20"/>
      <c r="I77" s="3">
        <v>-200</v>
      </c>
      <c r="J77" s="25">
        <v>0.1282</v>
      </c>
      <c r="K77" s="3">
        <v>68</v>
      </c>
    </row>
    <row r="78" spans="3:7">
      <c r="C78" s="7" t="s">
        <v>20</v>
      </c>
      <c r="D78" s="7">
        <f>COUNTIF(C2:C69,"&lt;0.503")-COUNTIF(C2:C69,"&lt;0.471")</f>
        <v>12</v>
      </c>
      <c r="E78" s="7"/>
      <c r="F78" s="7"/>
      <c r="G78" s="7"/>
    </row>
    <row r="79" s="5" customFormat="1" spans="3:8">
      <c r="C79" s="21" t="s">
        <v>21</v>
      </c>
      <c r="D79" s="21">
        <f>COUNTIF(C2:C69,"&lt;0.535")-COUNTIF(C2:C69,"&lt;0.503")</f>
        <v>4</v>
      </c>
      <c r="E79" s="21">
        <v>4</v>
      </c>
      <c r="F79" s="21">
        <v>-36</v>
      </c>
      <c r="G79" s="21">
        <v>3</v>
      </c>
      <c r="H79" s="5">
        <v>4</v>
      </c>
    </row>
    <row r="80" spans="3:7">
      <c r="C80" s="7" t="s">
        <v>22</v>
      </c>
      <c r="D80" s="7">
        <f>COUNTIF(C2:C69,"&lt;0.567")-COUNTIF(C2:C69,"&lt;0.535")</f>
        <v>3</v>
      </c>
      <c r="E80" s="7">
        <v>7</v>
      </c>
      <c r="F80" s="7">
        <v>-38</v>
      </c>
      <c r="G80" s="7">
        <v>7</v>
      </c>
    </row>
    <row r="81" s="3" customFormat="1" spans="3:7">
      <c r="C81" s="20" t="s">
        <v>23</v>
      </c>
      <c r="D81" s="20">
        <f>COUNTIF(C2:C69,"&lt;0.599")-COUNTIF(C2:C69,"&lt;0.567")</f>
        <v>4</v>
      </c>
      <c r="E81" s="20">
        <v>9</v>
      </c>
      <c r="F81" s="20">
        <v>-55</v>
      </c>
      <c r="G81" s="20">
        <v>11</v>
      </c>
    </row>
    <row r="82" spans="3:7">
      <c r="C82" s="7" t="s">
        <v>24</v>
      </c>
      <c r="D82" s="7">
        <f>COUNTIF(C2:C69,"&lt;0.631")-COUNTIF(C2:C69,"&lt;0.599")</f>
        <v>3</v>
      </c>
      <c r="E82" s="7">
        <v>11</v>
      </c>
      <c r="F82" s="7">
        <v>-50</v>
      </c>
      <c r="G82" s="7">
        <v>15</v>
      </c>
    </row>
    <row r="83" s="6" customFormat="1" spans="3:7">
      <c r="C83" s="22" t="s">
        <v>25</v>
      </c>
      <c r="D83" s="22">
        <f>COUNTIF(C2:C69,"&lt;0.663")-COUNTIF(C2:C69,"&lt;0.631")</f>
        <v>8</v>
      </c>
      <c r="E83" s="22">
        <v>13</v>
      </c>
      <c r="F83" s="22">
        <v>-39</v>
      </c>
      <c r="G83" s="22">
        <v>18</v>
      </c>
    </row>
    <row r="84" spans="3:7">
      <c r="C84" s="7" t="s">
        <v>26</v>
      </c>
      <c r="D84" s="7">
        <f>COUNTIF(C2:C69,"&lt;0.695")-COUNTIF(C2:C69,"&lt;0.663")</f>
        <v>2</v>
      </c>
      <c r="E84" s="7">
        <v>11</v>
      </c>
      <c r="F84" s="7">
        <v>-39</v>
      </c>
      <c r="G84" s="7">
        <v>15</v>
      </c>
    </row>
    <row r="85" spans="3:7">
      <c r="C85" s="7" t="s">
        <v>27</v>
      </c>
      <c r="D85" s="7">
        <f>COUNTIF(C2:C69,"&lt;0.727")-COUNTIF(C2:C69,"&lt;0.695")</f>
        <v>1</v>
      </c>
      <c r="E85" s="7">
        <v>9</v>
      </c>
      <c r="F85" s="7">
        <v>-35</v>
      </c>
      <c r="G85" s="7">
        <v>11</v>
      </c>
    </row>
    <row r="86" spans="3:7">
      <c r="C86" s="7" t="s">
        <v>28</v>
      </c>
      <c r="D86" s="7">
        <f>COUNTIF(C2:C69,"&lt;0.759")-COUNTIF(C2:C69,"&lt;0.727")</f>
        <v>3</v>
      </c>
      <c r="E86" s="7">
        <v>7</v>
      </c>
      <c r="F86" s="7">
        <v>-22</v>
      </c>
      <c r="G86" s="7">
        <v>7</v>
      </c>
    </row>
    <row r="87" s="5" customFormat="1" spans="3:7">
      <c r="C87" s="21" t="s">
        <v>29</v>
      </c>
      <c r="D87" s="21">
        <f>COUNTIF(C2:C69,"&lt;0.791")-COUNTIF(C2:C69,"&lt;0.759")</f>
        <v>0</v>
      </c>
      <c r="E87" s="21">
        <v>4</v>
      </c>
      <c r="F87" s="21">
        <v>-14</v>
      </c>
      <c r="G87" s="21">
        <v>3</v>
      </c>
    </row>
    <row r="88" spans="3:7">
      <c r="C88" s="7" t="s">
        <v>30</v>
      </c>
      <c r="D88" s="7">
        <f>COUNTIF(C2:C69,"&lt;0.823")-COUNTIF(C2:C69,"&lt;0.791")</f>
        <v>2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9">
      <c r="C93" s="7" t="s">
        <v>35</v>
      </c>
      <c r="D93" s="7">
        <f>COUNTIF(C2:C69,"&lt;0.983")-COUNTIF(C2:C69,"&lt;0.951")</f>
        <v>0</v>
      </c>
      <c r="E93" s="7"/>
      <c r="F93" s="7"/>
      <c r="G93" s="7"/>
      <c r="H93">
        <v>0.53</v>
      </c>
      <c r="I93">
        <v>0.038</v>
      </c>
    </row>
    <row r="94" spans="3:9">
      <c r="C94" s="7" t="s">
        <v>36</v>
      </c>
      <c r="D94" s="7">
        <f>COUNTIF(C2:C69,"&lt;1.015")-COUNTIF(C2:C69,"&lt;0.983")</f>
        <v>0</v>
      </c>
      <c r="E94" s="7"/>
      <c r="F94" s="7"/>
      <c r="G94" s="7"/>
      <c r="H94">
        <v>0.648</v>
      </c>
      <c r="I94">
        <v>0.073</v>
      </c>
    </row>
    <row r="95" spans="3:9">
      <c r="C95" s="7" t="s">
        <v>37</v>
      </c>
      <c r="D95" s="7">
        <f>COUNTIF(C2:C69,"&lt;1.047")-COUNTIF(C2:C69,"&lt;1.015")</f>
        <v>0</v>
      </c>
      <c r="E95" s="7"/>
      <c r="F95" s="7"/>
      <c r="G95" s="7"/>
      <c r="H95">
        <v>0.734</v>
      </c>
      <c r="I95">
        <v>0.107</v>
      </c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85" workbookViewId="0">
      <selection activeCell="A1" sqref="$A1:$XFD106"/>
    </sheetView>
  </sheetViews>
  <sheetFormatPr defaultColWidth="9" defaultRowHeight="13.5"/>
  <cols>
    <col min="3" max="4" width="16.5" customWidth="1"/>
    <col min="6" max="6" width="12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248</v>
      </c>
      <c r="B28" s="9">
        <v>248</v>
      </c>
      <c r="C28" s="9">
        <v>0.480457067489624</v>
      </c>
      <c r="D28" s="9">
        <v>0.110321640968323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113</v>
      </c>
      <c r="B29" s="9">
        <v>113</v>
      </c>
      <c r="C29" s="9">
        <v>0.48065447807312</v>
      </c>
      <c r="D29" s="9">
        <v>0.154976487159729</v>
      </c>
      <c r="E29" s="9">
        <v>7</v>
      </c>
      <c r="F29" s="9">
        <v>9</v>
      </c>
      <c r="G29" s="9">
        <v>3</v>
      </c>
      <c r="H29" s="9">
        <v>1</v>
      </c>
      <c r="I29" s="9">
        <v>0.7</v>
      </c>
      <c r="J29" s="9">
        <v>0.4375</v>
      </c>
      <c r="K29" s="9">
        <v>0.538461538461538</v>
      </c>
      <c r="L29" s="9">
        <v>0.9</v>
      </c>
      <c r="M29" s="9">
        <v>-0.2</v>
      </c>
      <c r="N29" s="9">
        <v>0.4</v>
      </c>
    </row>
    <row r="30" spans="1:14">
      <c r="A30" s="8">
        <v>157</v>
      </c>
      <c r="B30" s="9">
        <v>157</v>
      </c>
      <c r="C30" s="9">
        <v>0.511327028274536</v>
      </c>
      <c r="D30" s="9">
        <v>0.097496509552002</v>
      </c>
      <c r="E30" s="9">
        <v>10</v>
      </c>
      <c r="F30" s="9">
        <v>4</v>
      </c>
      <c r="G30" s="9">
        <v>0</v>
      </c>
      <c r="H30" s="9">
        <v>6</v>
      </c>
      <c r="I30" s="9">
        <v>1</v>
      </c>
      <c r="J30" s="9">
        <v>0.714285714285714</v>
      </c>
      <c r="K30" s="9">
        <v>0.833333333333333</v>
      </c>
      <c r="L30" s="9">
        <v>0.4</v>
      </c>
      <c r="M30" s="9">
        <v>0.6</v>
      </c>
      <c r="N30" s="9">
        <v>0.8</v>
      </c>
    </row>
    <row r="31" spans="1:14">
      <c r="A31" s="8">
        <v>347</v>
      </c>
      <c r="B31" s="9">
        <v>347</v>
      </c>
      <c r="C31" s="9">
        <v>0.542703747749329</v>
      </c>
      <c r="D31" s="9">
        <v>0.167460083961487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341</v>
      </c>
      <c r="B32" s="9">
        <v>341</v>
      </c>
      <c r="C32" s="9">
        <v>0.512217044830322</v>
      </c>
      <c r="D32" s="9">
        <v>0.0958206653594971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188</v>
      </c>
      <c r="B33" s="9">
        <v>188</v>
      </c>
      <c r="C33" s="9">
        <v>0.51293158531189</v>
      </c>
      <c r="D33" s="9">
        <v>0.0409480333328247</v>
      </c>
      <c r="E33" s="9">
        <v>9</v>
      </c>
      <c r="F33" s="9">
        <v>5</v>
      </c>
      <c r="G33" s="9">
        <v>1</v>
      </c>
      <c r="H33" s="9">
        <v>5</v>
      </c>
      <c r="I33" s="9">
        <v>0.9</v>
      </c>
      <c r="J33" s="9">
        <v>0.642857142857143</v>
      </c>
      <c r="K33" s="9">
        <v>0.75</v>
      </c>
      <c r="L33" s="9">
        <v>0.5</v>
      </c>
      <c r="M33" s="9">
        <v>0.4</v>
      </c>
      <c r="N33" s="9">
        <v>0.7</v>
      </c>
    </row>
    <row r="34" spans="1:14">
      <c r="A34" s="8">
        <v>273</v>
      </c>
      <c r="B34" s="9">
        <v>273</v>
      </c>
      <c r="C34" s="9">
        <v>0.513692259788513</v>
      </c>
      <c r="D34" s="9">
        <v>0.0435769557952881</v>
      </c>
      <c r="E34" s="9">
        <v>10</v>
      </c>
      <c r="F34" s="9">
        <v>6</v>
      </c>
      <c r="G34" s="9">
        <v>0</v>
      </c>
      <c r="H34" s="9">
        <v>4</v>
      </c>
      <c r="I34" s="9">
        <v>1</v>
      </c>
      <c r="J34" s="9">
        <v>0.625</v>
      </c>
      <c r="K34" s="9">
        <v>0.769230769230769</v>
      </c>
      <c r="L34" s="9">
        <v>0.6</v>
      </c>
      <c r="M34" s="9">
        <v>0.4</v>
      </c>
      <c r="N34" s="9">
        <v>0.7</v>
      </c>
    </row>
    <row r="35" s="1" customFormat="1" spans="1:14">
      <c r="A35" s="10">
        <v>192</v>
      </c>
      <c r="B35" s="11">
        <v>192</v>
      </c>
      <c r="C35" s="11">
        <v>0.592427253723145</v>
      </c>
      <c r="D35" s="11">
        <v>0.27315354347229</v>
      </c>
      <c r="E35" s="11">
        <v>9</v>
      </c>
      <c r="F35" s="11">
        <v>7</v>
      </c>
      <c r="G35" s="11">
        <v>1</v>
      </c>
      <c r="H35" s="11">
        <v>3</v>
      </c>
      <c r="I35" s="11">
        <v>0.9</v>
      </c>
      <c r="J35" s="11">
        <v>0.5625</v>
      </c>
      <c r="K35" s="11">
        <v>0.692307692307692</v>
      </c>
      <c r="L35" s="11">
        <v>0.7</v>
      </c>
      <c r="M35" s="11">
        <v>0.2</v>
      </c>
      <c r="N35" s="11">
        <v>0.6</v>
      </c>
    </row>
    <row r="36" customFormat="1" spans="1:14">
      <c r="A36" s="8">
        <v>444</v>
      </c>
      <c r="B36" s="9">
        <v>444</v>
      </c>
      <c r="C36" s="9">
        <v>0.595346450805664</v>
      </c>
      <c r="D36" s="9">
        <v>0.195836067199707</v>
      </c>
      <c r="E36" s="9">
        <v>7</v>
      </c>
      <c r="F36" s="9">
        <v>6</v>
      </c>
      <c r="G36" s="9">
        <v>3</v>
      </c>
      <c r="H36" s="9">
        <v>4</v>
      </c>
      <c r="I36" s="9">
        <v>0.7</v>
      </c>
      <c r="J36" s="9">
        <v>0.538461538461539</v>
      </c>
      <c r="K36" s="9">
        <v>0.608695652173913</v>
      </c>
      <c r="L36" s="9">
        <v>0.6</v>
      </c>
      <c r="M36" s="9">
        <v>0.1</v>
      </c>
      <c r="N36" s="9">
        <v>0.55</v>
      </c>
    </row>
    <row r="37" spans="1:14">
      <c r="A37" s="8">
        <v>133</v>
      </c>
      <c r="B37" s="9">
        <v>133</v>
      </c>
      <c r="C37" s="9">
        <v>0.597050428390503</v>
      </c>
      <c r="D37" s="9">
        <v>0.135079622268677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327</v>
      </c>
      <c r="B38" s="9">
        <v>327</v>
      </c>
      <c r="C38" s="9">
        <v>0.51726496219635</v>
      </c>
      <c r="D38" s="9">
        <v>0.0496070384979248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97</v>
      </c>
      <c r="B39" s="9">
        <v>97</v>
      </c>
      <c r="C39" s="9">
        <v>0.551364421844482</v>
      </c>
      <c r="D39" s="9">
        <v>0.0240031480789185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205</v>
      </c>
      <c r="B40" s="9">
        <v>205</v>
      </c>
      <c r="C40" s="9">
        <v>0.551659464836121</v>
      </c>
      <c r="D40" s="9">
        <v>0.0101286172866821</v>
      </c>
      <c r="E40" s="9">
        <v>9</v>
      </c>
      <c r="F40" s="9">
        <v>5</v>
      </c>
      <c r="G40" s="9">
        <v>1</v>
      </c>
      <c r="H40" s="9">
        <v>5</v>
      </c>
      <c r="I40" s="9">
        <v>0.9</v>
      </c>
      <c r="J40" s="9">
        <v>0.642857142857143</v>
      </c>
      <c r="K40" s="9">
        <v>0.75</v>
      </c>
      <c r="L40" s="9">
        <v>0.5</v>
      </c>
      <c r="M40" s="9">
        <v>0.4</v>
      </c>
      <c r="N40" s="9">
        <v>0.7</v>
      </c>
    </row>
    <row r="41" spans="1:14">
      <c r="A41" s="8">
        <v>381</v>
      </c>
      <c r="B41" s="9">
        <v>381</v>
      </c>
      <c r="C41" s="9">
        <v>0.552539467811584</v>
      </c>
      <c r="D41" s="9">
        <v>0.112726330757141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186</v>
      </c>
      <c r="B42" s="9">
        <v>186</v>
      </c>
      <c r="C42" s="9">
        <v>0.552615880966187</v>
      </c>
      <c r="D42" s="9">
        <v>0.034991979598999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378</v>
      </c>
      <c r="B43" s="9">
        <v>378</v>
      </c>
      <c r="C43" s="9">
        <v>0.553280830383301</v>
      </c>
      <c r="D43" s="9">
        <v>0.0234357118606567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447</v>
      </c>
      <c r="B44" s="9">
        <v>447</v>
      </c>
      <c r="C44" s="9">
        <v>0.553398132324219</v>
      </c>
      <c r="D44" s="9">
        <v>0.0251387357711792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149</v>
      </c>
      <c r="B45" s="9">
        <v>149</v>
      </c>
      <c r="C45" s="9">
        <v>0.554972887039185</v>
      </c>
      <c r="D45" s="9">
        <v>0.103257656097412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pans="1:14">
      <c r="A46" s="8">
        <v>433</v>
      </c>
      <c r="B46" s="9">
        <v>433</v>
      </c>
      <c r="C46" s="9">
        <v>0.555424928665161</v>
      </c>
      <c r="D46" s="9">
        <v>0.0366297960281372</v>
      </c>
      <c r="E46" s="9">
        <v>9</v>
      </c>
      <c r="F46" s="9">
        <v>4</v>
      </c>
      <c r="G46" s="9">
        <v>1</v>
      </c>
      <c r="H46" s="9">
        <v>6</v>
      </c>
      <c r="I46" s="9">
        <v>0.9</v>
      </c>
      <c r="J46" s="9">
        <v>0.692307692307692</v>
      </c>
      <c r="K46" s="9">
        <v>0.782608695652174</v>
      </c>
      <c r="L46" s="9">
        <v>0.4</v>
      </c>
      <c r="M46" s="9">
        <v>0.5</v>
      </c>
      <c r="N46" s="9">
        <v>0.75</v>
      </c>
    </row>
    <row r="47" spans="1:14">
      <c r="A47" s="8">
        <v>81</v>
      </c>
      <c r="B47" s="9">
        <v>81</v>
      </c>
      <c r="C47" s="9">
        <v>0.557541489601135</v>
      </c>
      <c r="D47" s="9">
        <v>0.0415501594543457</v>
      </c>
      <c r="E47" s="9">
        <v>10</v>
      </c>
      <c r="F47" s="9">
        <v>7</v>
      </c>
      <c r="G47" s="9">
        <v>0</v>
      </c>
      <c r="H47" s="9">
        <v>3</v>
      </c>
      <c r="I47" s="9">
        <v>1</v>
      </c>
      <c r="J47" s="9">
        <v>0.588235294117647</v>
      </c>
      <c r="K47" s="9">
        <v>0.740740740740741</v>
      </c>
      <c r="L47" s="9">
        <v>0.7</v>
      </c>
      <c r="M47" s="9">
        <v>0.3</v>
      </c>
      <c r="N47" s="9">
        <v>0.65</v>
      </c>
    </row>
    <row r="48" spans="1:14">
      <c r="A48" s="8">
        <v>104</v>
      </c>
      <c r="B48" s="9">
        <v>104</v>
      </c>
      <c r="C48" s="9">
        <v>0.557562589645386</v>
      </c>
      <c r="D48" s="9">
        <v>0.0708160400390625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369</v>
      </c>
      <c r="B49" s="9">
        <v>369</v>
      </c>
      <c r="C49" s="9">
        <v>0.558424592018127</v>
      </c>
      <c r="D49" s="9">
        <v>0.142747044563294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299</v>
      </c>
      <c r="B50" s="9">
        <v>299</v>
      </c>
      <c r="C50" s="9">
        <v>0.558793663978577</v>
      </c>
      <c r="D50" s="9">
        <v>0.0411988496780396</v>
      </c>
      <c r="E50" s="9">
        <v>8</v>
      </c>
      <c r="F50" s="9">
        <v>6</v>
      </c>
      <c r="G50" s="9">
        <v>2</v>
      </c>
      <c r="H50" s="9">
        <v>4</v>
      </c>
      <c r="I50" s="9">
        <v>0.8</v>
      </c>
      <c r="J50" s="9">
        <v>0.571428571428572</v>
      </c>
      <c r="K50" s="9">
        <v>0.666666666666667</v>
      </c>
      <c r="L50" s="9">
        <v>0.6</v>
      </c>
      <c r="M50" s="9">
        <v>0.2</v>
      </c>
      <c r="N50" s="9">
        <v>0.6</v>
      </c>
    </row>
    <row r="51" spans="1:14">
      <c r="A51" s="8">
        <v>263</v>
      </c>
      <c r="B51" s="9">
        <v>263</v>
      </c>
      <c r="C51" s="9">
        <v>0.559041619300842</v>
      </c>
      <c r="D51" s="9">
        <v>0.0439227819442749</v>
      </c>
      <c r="E51" s="9">
        <v>9</v>
      </c>
      <c r="F51" s="9">
        <v>5</v>
      </c>
      <c r="G51" s="9">
        <v>1</v>
      </c>
      <c r="H51" s="9">
        <v>5</v>
      </c>
      <c r="I51" s="9">
        <v>0.9</v>
      </c>
      <c r="J51" s="9">
        <v>0.642857142857143</v>
      </c>
      <c r="K51" s="9">
        <v>0.75</v>
      </c>
      <c r="L51" s="9">
        <v>0.5</v>
      </c>
      <c r="M51" s="9">
        <v>0.4</v>
      </c>
      <c r="N51" s="9">
        <v>0.7</v>
      </c>
    </row>
    <row r="52" s="1" customFormat="1" spans="1:14">
      <c r="A52" s="10">
        <v>277</v>
      </c>
      <c r="B52" s="11">
        <v>277</v>
      </c>
      <c r="C52" s="11">
        <v>0.559329867362976</v>
      </c>
      <c r="D52" s="11">
        <v>0.0379574298858643</v>
      </c>
      <c r="E52" s="11">
        <v>10</v>
      </c>
      <c r="F52" s="11">
        <v>7</v>
      </c>
      <c r="G52" s="11">
        <v>0</v>
      </c>
      <c r="H52" s="11">
        <v>3</v>
      </c>
      <c r="I52" s="11">
        <v>1</v>
      </c>
      <c r="J52" s="11">
        <v>0.588235294117647</v>
      </c>
      <c r="K52" s="11">
        <v>0.740740740740741</v>
      </c>
      <c r="L52" s="11">
        <v>0.7</v>
      </c>
      <c r="M52" s="11">
        <v>0.3</v>
      </c>
      <c r="N52" s="11">
        <v>0.65</v>
      </c>
    </row>
    <row r="53" spans="1:14">
      <c r="A53" s="8">
        <v>373</v>
      </c>
      <c r="B53" s="9">
        <v>373</v>
      </c>
      <c r="C53" s="9">
        <v>0.55962598323822</v>
      </c>
      <c r="D53" s="9">
        <v>0.0186443328857422</v>
      </c>
      <c r="E53" s="9">
        <v>9</v>
      </c>
      <c r="F53" s="9">
        <v>5</v>
      </c>
      <c r="G53" s="9">
        <v>1</v>
      </c>
      <c r="H53" s="9">
        <v>5</v>
      </c>
      <c r="I53" s="9">
        <v>0.9</v>
      </c>
      <c r="J53" s="9">
        <v>0.642857142857143</v>
      </c>
      <c r="K53" s="9">
        <v>0.75</v>
      </c>
      <c r="L53" s="9">
        <v>0.5</v>
      </c>
      <c r="M53" s="9">
        <v>0.4</v>
      </c>
      <c r="N53" s="9">
        <v>0.7</v>
      </c>
    </row>
    <row r="54" spans="1:14">
      <c r="A54" s="8">
        <v>297</v>
      </c>
      <c r="B54" s="9">
        <v>297</v>
      </c>
      <c r="C54" s="9">
        <v>0.560098528862</v>
      </c>
      <c r="D54" s="9">
        <v>0.0110046863555908</v>
      </c>
      <c r="E54" s="9">
        <v>10</v>
      </c>
      <c r="F54" s="9">
        <v>6</v>
      </c>
      <c r="G54" s="9">
        <v>0</v>
      </c>
      <c r="H54" s="9">
        <v>4</v>
      </c>
      <c r="I54" s="9">
        <v>1</v>
      </c>
      <c r="J54" s="9">
        <v>0.625</v>
      </c>
      <c r="K54" s="9">
        <v>0.769230769230769</v>
      </c>
      <c r="L54" s="9">
        <v>0.6</v>
      </c>
      <c r="M54" s="9">
        <v>0.4</v>
      </c>
      <c r="N54" s="9">
        <v>0.7</v>
      </c>
    </row>
    <row r="55" spans="1:14">
      <c r="A55" s="8">
        <v>452</v>
      </c>
      <c r="B55" s="9">
        <v>452</v>
      </c>
      <c r="C55" s="9">
        <v>0.560505032539368</v>
      </c>
      <c r="D55" s="9">
        <v>0.0543836355209351</v>
      </c>
      <c r="E55" s="9">
        <v>9</v>
      </c>
      <c r="F55" s="9">
        <v>6</v>
      </c>
      <c r="G55" s="9">
        <v>1</v>
      </c>
      <c r="H55" s="9">
        <v>4</v>
      </c>
      <c r="I55" s="9">
        <v>0.9</v>
      </c>
      <c r="J55" s="9">
        <v>0.6</v>
      </c>
      <c r="K55" s="9">
        <v>0.72</v>
      </c>
      <c r="L55" s="9">
        <v>0.6</v>
      </c>
      <c r="M55" s="9">
        <v>0.3</v>
      </c>
      <c r="N55" s="9">
        <v>0.65</v>
      </c>
    </row>
    <row r="56" spans="1:14">
      <c r="A56" s="8">
        <v>448</v>
      </c>
      <c r="B56" s="9">
        <v>448</v>
      </c>
      <c r="C56" s="9">
        <v>0.561047911643982</v>
      </c>
      <c r="D56" s="9">
        <v>0.0178077220916748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346</v>
      </c>
      <c r="B57" s="9">
        <v>346</v>
      </c>
      <c r="C57" s="9">
        <v>0.562122702598572</v>
      </c>
      <c r="D57" s="9">
        <v>0.0787234306335449</v>
      </c>
      <c r="E57" s="9">
        <v>10</v>
      </c>
      <c r="F57" s="9">
        <v>6</v>
      </c>
      <c r="G57" s="9">
        <v>0</v>
      </c>
      <c r="H57" s="9">
        <v>4</v>
      </c>
      <c r="I57" s="9">
        <v>1</v>
      </c>
      <c r="J57" s="9">
        <v>0.625</v>
      </c>
      <c r="K57" s="9">
        <v>0.769230769230769</v>
      </c>
      <c r="L57" s="9">
        <v>0.6</v>
      </c>
      <c r="M57" s="9">
        <v>0.4</v>
      </c>
      <c r="N57" s="9">
        <v>0.7</v>
      </c>
    </row>
    <row r="58" spans="1:14">
      <c r="A58" s="8">
        <v>393</v>
      </c>
      <c r="B58" s="9">
        <v>393</v>
      </c>
      <c r="C58" s="9">
        <v>0.562142014503479</v>
      </c>
      <c r="D58" s="9">
        <v>0.0169335603713989</v>
      </c>
      <c r="E58" s="9">
        <v>8</v>
      </c>
      <c r="F58" s="9">
        <v>8</v>
      </c>
      <c r="G58" s="9">
        <v>2</v>
      </c>
      <c r="H58" s="9">
        <v>2</v>
      </c>
      <c r="I58" s="9">
        <v>0.8</v>
      </c>
      <c r="J58" s="9">
        <v>0.5</v>
      </c>
      <c r="K58" s="9">
        <v>0.615384615384615</v>
      </c>
      <c r="L58" s="9">
        <v>0.8</v>
      </c>
      <c r="M58" s="9">
        <v>0</v>
      </c>
      <c r="N58" s="9">
        <v>0.5</v>
      </c>
    </row>
    <row r="59" spans="1:14">
      <c r="A59" s="8">
        <v>498</v>
      </c>
      <c r="B59" s="9">
        <v>498</v>
      </c>
      <c r="C59" s="9">
        <v>0.562498211860657</v>
      </c>
      <c r="D59" s="9">
        <v>0.018094539642334</v>
      </c>
      <c r="E59" s="9">
        <v>9</v>
      </c>
      <c r="F59" s="9">
        <v>6</v>
      </c>
      <c r="G59" s="9">
        <v>1</v>
      </c>
      <c r="H59" s="9">
        <v>4</v>
      </c>
      <c r="I59" s="9">
        <v>0.9</v>
      </c>
      <c r="J59" s="9">
        <v>0.6</v>
      </c>
      <c r="K59" s="9">
        <v>0.72</v>
      </c>
      <c r="L59" s="9">
        <v>0.6</v>
      </c>
      <c r="M59" s="9">
        <v>0.3</v>
      </c>
      <c r="N59" s="9">
        <v>0.65</v>
      </c>
    </row>
    <row r="60" spans="1:14">
      <c r="A60" s="8">
        <v>147</v>
      </c>
      <c r="B60" s="9">
        <v>147</v>
      </c>
      <c r="C60" s="9">
        <v>0.56492280960083</v>
      </c>
      <c r="D60" s="9">
        <v>0.124079346656799</v>
      </c>
      <c r="E60" s="9">
        <v>7</v>
      </c>
      <c r="F60" s="9">
        <v>9</v>
      </c>
      <c r="G60" s="9">
        <v>3</v>
      </c>
      <c r="H60" s="9">
        <v>1</v>
      </c>
      <c r="I60" s="9">
        <v>0.7</v>
      </c>
      <c r="J60" s="9">
        <v>0.4375</v>
      </c>
      <c r="K60" s="9">
        <v>0.538461538461538</v>
      </c>
      <c r="L60" s="9">
        <v>0.9</v>
      </c>
      <c r="M60" s="9">
        <v>-0.2</v>
      </c>
      <c r="N60" s="9">
        <v>0.4</v>
      </c>
    </row>
    <row r="61" customFormat="1" spans="1:14">
      <c r="A61" s="8">
        <v>432</v>
      </c>
      <c r="B61" s="9">
        <v>432</v>
      </c>
      <c r="C61" s="9">
        <v>0.605595111846924</v>
      </c>
      <c r="D61" s="9">
        <v>0.208909034729004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7</v>
      </c>
      <c r="B62" s="9">
        <v>7</v>
      </c>
      <c r="C62" s="9">
        <v>0.567395210266113</v>
      </c>
      <c r="D62" s="9">
        <v>0.0389201641082764</v>
      </c>
      <c r="E62" s="9">
        <v>10</v>
      </c>
      <c r="F62" s="9">
        <v>8</v>
      </c>
      <c r="G62" s="9">
        <v>0</v>
      </c>
      <c r="H62" s="9">
        <v>2</v>
      </c>
      <c r="I62" s="9">
        <v>1</v>
      </c>
      <c r="J62" s="9">
        <v>0.555555555555556</v>
      </c>
      <c r="K62" s="9">
        <v>0.714285714285714</v>
      </c>
      <c r="L62" s="9">
        <v>0.8</v>
      </c>
      <c r="M62" s="9">
        <v>0.2</v>
      </c>
      <c r="N62" s="9">
        <v>0.6</v>
      </c>
    </row>
    <row r="63" spans="1:14">
      <c r="A63" s="8">
        <v>61</v>
      </c>
      <c r="B63" s="9">
        <v>61</v>
      </c>
      <c r="C63" s="9">
        <v>0.567415475845337</v>
      </c>
      <c r="D63" s="9">
        <v>0.0208377838134766</v>
      </c>
      <c r="E63" s="9">
        <v>10</v>
      </c>
      <c r="F63" s="9">
        <v>7</v>
      </c>
      <c r="G63" s="9">
        <v>0</v>
      </c>
      <c r="H63" s="9">
        <v>3</v>
      </c>
      <c r="I63" s="9">
        <v>1</v>
      </c>
      <c r="J63" s="9">
        <v>0.588235294117647</v>
      </c>
      <c r="K63" s="9">
        <v>0.740740740740741</v>
      </c>
      <c r="L63" s="9">
        <v>0.7</v>
      </c>
      <c r="M63" s="9">
        <v>0.3</v>
      </c>
      <c r="N63" s="9">
        <v>0.65</v>
      </c>
    </row>
    <row r="64" spans="1:14">
      <c r="A64" s="8">
        <v>51</v>
      </c>
      <c r="B64" s="9">
        <v>51</v>
      </c>
      <c r="C64" s="9">
        <v>0.567926406860352</v>
      </c>
      <c r="D64" s="9">
        <v>0.115323781967163</v>
      </c>
      <c r="E64" s="9">
        <v>8</v>
      </c>
      <c r="F64" s="9">
        <v>8</v>
      </c>
      <c r="G64" s="9">
        <v>2</v>
      </c>
      <c r="H64" s="9">
        <v>2</v>
      </c>
      <c r="I64" s="9">
        <v>0.8</v>
      </c>
      <c r="J64" s="9">
        <v>0.5</v>
      </c>
      <c r="K64" s="9">
        <v>0.615384615384615</v>
      </c>
      <c r="L64" s="9">
        <v>0.8</v>
      </c>
      <c r="M64" s="9">
        <v>0</v>
      </c>
      <c r="N64" s="9">
        <v>0.5</v>
      </c>
    </row>
    <row r="65" spans="1:14">
      <c r="A65" s="8">
        <v>308</v>
      </c>
      <c r="B65" s="9">
        <v>308</v>
      </c>
      <c r="C65" s="9">
        <v>0.568925857543945</v>
      </c>
      <c r="D65" s="9">
        <v>0.154922485351562</v>
      </c>
      <c r="E65" s="9">
        <v>10</v>
      </c>
      <c r="F65" s="9">
        <v>8</v>
      </c>
      <c r="G65" s="9">
        <v>0</v>
      </c>
      <c r="H65" s="9">
        <v>2</v>
      </c>
      <c r="I65" s="9">
        <v>1</v>
      </c>
      <c r="J65" s="9">
        <v>0.555555555555556</v>
      </c>
      <c r="K65" s="9">
        <v>0.714285714285714</v>
      </c>
      <c r="L65" s="9">
        <v>0.8</v>
      </c>
      <c r="M65" s="9">
        <v>0.2</v>
      </c>
      <c r="N65" s="9">
        <v>0.6</v>
      </c>
    </row>
    <row r="66" spans="1:14">
      <c r="A66" s="8">
        <v>224</v>
      </c>
      <c r="B66" s="9">
        <v>224</v>
      </c>
      <c r="C66" s="9">
        <v>0.56917941570282</v>
      </c>
      <c r="D66" s="9">
        <v>0.183644413948059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469</v>
      </c>
      <c r="B67" s="9">
        <v>469</v>
      </c>
      <c r="C67" s="9">
        <v>0.569208860397339</v>
      </c>
      <c r="D67" s="9">
        <v>0.0651026964187622</v>
      </c>
      <c r="E67" s="9">
        <v>7</v>
      </c>
      <c r="F67" s="9">
        <v>9</v>
      </c>
      <c r="G67" s="9">
        <v>3</v>
      </c>
      <c r="H67" s="9">
        <v>1</v>
      </c>
      <c r="I67" s="9">
        <v>0.7</v>
      </c>
      <c r="J67" s="9">
        <v>0.4375</v>
      </c>
      <c r="K67" s="9">
        <v>0.538461538461538</v>
      </c>
      <c r="L67" s="9">
        <v>0.9</v>
      </c>
      <c r="M67" s="9">
        <v>-0.2</v>
      </c>
      <c r="N67" s="9">
        <v>0.4</v>
      </c>
    </row>
    <row r="68" spans="1:14">
      <c r="A68" s="8">
        <v>133</v>
      </c>
      <c r="B68" s="9">
        <v>133</v>
      </c>
      <c r="C68" s="9">
        <v>0.597050428390503</v>
      </c>
      <c r="D68" s="9">
        <v>0.135079622268677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33</v>
      </c>
      <c r="B69" s="9">
        <v>33</v>
      </c>
      <c r="C69" s="9">
        <v>0.59718656539917</v>
      </c>
      <c r="D69" s="9">
        <v>0.132335543632507</v>
      </c>
      <c r="E69" s="9">
        <v>9</v>
      </c>
      <c r="F69" s="9">
        <v>8</v>
      </c>
      <c r="G69" s="9">
        <v>1</v>
      </c>
      <c r="H69" s="9">
        <v>2</v>
      </c>
      <c r="I69" s="9">
        <v>0.9</v>
      </c>
      <c r="J69" s="9">
        <v>0.529411764705882</v>
      </c>
      <c r="K69" s="9">
        <v>0.666666666666667</v>
      </c>
      <c r="L69" s="9">
        <v>0.8</v>
      </c>
      <c r="M69" s="9">
        <v>0.1</v>
      </c>
      <c r="N69" s="9">
        <v>0.55</v>
      </c>
    </row>
    <row r="70" spans="1:14">
      <c r="A70" s="8">
        <v>313</v>
      </c>
      <c r="B70" s="9">
        <v>313</v>
      </c>
      <c r="C70" s="9">
        <v>0.650550127029419</v>
      </c>
      <c r="D70" s="9">
        <v>0.200407981872559</v>
      </c>
      <c r="E70" s="9">
        <v>8</v>
      </c>
      <c r="F70" s="9">
        <v>5</v>
      </c>
      <c r="G70" s="9">
        <v>2</v>
      </c>
      <c r="H70" s="9">
        <v>5</v>
      </c>
      <c r="I70" s="9">
        <v>0.8</v>
      </c>
      <c r="J70" s="9">
        <v>0.615384615384615</v>
      </c>
      <c r="K70" s="9">
        <v>0.695652173913043</v>
      </c>
      <c r="L70" s="9">
        <v>0.5</v>
      </c>
      <c r="M70" s="9">
        <v>0.3</v>
      </c>
      <c r="N70" s="9">
        <v>0.65</v>
      </c>
    </row>
    <row r="71" s="4" customFormat="1" spans="1:14">
      <c r="A71" s="16">
        <v>394</v>
      </c>
      <c r="B71" s="17">
        <v>394</v>
      </c>
      <c r="C71" s="17">
        <v>0.598041772842407</v>
      </c>
      <c r="D71" s="17">
        <v>0.0163865089416504</v>
      </c>
      <c r="E71" s="17">
        <v>9</v>
      </c>
      <c r="F71" s="17">
        <v>9</v>
      </c>
      <c r="G71" s="17">
        <v>1</v>
      </c>
      <c r="H71" s="17">
        <v>1</v>
      </c>
      <c r="I71" s="17">
        <v>0.9</v>
      </c>
      <c r="J71" s="17">
        <v>0.5</v>
      </c>
      <c r="K71" s="17">
        <v>0.642857142857143</v>
      </c>
      <c r="L71" s="17">
        <v>0.9</v>
      </c>
      <c r="M71" s="17">
        <v>0</v>
      </c>
      <c r="N71" s="17">
        <v>0.5</v>
      </c>
    </row>
    <row r="72" spans="1:14">
      <c r="A72" s="8">
        <v>225</v>
      </c>
      <c r="B72" s="9">
        <v>225</v>
      </c>
      <c r="C72" s="9">
        <v>0.605853915214539</v>
      </c>
      <c r="D72" s="9">
        <v>0.149552583694458</v>
      </c>
      <c r="E72" s="9">
        <v>7</v>
      </c>
      <c r="F72" s="9">
        <v>8</v>
      </c>
      <c r="G72" s="9">
        <v>3</v>
      </c>
      <c r="H72" s="9">
        <v>2</v>
      </c>
      <c r="I72" s="9">
        <v>0.7</v>
      </c>
      <c r="J72" s="9">
        <v>0.466666666666667</v>
      </c>
      <c r="K72" s="9">
        <v>0.56</v>
      </c>
      <c r="L72" s="9">
        <v>0.8</v>
      </c>
      <c r="M72" s="9">
        <v>-0.1</v>
      </c>
      <c r="N72" s="9">
        <v>0.45</v>
      </c>
    </row>
    <row r="73" spans="1:14">
      <c r="A73" s="8">
        <v>472</v>
      </c>
      <c r="B73" s="9">
        <v>472</v>
      </c>
      <c r="C73" s="9">
        <v>0.620526671409607</v>
      </c>
      <c r="D73" s="9">
        <v>0.139442920684815</v>
      </c>
      <c r="E73" s="9">
        <v>8</v>
      </c>
      <c r="F73" s="9">
        <v>7</v>
      </c>
      <c r="G73" s="9">
        <v>2</v>
      </c>
      <c r="H73" s="9">
        <v>3</v>
      </c>
      <c r="I73" s="9">
        <v>0.8</v>
      </c>
      <c r="J73" s="9">
        <v>0.533333333333333</v>
      </c>
      <c r="K73" s="9">
        <v>0.64</v>
      </c>
      <c r="L73" s="9">
        <v>0.7</v>
      </c>
      <c r="M73" s="9">
        <v>0.1</v>
      </c>
      <c r="N73" s="9">
        <v>0.55</v>
      </c>
    </row>
    <row r="74" spans="1:14">
      <c r="A74" s="8">
        <v>240</v>
      </c>
      <c r="B74" s="9">
        <v>240</v>
      </c>
      <c r="C74" s="9">
        <v>0.720616340637207</v>
      </c>
      <c r="D74" s="9">
        <v>0.0177127122879028</v>
      </c>
      <c r="E74" s="9">
        <v>10</v>
      </c>
      <c r="F74" s="9">
        <v>7</v>
      </c>
      <c r="G74" s="9">
        <v>0</v>
      </c>
      <c r="H74" s="9">
        <v>3</v>
      </c>
      <c r="I74" s="9">
        <v>1</v>
      </c>
      <c r="J74" s="9">
        <v>0.588235294117647</v>
      </c>
      <c r="K74" s="9">
        <v>0.740740740740741</v>
      </c>
      <c r="L74" s="9">
        <v>0.7</v>
      </c>
      <c r="M74" s="9">
        <v>0.3</v>
      </c>
      <c r="N74" s="9">
        <v>0.65</v>
      </c>
    </row>
    <row r="75" spans="1:14">
      <c r="A75" s="8">
        <v>345</v>
      </c>
      <c r="B75" s="9">
        <v>345</v>
      </c>
      <c r="C75" s="9">
        <v>0.72076141834259</v>
      </c>
      <c r="D75" s="9">
        <v>0.153447031974793</v>
      </c>
      <c r="E75" s="9">
        <v>8</v>
      </c>
      <c r="F75" s="9">
        <v>7</v>
      </c>
      <c r="G75" s="9">
        <v>2</v>
      </c>
      <c r="H75" s="9">
        <v>3</v>
      </c>
      <c r="I75" s="9">
        <v>0.8</v>
      </c>
      <c r="J75" s="9">
        <v>0.533333333333333</v>
      </c>
      <c r="K75" s="9">
        <v>0.64</v>
      </c>
      <c r="L75" s="9">
        <v>0.7</v>
      </c>
      <c r="M75" s="9">
        <v>0.1</v>
      </c>
      <c r="N75" s="9">
        <v>0.55</v>
      </c>
    </row>
    <row r="76" spans="1:14">
      <c r="A76" s="8">
        <v>230</v>
      </c>
      <c r="B76" s="9">
        <v>230</v>
      </c>
      <c r="C76" s="9">
        <v>0.720847606658936</v>
      </c>
      <c r="D76" s="9">
        <v>0.0570018291473389</v>
      </c>
      <c r="E76" s="9">
        <v>9</v>
      </c>
      <c r="F76" s="9">
        <v>8</v>
      </c>
      <c r="G76" s="9">
        <v>1</v>
      </c>
      <c r="H76" s="9">
        <v>2</v>
      </c>
      <c r="I76" s="9">
        <v>0.9</v>
      </c>
      <c r="J76" s="9">
        <v>0.529411764705882</v>
      </c>
      <c r="K76" s="9">
        <v>0.666666666666667</v>
      </c>
      <c r="L76" s="9">
        <v>0.8</v>
      </c>
      <c r="M76" s="9">
        <v>0.1</v>
      </c>
      <c r="N76" s="9">
        <v>0.55</v>
      </c>
    </row>
    <row r="77" s="4" customFormat="1" spans="1:14">
      <c r="A77" s="16">
        <v>336</v>
      </c>
      <c r="B77" s="17">
        <v>336</v>
      </c>
      <c r="C77" s="17">
        <v>0.946617364883423</v>
      </c>
      <c r="D77" s="17">
        <v>0.184411883354187</v>
      </c>
      <c r="E77" s="17">
        <v>9</v>
      </c>
      <c r="F77" s="17">
        <v>6</v>
      </c>
      <c r="G77" s="17">
        <v>1</v>
      </c>
      <c r="H77" s="17">
        <v>4</v>
      </c>
      <c r="I77" s="17">
        <v>0.9</v>
      </c>
      <c r="J77" s="17">
        <v>0.6</v>
      </c>
      <c r="K77" s="17">
        <v>0.72</v>
      </c>
      <c r="L77" s="17">
        <v>0.6</v>
      </c>
      <c r="M77" s="17">
        <v>0.3</v>
      </c>
      <c r="N77" s="17">
        <v>0.65</v>
      </c>
    </row>
    <row r="78" spans="3:13">
      <c r="C78" s="7">
        <f>AVERAGE(C2:C77)</f>
        <v>0.529316944511313</v>
      </c>
      <c r="D78" s="7">
        <f>AVERAGE(D2:D77)</f>
        <v>0.0726753724248786</v>
      </c>
      <c r="L78" s="7">
        <f>AVERAGE(L2:L77)</f>
        <v>0.685526315789474</v>
      </c>
      <c r="M78" s="7">
        <f>AVERAGE(M2:M77)</f>
        <v>0.202631578947368</v>
      </c>
    </row>
    <row r="80" spans="3:9">
      <c r="C80" s="18" t="s">
        <v>13</v>
      </c>
      <c r="D80" s="7" t="s">
        <v>14</v>
      </c>
      <c r="E80" s="7" t="s">
        <v>85</v>
      </c>
      <c r="F80" s="7" t="s">
        <v>86</v>
      </c>
      <c r="G80" s="7"/>
      <c r="H80" s="7" t="s">
        <v>39</v>
      </c>
      <c r="I80" s="7"/>
    </row>
    <row r="81" spans="3:12">
      <c r="C81" s="7" t="s">
        <v>15</v>
      </c>
      <c r="D81" s="7">
        <f>COUNTIF(C2:C77,"&lt;0.343")-COUNTIF(C2:C77,"&lt;0.311")</f>
        <v>0</v>
      </c>
      <c r="E81" s="7"/>
      <c r="F81" s="7"/>
      <c r="G81" s="7"/>
      <c r="H81" s="19">
        <v>0.02</v>
      </c>
      <c r="I81" s="23">
        <v>31.2</v>
      </c>
      <c r="J81" s="23">
        <v>-40</v>
      </c>
      <c r="K81" s="24">
        <v>0.0256</v>
      </c>
      <c r="L81">
        <v>76</v>
      </c>
    </row>
    <row r="82" spans="3:12">
      <c r="C82" s="7" t="s">
        <v>16</v>
      </c>
      <c r="D82" s="7">
        <f>COUNTIF(C2:C77,"&lt;0.375")-COUNTIF(C2:C77,"&lt;0.343")</f>
        <v>0</v>
      </c>
      <c r="E82" s="7"/>
      <c r="F82" s="7"/>
      <c r="G82" s="7"/>
      <c r="H82" s="19">
        <v>0.04</v>
      </c>
      <c r="I82" s="23">
        <v>62.4</v>
      </c>
      <c r="J82" s="23">
        <v>-60</v>
      </c>
      <c r="K82" s="24">
        <v>0.0385</v>
      </c>
      <c r="L82">
        <v>75</v>
      </c>
    </row>
    <row r="83" spans="3:12">
      <c r="C83" s="7" t="s">
        <v>17</v>
      </c>
      <c r="D83" s="7">
        <f>COUNTIF(C2:C77,"&lt;0.407")-COUNTIF(C2:C77,"&lt;0.375")</f>
        <v>4</v>
      </c>
      <c r="E83" s="7"/>
      <c r="F83" s="7"/>
      <c r="G83" s="7"/>
      <c r="H83" s="19">
        <v>0.1</v>
      </c>
      <c r="I83" s="23">
        <v>156</v>
      </c>
      <c r="J83" s="23">
        <v>-160</v>
      </c>
      <c r="K83" s="24">
        <v>0.1026</v>
      </c>
      <c r="L83">
        <v>70</v>
      </c>
    </row>
    <row r="84" spans="3:12">
      <c r="C84" s="7" t="s">
        <v>18</v>
      </c>
      <c r="D84" s="7">
        <f>COUNTIF(C2:C77,"&lt;0.439")-COUNTIF(C2:C77,"&lt;0.407")</f>
        <v>9</v>
      </c>
      <c r="E84" s="7"/>
      <c r="F84" s="7"/>
      <c r="G84" s="7"/>
      <c r="H84" s="19">
        <v>0.12</v>
      </c>
      <c r="I84" s="23">
        <v>187.2</v>
      </c>
      <c r="J84" s="23">
        <v>-180</v>
      </c>
      <c r="K84" s="24">
        <v>0.1154</v>
      </c>
      <c r="L84">
        <v>69</v>
      </c>
    </row>
    <row r="85" s="3" customFormat="1" spans="3:12">
      <c r="C85" s="20" t="s">
        <v>19</v>
      </c>
      <c r="D85" s="20">
        <f>COUNTIF(C2:C77,"&lt;0.471")-COUNTIF(C2:C77,"&lt;0.439")</f>
        <v>13</v>
      </c>
      <c r="E85" s="20"/>
      <c r="F85" s="20">
        <v>1500</v>
      </c>
      <c r="G85" s="20"/>
      <c r="H85" s="20"/>
      <c r="I85" s="20"/>
      <c r="J85" s="3">
        <v>-200</v>
      </c>
      <c r="K85" s="25">
        <v>0.1282</v>
      </c>
      <c r="L85" s="3">
        <v>68</v>
      </c>
    </row>
    <row r="86" spans="3:7">
      <c r="C86" s="7" t="s">
        <v>20</v>
      </c>
      <c r="D86" s="7">
        <f>COUNTIF(C2:C77,"&lt;0.503")-COUNTIF(C2:C77,"&lt;0.471")</f>
        <v>2</v>
      </c>
      <c r="E86" s="7"/>
      <c r="F86" s="7"/>
      <c r="G86" s="7"/>
    </row>
    <row r="87" s="5" customFormat="1" spans="3:8">
      <c r="C87" s="21" t="s">
        <v>21</v>
      </c>
      <c r="D87" s="21">
        <f>COUNTIF(C2:C77,"&lt;0.535")-COUNTIF(C2:C77,"&lt;0.503")</f>
        <v>5</v>
      </c>
      <c r="E87" s="21">
        <v>4</v>
      </c>
      <c r="F87" s="21">
        <v>-36</v>
      </c>
      <c r="G87" s="21">
        <v>3</v>
      </c>
      <c r="H87" s="5">
        <v>4</v>
      </c>
    </row>
    <row r="88" spans="3:7">
      <c r="C88" s="7" t="s">
        <v>22</v>
      </c>
      <c r="D88" s="7">
        <f>COUNTIF(C2:C77,"&lt;0.567")-COUNTIF(C2:C77,"&lt;0.535")</f>
        <v>23</v>
      </c>
      <c r="E88" s="7">
        <v>7</v>
      </c>
      <c r="F88" s="7">
        <v>-38</v>
      </c>
      <c r="G88" s="7">
        <v>7</v>
      </c>
    </row>
    <row r="89" s="3" customFormat="1" spans="3:7">
      <c r="C89" s="20" t="s">
        <v>23</v>
      </c>
      <c r="D89" s="20">
        <f>COUNTIF(C2:C77,"&lt;0.599")-COUNTIF(C2:C77,"&lt;0.567")</f>
        <v>12</v>
      </c>
      <c r="E89" s="20">
        <v>9</v>
      </c>
      <c r="F89" s="20">
        <v>-55</v>
      </c>
      <c r="G89" s="20">
        <v>11</v>
      </c>
    </row>
    <row r="90" spans="3:7">
      <c r="C90" s="7" t="s">
        <v>24</v>
      </c>
      <c r="D90" s="7">
        <f>COUNTIF(C2:C77,"&lt;0.631")-COUNTIF(C2:C77,"&lt;0.599")</f>
        <v>3</v>
      </c>
      <c r="E90" s="7">
        <v>11</v>
      </c>
      <c r="F90" s="7">
        <v>-50</v>
      </c>
      <c r="G90" s="7">
        <v>15</v>
      </c>
    </row>
    <row r="91" s="6" customFormat="1" spans="3:7">
      <c r="C91" s="22" t="s">
        <v>25</v>
      </c>
      <c r="D91" s="22">
        <f>COUNTIF(C2:C77,"&lt;0.663")-COUNTIF(C2:C77,"&lt;0.631")</f>
        <v>1</v>
      </c>
      <c r="E91" s="22">
        <v>13</v>
      </c>
      <c r="F91" s="22">
        <v>-39</v>
      </c>
      <c r="G91" s="22">
        <v>18</v>
      </c>
    </row>
    <row r="92" spans="3:7">
      <c r="C92" s="7" t="s">
        <v>26</v>
      </c>
      <c r="D92" s="7">
        <f>COUNTIF(C2:C77,"&lt;0.695")-COUNTIF(C2:C77,"&lt;0.663")</f>
        <v>0</v>
      </c>
      <c r="E92" s="7">
        <v>11</v>
      </c>
      <c r="F92" s="7">
        <v>-39</v>
      </c>
      <c r="G92" s="7">
        <v>15</v>
      </c>
    </row>
    <row r="93" spans="3:7">
      <c r="C93" s="7" t="s">
        <v>27</v>
      </c>
      <c r="D93" s="7">
        <f>COUNTIF(C2:C77,"&lt;0.727")-COUNTIF(C2:C77,"&lt;0.695")</f>
        <v>3</v>
      </c>
      <c r="E93" s="7">
        <v>9</v>
      </c>
      <c r="F93" s="7">
        <v>-35</v>
      </c>
      <c r="G93" s="7">
        <v>11</v>
      </c>
    </row>
    <row r="94" spans="3:7">
      <c r="C94" s="7" t="s">
        <v>28</v>
      </c>
      <c r="D94" s="7">
        <f>COUNTIF(C2:C77,"&lt;0.759")-COUNTIF(C2:C77,"&lt;0.727")</f>
        <v>0</v>
      </c>
      <c r="E94" s="7">
        <v>7</v>
      </c>
      <c r="F94" s="7">
        <v>-22</v>
      </c>
      <c r="G94" s="7">
        <v>7</v>
      </c>
    </row>
    <row r="95" s="5" customFormat="1" spans="3:7">
      <c r="C95" s="21" t="s">
        <v>29</v>
      </c>
      <c r="D95" s="21">
        <f>COUNTIF(C2:C77,"&lt;0.791")-COUNTIF(C2:C77,"&lt;0.759")</f>
        <v>0</v>
      </c>
      <c r="E95" s="21">
        <v>4</v>
      </c>
      <c r="F95" s="21">
        <v>-14</v>
      </c>
      <c r="G95" s="21">
        <v>3</v>
      </c>
    </row>
    <row r="96" spans="3:7">
      <c r="C96" s="7" t="s">
        <v>30</v>
      </c>
      <c r="D96" s="7">
        <f>COUNTIF(C2:C77,"&lt;0.823")-COUNTIF(C2:C77,"&lt;0.791")</f>
        <v>0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9">
      <c r="C100" s="7" t="s">
        <v>34</v>
      </c>
      <c r="D100" s="7">
        <f>COUNTIF(C2:C77,"&lt;0.951")-COUNTIF(C2:C77,"&lt;0.919")</f>
        <v>1</v>
      </c>
      <c r="E100" s="7"/>
      <c r="F100" s="7"/>
      <c r="G100" s="7"/>
      <c r="H100">
        <v>0.53</v>
      </c>
      <c r="I100">
        <v>0.038</v>
      </c>
    </row>
    <row r="101" spans="3:9">
      <c r="C101" s="7" t="s">
        <v>35</v>
      </c>
      <c r="D101" s="7">
        <f>COUNTIF(C2:C77,"&lt;0.983")-COUNTIF(C2:C77,"&lt;0.951")</f>
        <v>0</v>
      </c>
      <c r="E101" s="7"/>
      <c r="F101" s="7"/>
      <c r="G101" s="7"/>
      <c r="H101">
        <v>0.641</v>
      </c>
      <c r="I101">
        <v>0.073</v>
      </c>
    </row>
    <row r="102" spans="3:9">
      <c r="C102" s="7" t="s">
        <v>36</v>
      </c>
      <c r="D102" s="7">
        <f>COUNTIF(C2:C77,"&lt;1.015")-COUNTIF(C2:C77,"&lt;0.983")</f>
        <v>0</v>
      </c>
      <c r="E102" s="7"/>
      <c r="F102" s="7"/>
      <c r="G102" s="7"/>
      <c r="H102">
        <v>0.734</v>
      </c>
      <c r="I102">
        <v>0.107</v>
      </c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82" workbookViewId="0">
      <selection activeCell="A1" sqref="$A1:$XFD103"/>
    </sheetView>
  </sheetViews>
  <sheetFormatPr defaultColWidth="9" defaultRowHeight="13.5"/>
  <cols>
    <col min="3" max="4" width="20.1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248</v>
      </c>
      <c r="B28" s="9">
        <v>248</v>
      </c>
      <c r="C28" s="9">
        <v>0.480457067489624</v>
      </c>
      <c r="D28" s="9">
        <v>0.110321640968323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113</v>
      </c>
      <c r="B29" s="9">
        <v>113</v>
      </c>
      <c r="C29" s="9">
        <v>0.48065447807312</v>
      </c>
      <c r="D29" s="9">
        <v>0.154976487159729</v>
      </c>
      <c r="E29" s="9">
        <v>7</v>
      </c>
      <c r="F29" s="9">
        <v>9</v>
      </c>
      <c r="G29" s="9">
        <v>3</v>
      </c>
      <c r="H29" s="9">
        <v>1</v>
      </c>
      <c r="I29" s="9">
        <v>0.7</v>
      </c>
      <c r="J29" s="9">
        <v>0.4375</v>
      </c>
      <c r="K29" s="9">
        <v>0.538461538461538</v>
      </c>
      <c r="L29" s="9">
        <v>0.9</v>
      </c>
      <c r="M29" s="9">
        <v>-0.2</v>
      </c>
      <c r="N29" s="9">
        <v>0.4</v>
      </c>
    </row>
    <row r="30" spans="1:14">
      <c r="A30" s="8">
        <v>157</v>
      </c>
      <c r="B30" s="9">
        <v>157</v>
      </c>
      <c r="C30" s="9">
        <v>0.511327028274536</v>
      </c>
      <c r="D30" s="9">
        <v>0.097496509552002</v>
      </c>
      <c r="E30" s="9">
        <v>10</v>
      </c>
      <c r="F30" s="9">
        <v>4</v>
      </c>
      <c r="G30" s="9">
        <v>0</v>
      </c>
      <c r="H30" s="9">
        <v>6</v>
      </c>
      <c r="I30" s="9">
        <v>1</v>
      </c>
      <c r="J30" s="9">
        <v>0.714285714285714</v>
      </c>
      <c r="K30" s="9">
        <v>0.833333333333333</v>
      </c>
      <c r="L30" s="9">
        <v>0.4</v>
      </c>
      <c r="M30" s="9">
        <v>0.6</v>
      </c>
      <c r="N30" s="9">
        <v>0.8</v>
      </c>
    </row>
    <row r="31" spans="1:14">
      <c r="A31" s="8">
        <v>347</v>
      </c>
      <c r="B31" s="9">
        <v>347</v>
      </c>
      <c r="C31" s="9">
        <v>0.542703747749329</v>
      </c>
      <c r="D31" s="9">
        <v>0.167460083961487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341</v>
      </c>
      <c r="B32" s="9">
        <v>341</v>
      </c>
      <c r="C32" s="9">
        <v>0.512217044830322</v>
      </c>
      <c r="D32" s="9">
        <v>0.0958206653594971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188</v>
      </c>
      <c r="B33" s="9">
        <v>188</v>
      </c>
      <c r="C33" s="9">
        <v>0.51293158531189</v>
      </c>
      <c r="D33" s="9">
        <v>0.0409480333328247</v>
      </c>
      <c r="E33" s="9">
        <v>9</v>
      </c>
      <c r="F33" s="9">
        <v>5</v>
      </c>
      <c r="G33" s="9">
        <v>1</v>
      </c>
      <c r="H33" s="9">
        <v>5</v>
      </c>
      <c r="I33" s="9">
        <v>0.9</v>
      </c>
      <c r="J33" s="9">
        <v>0.642857142857143</v>
      </c>
      <c r="K33" s="9">
        <v>0.75</v>
      </c>
      <c r="L33" s="9">
        <v>0.5</v>
      </c>
      <c r="M33" s="9">
        <v>0.4</v>
      </c>
      <c r="N33" s="9">
        <v>0.7</v>
      </c>
    </row>
    <row r="34" spans="1:14">
      <c r="A34" s="8">
        <v>273</v>
      </c>
      <c r="B34" s="9">
        <v>273</v>
      </c>
      <c r="C34" s="9">
        <v>0.513692259788513</v>
      </c>
      <c r="D34" s="9">
        <v>0.0435769557952881</v>
      </c>
      <c r="E34" s="9">
        <v>10</v>
      </c>
      <c r="F34" s="9">
        <v>6</v>
      </c>
      <c r="G34" s="9">
        <v>0</v>
      </c>
      <c r="H34" s="9">
        <v>4</v>
      </c>
      <c r="I34" s="9">
        <v>1</v>
      </c>
      <c r="J34" s="9">
        <v>0.625</v>
      </c>
      <c r="K34" s="9">
        <v>0.769230769230769</v>
      </c>
      <c r="L34" s="9">
        <v>0.6</v>
      </c>
      <c r="M34" s="9">
        <v>0.4</v>
      </c>
      <c r="N34" s="9">
        <v>0.7</v>
      </c>
    </row>
    <row r="35" s="1" customFormat="1" spans="1:14">
      <c r="A35" s="10">
        <v>192</v>
      </c>
      <c r="B35" s="11">
        <v>192</v>
      </c>
      <c r="C35" s="11">
        <v>0.592427253723145</v>
      </c>
      <c r="D35" s="11">
        <v>0.27315354347229</v>
      </c>
      <c r="E35" s="11">
        <v>9</v>
      </c>
      <c r="F35" s="11">
        <v>7</v>
      </c>
      <c r="G35" s="11">
        <v>1</v>
      </c>
      <c r="H35" s="11">
        <v>3</v>
      </c>
      <c r="I35" s="11">
        <v>0.9</v>
      </c>
      <c r="J35" s="11">
        <v>0.5625</v>
      </c>
      <c r="K35" s="11">
        <v>0.692307692307692</v>
      </c>
      <c r="L35" s="11">
        <v>0.7</v>
      </c>
      <c r="M35" s="11">
        <v>0.2</v>
      </c>
      <c r="N35" s="11">
        <v>0.6</v>
      </c>
    </row>
    <row r="36" customFormat="1" spans="1:14">
      <c r="A36" s="8">
        <v>444</v>
      </c>
      <c r="B36" s="9">
        <v>444</v>
      </c>
      <c r="C36" s="9">
        <v>0.595346450805664</v>
      </c>
      <c r="D36" s="9">
        <v>0.195836067199707</v>
      </c>
      <c r="E36" s="9">
        <v>7</v>
      </c>
      <c r="F36" s="9">
        <v>6</v>
      </c>
      <c r="G36" s="9">
        <v>3</v>
      </c>
      <c r="H36" s="9">
        <v>4</v>
      </c>
      <c r="I36" s="9">
        <v>0.7</v>
      </c>
      <c r="J36" s="9">
        <v>0.538461538461539</v>
      </c>
      <c r="K36" s="9">
        <v>0.608695652173913</v>
      </c>
      <c r="L36" s="9">
        <v>0.6</v>
      </c>
      <c r="M36" s="9">
        <v>0.1</v>
      </c>
      <c r="N36" s="9">
        <v>0.55</v>
      </c>
    </row>
    <row r="37" spans="1:14">
      <c r="A37" s="8">
        <v>133</v>
      </c>
      <c r="B37" s="9">
        <v>133</v>
      </c>
      <c r="C37" s="9">
        <v>0.597050428390503</v>
      </c>
      <c r="D37" s="9">
        <v>0.135079622268677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327</v>
      </c>
      <c r="B38" s="9">
        <v>327</v>
      </c>
      <c r="C38" s="9">
        <v>0.51726496219635</v>
      </c>
      <c r="D38" s="9">
        <v>0.0496070384979248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97</v>
      </c>
      <c r="B39" s="9">
        <v>97</v>
      </c>
      <c r="C39" s="9">
        <v>0.551364421844482</v>
      </c>
      <c r="D39" s="9">
        <v>0.0240031480789185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205</v>
      </c>
      <c r="B40" s="9">
        <v>205</v>
      </c>
      <c r="C40" s="9">
        <v>0.551659464836121</v>
      </c>
      <c r="D40" s="9">
        <v>0.0101286172866821</v>
      </c>
      <c r="E40" s="9">
        <v>9</v>
      </c>
      <c r="F40" s="9">
        <v>5</v>
      </c>
      <c r="G40" s="9">
        <v>1</v>
      </c>
      <c r="H40" s="9">
        <v>5</v>
      </c>
      <c r="I40" s="9">
        <v>0.9</v>
      </c>
      <c r="J40" s="9">
        <v>0.642857142857143</v>
      </c>
      <c r="K40" s="9">
        <v>0.75</v>
      </c>
      <c r="L40" s="9">
        <v>0.5</v>
      </c>
      <c r="M40" s="9">
        <v>0.4</v>
      </c>
      <c r="N40" s="9">
        <v>0.7</v>
      </c>
    </row>
    <row r="41" spans="1:14">
      <c r="A41" s="8">
        <v>381</v>
      </c>
      <c r="B41" s="9">
        <v>381</v>
      </c>
      <c r="C41" s="9">
        <v>0.552539467811584</v>
      </c>
      <c r="D41" s="9">
        <v>0.112726330757141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186</v>
      </c>
      <c r="B42" s="9">
        <v>186</v>
      </c>
      <c r="C42" s="9">
        <v>0.552615880966187</v>
      </c>
      <c r="D42" s="9">
        <v>0.034991979598999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378</v>
      </c>
      <c r="B43" s="9">
        <v>378</v>
      </c>
      <c r="C43" s="9">
        <v>0.553280830383301</v>
      </c>
      <c r="D43" s="9">
        <v>0.0234357118606567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447</v>
      </c>
      <c r="B44" s="9">
        <v>447</v>
      </c>
      <c r="C44" s="9">
        <v>0.553398132324219</v>
      </c>
      <c r="D44" s="9">
        <v>0.0251387357711792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149</v>
      </c>
      <c r="B45" s="9">
        <v>149</v>
      </c>
      <c r="C45" s="9">
        <v>0.554972887039185</v>
      </c>
      <c r="D45" s="9">
        <v>0.103257656097412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pans="1:14">
      <c r="A46" s="8">
        <v>433</v>
      </c>
      <c r="B46" s="9">
        <v>433</v>
      </c>
      <c r="C46" s="9">
        <v>0.555424928665161</v>
      </c>
      <c r="D46" s="9">
        <v>0.0366297960281372</v>
      </c>
      <c r="E46" s="9">
        <v>9</v>
      </c>
      <c r="F46" s="9">
        <v>4</v>
      </c>
      <c r="G46" s="9">
        <v>1</v>
      </c>
      <c r="H46" s="9">
        <v>6</v>
      </c>
      <c r="I46" s="9">
        <v>0.9</v>
      </c>
      <c r="J46" s="9">
        <v>0.692307692307692</v>
      </c>
      <c r="K46" s="9">
        <v>0.782608695652174</v>
      </c>
      <c r="L46" s="9">
        <v>0.4</v>
      </c>
      <c r="M46" s="9">
        <v>0.5</v>
      </c>
      <c r="N46" s="9">
        <v>0.75</v>
      </c>
    </row>
    <row r="47" spans="1:14">
      <c r="A47" s="8">
        <v>81</v>
      </c>
      <c r="B47" s="9">
        <v>81</v>
      </c>
      <c r="C47" s="9">
        <v>0.557541489601135</v>
      </c>
      <c r="D47" s="9">
        <v>0.0415501594543457</v>
      </c>
      <c r="E47" s="9">
        <v>10</v>
      </c>
      <c r="F47" s="9">
        <v>7</v>
      </c>
      <c r="G47" s="9">
        <v>0</v>
      </c>
      <c r="H47" s="9">
        <v>3</v>
      </c>
      <c r="I47" s="9">
        <v>1</v>
      </c>
      <c r="J47" s="9">
        <v>0.588235294117647</v>
      </c>
      <c r="K47" s="9">
        <v>0.740740740740741</v>
      </c>
      <c r="L47" s="9">
        <v>0.7</v>
      </c>
      <c r="M47" s="9">
        <v>0.3</v>
      </c>
      <c r="N47" s="9">
        <v>0.65</v>
      </c>
    </row>
    <row r="48" spans="1:14">
      <c r="A48" s="8">
        <v>369</v>
      </c>
      <c r="B48" s="9">
        <v>369</v>
      </c>
      <c r="C48" s="9">
        <v>0.558424592018127</v>
      </c>
      <c r="D48" s="9">
        <v>0.142747044563294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299</v>
      </c>
      <c r="B49" s="9">
        <v>299</v>
      </c>
      <c r="C49" s="9">
        <v>0.558793663978577</v>
      </c>
      <c r="D49" s="9">
        <v>0.0411988496780396</v>
      </c>
      <c r="E49" s="9">
        <v>8</v>
      </c>
      <c r="F49" s="9">
        <v>6</v>
      </c>
      <c r="G49" s="9">
        <v>2</v>
      </c>
      <c r="H49" s="9">
        <v>4</v>
      </c>
      <c r="I49" s="9">
        <v>0.8</v>
      </c>
      <c r="J49" s="9">
        <v>0.571428571428572</v>
      </c>
      <c r="K49" s="9">
        <v>0.666666666666667</v>
      </c>
      <c r="L49" s="9">
        <v>0.6</v>
      </c>
      <c r="M49" s="9">
        <v>0.2</v>
      </c>
      <c r="N49" s="9">
        <v>0.6</v>
      </c>
    </row>
    <row r="50" spans="1:14">
      <c r="A50" s="8">
        <v>263</v>
      </c>
      <c r="B50" s="9">
        <v>263</v>
      </c>
      <c r="C50" s="9">
        <v>0.559041619300842</v>
      </c>
      <c r="D50" s="9">
        <v>0.0439227819442749</v>
      </c>
      <c r="E50" s="9">
        <v>9</v>
      </c>
      <c r="F50" s="9">
        <v>5</v>
      </c>
      <c r="G50" s="9">
        <v>1</v>
      </c>
      <c r="H50" s="9">
        <v>5</v>
      </c>
      <c r="I50" s="9">
        <v>0.9</v>
      </c>
      <c r="J50" s="9">
        <v>0.642857142857143</v>
      </c>
      <c r="K50" s="9">
        <v>0.75</v>
      </c>
      <c r="L50" s="9">
        <v>0.5</v>
      </c>
      <c r="M50" s="9">
        <v>0.4</v>
      </c>
      <c r="N50" s="9">
        <v>0.7</v>
      </c>
    </row>
    <row r="51" s="1" customFormat="1" spans="1:14">
      <c r="A51" s="10">
        <v>277</v>
      </c>
      <c r="B51" s="11">
        <v>277</v>
      </c>
      <c r="C51" s="11">
        <v>0.559329867362976</v>
      </c>
      <c r="D51" s="11">
        <v>0.0379574298858643</v>
      </c>
      <c r="E51" s="11">
        <v>10</v>
      </c>
      <c r="F51" s="11">
        <v>7</v>
      </c>
      <c r="G51" s="11">
        <v>0</v>
      </c>
      <c r="H51" s="11">
        <v>3</v>
      </c>
      <c r="I51" s="11">
        <v>1</v>
      </c>
      <c r="J51" s="11">
        <v>0.588235294117647</v>
      </c>
      <c r="K51" s="11">
        <v>0.740740740740741</v>
      </c>
      <c r="L51" s="11">
        <v>0.7</v>
      </c>
      <c r="M51" s="11">
        <v>0.3</v>
      </c>
      <c r="N51" s="11">
        <v>0.65</v>
      </c>
    </row>
    <row r="52" spans="1:14">
      <c r="A52" s="8">
        <v>373</v>
      </c>
      <c r="B52" s="9">
        <v>373</v>
      </c>
      <c r="C52" s="9">
        <v>0.55962598323822</v>
      </c>
      <c r="D52" s="9">
        <v>0.0186443328857422</v>
      </c>
      <c r="E52" s="9">
        <v>9</v>
      </c>
      <c r="F52" s="9">
        <v>5</v>
      </c>
      <c r="G52" s="9">
        <v>1</v>
      </c>
      <c r="H52" s="9">
        <v>5</v>
      </c>
      <c r="I52" s="9">
        <v>0.9</v>
      </c>
      <c r="J52" s="9">
        <v>0.642857142857143</v>
      </c>
      <c r="K52" s="9">
        <v>0.75</v>
      </c>
      <c r="L52" s="9">
        <v>0.5</v>
      </c>
      <c r="M52" s="9">
        <v>0.4</v>
      </c>
      <c r="N52" s="9">
        <v>0.7</v>
      </c>
    </row>
    <row r="53" spans="1:14">
      <c r="A53" s="8">
        <v>297</v>
      </c>
      <c r="B53" s="9">
        <v>297</v>
      </c>
      <c r="C53" s="9">
        <v>0.560098528862</v>
      </c>
      <c r="D53" s="9">
        <v>0.0110046863555908</v>
      </c>
      <c r="E53" s="9">
        <v>10</v>
      </c>
      <c r="F53" s="9">
        <v>6</v>
      </c>
      <c r="G53" s="9">
        <v>0</v>
      </c>
      <c r="H53" s="9">
        <v>4</v>
      </c>
      <c r="I53" s="9">
        <v>1</v>
      </c>
      <c r="J53" s="9">
        <v>0.625</v>
      </c>
      <c r="K53" s="9">
        <v>0.769230769230769</v>
      </c>
      <c r="L53" s="9">
        <v>0.6</v>
      </c>
      <c r="M53" s="9">
        <v>0.4</v>
      </c>
      <c r="N53" s="9">
        <v>0.7</v>
      </c>
    </row>
    <row r="54" spans="1:14">
      <c r="A54" s="8">
        <v>452</v>
      </c>
      <c r="B54" s="9">
        <v>452</v>
      </c>
      <c r="C54" s="9">
        <v>0.560505032539368</v>
      </c>
      <c r="D54" s="9">
        <v>0.0543836355209351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448</v>
      </c>
      <c r="B55" s="9">
        <v>448</v>
      </c>
      <c r="C55" s="9">
        <v>0.561047911643982</v>
      </c>
      <c r="D55" s="9">
        <v>0.0178077220916748</v>
      </c>
      <c r="E55" s="9">
        <v>9</v>
      </c>
      <c r="F55" s="9">
        <v>9</v>
      </c>
      <c r="G55" s="9">
        <v>1</v>
      </c>
      <c r="H55" s="9">
        <v>1</v>
      </c>
      <c r="I55" s="9">
        <v>0.9</v>
      </c>
      <c r="J55" s="9">
        <v>0.5</v>
      </c>
      <c r="K55" s="9">
        <v>0.642857142857143</v>
      </c>
      <c r="L55" s="9">
        <v>0.9</v>
      </c>
      <c r="M55" s="9">
        <v>0</v>
      </c>
      <c r="N55" s="9">
        <v>0.5</v>
      </c>
    </row>
    <row r="56" spans="1:14">
      <c r="A56" s="8">
        <v>346</v>
      </c>
      <c r="B56" s="9">
        <v>346</v>
      </c>
      <c r="C56" s="9">
        <v>0.562122702598572</v>
      </c>
      <c r="D56" s="9">
        <v>0.0787234306335449</v>
      </c>
      <c r="E56" s="9">
        <v>10</v>
      </c>
      <c r="F56" s="9">
        <v>6</v>
      </c>
      <c r="G56" s="9">
        <v>0</v>
      </c>
      <c r="H56" s="9">
        <v>4</v>
      </c>
      <c r="I56" s="9">
        <v>1</v>
      </c>
      <c r="J56" s="9">
        <v>0.625</v>
      </c>
      <c r="K56" s="9">
        <v>0.769230769230769</v>
      </c>
      <c r="L56" s="9">
        <v>0.6</v>
      </c>
      <c r="M56" s="9">
        <v>0.4</v>
      </c>
      <c r="N56" s="9">
        <v>0.7</v>
      </c>
    </row>
    <row r="57" spans="1:14">
      <c r="A57" s="8">
        <v>393</v>
      </c>
      <c r="B57" s="9">
        <v>393</v>
      </c>
      <c r="C57" s="9">
        <v>0.562142014503479</v>
      </c>
      <c r="D57" s="9">
        <v>0.0169335603713989</v>
      </c>
      <c r="E57" s="9">
        <v>8</v>
      </c>
      <c r="F57" s="9">
        <v>8</v>
      </c>
      <c r="G57" s="9">
        <v>2</v>
      </c>
      <c r="H57" s="9">
        <v>2</v>
      </c>
      <c r="I57" s="9">
        <v>0.8</v>
      </c>
      <c r="J57" s="9">
        <v>0.5</v>
      </c>
      <c r="K57" s="9">
        <v>0.615384615384615</v>
      </c>
      <c r="L57" s="9">
        <v>0.8</v>
      </c>
      <c r="M57" s="9">
        <v>0</v>
      </c>
      <c r="N57" s="9">
        <v>0.5</v>
      </c>
    </row>
    <row r="58" spans="1:14">
      <c r="A58" s="8">
        <v>498</v>
      </c>
      <c r="B58" s="9">
        <v>498</v>
      </c>
      <c r="C58" s="9">
        <v>0.562498211860657</v>
      </c>
      <c r="D58" s="9">
        <v>0.018094539642334</v>
      </c>
      <c r="E58" s="9">
        <v>9</v>
      </c>
      <c r="F58" s="9">
        <v>6</v>
      </c>
      <c r="G58" s="9">
        <v>1</v>
      </c>
      <c r="H58" s="9">
        <v>4</v>
      </c>
      <c r="I58" s="9">
        <v>0.9</v>
      </c>
      <c r="J58" s="9">
        <v>0.6</v>
      </c>
      <c r="K58" s="9">
        <v>0.72</v>
      </c>
      <c r="L58" s="9">
        <v>0.6</v>
      </c>
      <c r="M58" s="9">
        <v>0.3</v>
      </c>
      <c r="N58" s="9">
        <v>0.65</v>
      </c>
    </row>
    <row r="59" spans="1:14">
      <c r="A59" s="8">
        <v>147</v>
      </c>
      <c r="B59" s="9">
        <v>147</v>
      </c>
      <c r="C59" s="9">
        <v>0.56492280960083</v>
      </c>
      <c r="D59" s="9">
        <v>0.124079346656799</v>
      </c>
      <c r="E59" s="9">
        <v>7</v>
      </c>
      <c r="F59" s="9">
        <v>9</v>
      </c>
      <c r="G59" s="9">
        <v>3</v>
      </c>
      <c r="H59" s="9">
        <v>1</v>
      </c>
      <c r="I59" s="9">
        <v>0.7</v>
      </c>
      <c r="J59" s="9">
        <v>0.4375</v>
      </c>
      <c r="K59" s="9">
        <v>0.538461538461538</v>
      </c>
      <c r="L59" s="9">
        <v>0.9</v>
      </c>
      <c r="M59" s="9">
        <v>-0.2</v>
      </c>
      <c r="N59" s="9">
        <v>0.4</v>
      </c>
    </row>
    <row r="60" customFormat="1" spans="1:14">
      <c r="A60" s="8">
        <v>432</v>
      </c>
      <c r="B60" s="9">
        <v>432</v>
      </c>
      <c r="C60" s="9">
        <v>0.605595111846924</v>
      </c>
      <c r="D60" s="9">
        <v>0.208909034729004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7</v>
      </c>
      <c r="B61" s="9">
        <v>7</v>
      </c>
      <c r="C61" s="9">
        <v>0.567395210266113</v>
      </c>
      <c r="D61" s="9">
        <v>0.0389201641082764</v>
      </c>
      <c r="E61" s="9">
        <v>10</v>
      </c>
      <c r="F61" s="9">
        <v>8</v>
      </c>
      <c r="G61" s="9">
        <v>0</v>
      </c>
      <c r="H61" s="9">
        <v>2</v>
      </c>
      <c r="I61" s="9">
        <v>1</v>
      </c>
      <c r="J61" s="9">
        <v>0.555555555555556</v>
      </c>
      <c r="K61" s="9">
        <v>0.714285714285714</v>
      </c>
      <c r="L61" s="9">
        <v>0.8</v>
      </c>
      <c r="M61" s="9">
        <v>0.2</v>
      </c>
      <c r="N61" s="9">
        <v>0.6</v>
      </c>
    </row>
    <row r="62" spans="1:14">
      <c r="A62" s="8">
        <v>61</v>
      </c>
      <c r="B62" s="9">
        <v>61</v>
      </c>
      <c r="C62" s="9">
        <v>0.567415475845337</v>
      </c>
      <c r="D62" s="9">
        <v>0.0208377838134766</v>
      </c>
      <c r="E62" s="9">
        <v>10</v>
      </c>
      <c r="F62" s="9">
        <v>7</v>
      </c>
      <c r="G62" s="9">
        <v>0</v>
      </c>
      <c r="H62" s="9">
        <v>3</v>
      </c>
      <c r="I62" s="9">
        <v>1</v>
      </c>
      <c r="J62" s="9">
        <v>0.588235294117647</v>
      </c>
      <c r="K62" s="9">
        <v>0.740740740740741</v>
      </c>
      <c r="L62" s="9">
        <v>0.7</v>
      </c>
      <c r="M62" s="9">
        <v>0.3</v>
      </c>
      <c r="N62" s="9">
        <v>0.65</v>
      </c>
    </row>
    <row r="63" spans="1:14">
      <c r="A63" s="8">
        <v>51</v>
      </c>
      <c r="B63" s="9">
        <v>51</v>
      </c>
      <c r="C63" s="9">
        <v>0.567926406860352</v>
      </c>
      <c r="D63" s="9">
        <v>0.115323781967163</v>
      </c>
      <c r="E63" s="9">
        <v>8</v>
      </c>
      <c r="F63" s="9">
        <v>8</v>
      </c>
      <c r="G63" s="9">
        <v>2</v>
      </c>
      <c r="H63" s="9">
        <v>2</v>
      </c>
      <c r="I63" s="9">
        <v>0.8</v>
      </c>
      <c r="J63" s="9">
        <v>0.5</v>
      </c>
      <c r="K63" s="9">
        <v>0.615384615384615</v>
      </c>
      <c r="L63" s="9">
        <v>0.8</v>
      </c>
      <c r="M63" s="9">
        <v>0</v>
      </c>
      <c r="N63" s="9">
        <v>0.5</v>
      </c>
    </row>
    <row r="64" spans="1:14">
      <c r="A64" s="8">
        <v>308</v>
      </c>
      <c r="B64" s="9">
        <v>308</v>
      </c>
      <c r="C64" s="9">
        <v>0.568925857543945</v>
      </c>
      <c r="D64" s="9">
        <v>0.154922485351562</v>
      </c>
      <c r="E64" s="9">
        <v>10</v>
      </c>
      <c r="F64" s="9">
        <v>8</v>
      </c>
      <c r="G64" s="9">
        <v>0</v>
      </c>
      <c r="H64" s="9">
        <v>2</v>
      </c>
      <c r="I64" s="9">
        <v>1</v>
      </c>
      <c r="J64" s="9">
        <v>0.555555555555556</v>
      </c>
      <c r="K64" s="9">
        <v>0.714285714285714</v>
      </c>
      <c r="L64" s="9">
        <v>0.8</v>
      </c>
      <c r="M64" s="9">
        <v>0.2</v>
      </c>
      <c r="N64" s="9">
        <v>0.6</v>
      </c>
    </row>
    <row r="65" spans="1:14">
      <c r="A65" s="8">
        <v>224</v>
      </c>
      <c r="B65" s="9">
        <v>224</v>
      </c>
      <c r="C65" s="9">
        <v>0.56917941570282</v>
      </c>
      <c r="D65" s="9">
        <v>0.183644413948059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469</v>
      </c>
      <c r="B66" s="9">
        <v>469</v>
      </c>
      <c r="C66" s="9">
        <v>0.569208860397339</v>
      </c>
      <c r="D66" s="9">
        <v>0.0651026964187622</v>
      </c>
      <c r="E66" s="9">
        <v>7</v>
      </c>
      <c r="F66" s="9">
        <v>9</v>
      </c>
      <c r="G66" s="9">
        <v>3</v>
      </c>
      <c r="H66" s="9">
        <v>1</v>
      </c>
      <c r="I66" s="9">
        <v>0.7</v>
      </c>
      <c r="J66" s="9">
        <v>0.4375</v>
      </c>
      <c r="K66" s="9">
        <v>0.538461538461538</v>
      </c>
      <c r="L66" s="9">
        <v>0.9</v>
      </c>
      <c r="M66" s="9">
        <v>-0.2</v>
      </c>
      <c r="N66" s="9">
        <v>0.4</v>
      </c>
    </row>
    <row r="67" spans="1:14">
      <c r="A67" s="8">
        <v>133</v>
      </c>
      <c r="B67" s="9">
        <v>133</v>
      </c>
      <c r="C67" s="9">
        <v>0.597050428390503</v>
      </c>
      <c r="D67" s="9">
        <v>0.135079622268677</v>
      </c>
      <c r="E67" s="9">
        <v>9</v>
      </c>
      <c r="F67" s="9">
        <v>6</v>
      </c>
      <c r="G67" s="9">
        <v>1</v>
      </c>
      <c r="H67" s="9">
        <v>4</v>
      </c>
      <c r="I67" s="9">
        <v>0.9</v>
      </c>
      <c r="J67" s="9">
        <v>0.6</v>
      </c>
      <c r="K67" s="9">
        <v>0.72</v>
      </c>
      <c r="L67" s="9">
        <v>0.6</v>
      </c>
      <c r="M67" s="9">
        <v>0.3</v>
      </c>
      <c r="N67" s="9">
        <v>0.65</v>
      </c>
    </row>
    <row r="68" spans="1:14">
      <c r="A68" s="8">
        <v>33</v>
      </c>
      <c r="B68" s="9">
        <v>33</v>
      </c>
      <c r="C68" s="9">
        <v>0.59718656539917</v>
      </c>
      <c r="D68" s="9">
        <v>0.132335543632507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pans="1:14">
      <c r="A69" s="8">
        <v>313</v>
      </c>
      <c r="B69" s="9">
        <v>313</v>
      </c>
      <c r="C69" s="9">
        <v>0.650550127029419</v>
      </c>
      <c r="D69" s="9">
        <v>0.200407981872559</v>
      </c>
      <c r="E69" s="9">
        <v>8</v>
      </c>
      <c r="F69" s="9">
        <v>5</v>
      </c>
      <c r="G69" s="9">
        <v>2</v>
      </c>
      <c r="H69" s="9">
        <v>5</v>
      </c>
      <c r="I69" s="9">
        <v>0.8</v>
      </c>
      <c r="J69" s="9">
        <v>0.615384615384615</v>
      </c>
      <c r="K69" s="9">
        <v>0.695652173913043</v>
      </c>
      <c r="L69" s="9">
        <v>0.5</v>
      </c>
      <c r="M69" s="9">
        <v>0.3</v>
      </c>
      <c r="N69" s="9">
        <v>0.65</v>
      </c>
    </row>
    <row r="70" s="4" customFormat="1" spans="1:14">
      <c r="A70" s="16">
        <v>394</v>
      </c>
      <c r="B70" s="17">
        <v>394</v>
      </c>
      <c r="C70" s="17">
        <v>0.598041772842407</v>
      </c>
      <c r="D70" s="17">
        <v>0.0163865089416504</v>
      </c>
      <c r="E70" s="17">
        <v>9</v>
      </c>
      <c r="F70" s="17">
        <v>9</v>
      </c>
      <c r="G70" s="17">
        <v>1</v>
      </c>
      <c r="H70" s="17">
        <v>1</v>
      </c>
      <c r="I70" s="17">
        <v>0.9</v>
      </c>
      <c r="J70" s="17">
        <v>0.5</v>
      </c>
      <c r="K70" s="17">
        <v>0.642857142857143</v>
      </c>
      <c r="L70" s="17">
        <v>0.9</v>
      </c>
      <c r="M70" s="17">
        <v>0</v>
      </c>
      <c r="N70" s="17">
        <v>0.5</v>
      </c>
    </row>
    <row r="71" spans="1:14">
      <c r="A71" s="8">
        <v>225</v>
      </c>
      <c r="B71" s="9">
        <v>225</v>
      </c>
      <c r="C71" s="9">
        <v>0.605853915214539</v>
      </c>
      <c r="D71" s="9">
        <v>0.149552583694458</v>
      </c>
      <c r="E71" s="9">
        <v>7</v>
      </c>
      <c r="F71" s="9">
        <v>8</v>
      </c>
      <c r="G71" s="9">
        <v>3</v>
      </c>
      <c r="H71" s="9">
        <v>2</v>
      </c>
      <c r="I71" s="9">
        <v>0.7</v>
      </c>
      <c r="J71" s="9">
        <v>0.466666666666667</v>
      </c>
      <c r="K71" s="9">
        <v>0.56</v>
      </c>
      <c r="L71" s="9">
        <v>0.8</v>
      </c>
      <c r="M71" s="9">
        <v>-0.1</v>
      </c>
      <c r="N71" s="9">
        <v>0.45</v>
      </c>
    </row>
    <row r="72" spans="1:14">
      <c r="A72" s="8">
        <v>472</v>
      </c>
      <c r="B72" s="9">
        <v>472</v>
      </c>
      <c r="C72" s="9">
        <v>0.620526671409607</v>
      </c>
      <c r="D72" s="9">
        <v>0.139442920684815</v>
      </c>
      <c r="E72" s="9">
        <v>8</v>
      </c>
      <c r="F72" s="9">
        <v>7</v>
      </c>
      <c r="G72" s="9">
        <v>2</v>
      </c>
      <c r="H72" s="9">
        <v>3</v>
      </c>
      <c r="I72" s="9">
        <v>0.8</v>
      </c>
      <c r="J72" s="9">
        <v>0.533333333333333</v>
      </c>
      <c r="K72" s="9">
        <v>0.64</v>
      </c>
      <c r="L72" s="9">
        <v>0.7</v>
      </c>
      <c r="M72" s="9">
        <v>0.1</v>
      </c>
      <c r="N72" s="9">
        <v>0.55</v>
      </c>
    </row>
    <row r="73" spans="1:14">
      <c r="A73" s="8">
        <v>240</v>
      </c>
      <c r="B73" s="9">
        <v>240</v>
      </c>
      <c r="C73" s="9">
        <v>0.720616340637207</v>
      </c>
      <c r="D73" s="9">
        <v>0.0177127122879028</v>
      </c>
      <c r="E73" s="9">
        <v>10</v>
      </c>
      <c r="F73" s="9">
        <v>7</v>
      </c>
      <c r="G73" s="9">
        <v>0</v>
      </c>
      <c r="H73" s="9">
        <v>3</v>
      </c>
      <c r="I73" s="9">
        <v>1</v>
      </c>
      <c r="J73" s="9">
        <v>0.588235294117647</v>
      </c>
      <c r="K73" s="9">
        <v>0.740740740740741</v>
      </c>
      <c r="L73" s="9">
        <v>0.7</v>
      </c>
      <c r="M73" s="9">
        <v>0.3</v>
      </c>
      <c r="N73" s="9">
        <v>0.65</v>
      </c>
    </row>
    <row r="74" spans="1:14">
      <c r="A74" s="8">
        <v>345</v>
      </c>
      <c r="B74" s="9">
        <v>345</v>
      </c>
      <c r="C74" s="9">
        <v>0.72076141834259</v>
      </c>
      <c r="D74" s="9">
        <v>0.153447031974793</v>
      </c>
      <c r="E74" s="9">
        <v>8</v>
      </c>
      <c r="F74" s="9">
        <v>7</v>
      </c>
      <c r="G74" s="9">
        <v>2</v>
      </c>
      <c r="H74" s="9">
        <v>3</v>
      </c>
      <c r="I74" s="9">
        <v>0.8</v>
      </c>
      <c r="J74" s="9">
        <v>0.533333333333333</v>
      </c>
      <c r="K74" s="9">
        <v>0.64</v>
      </c>
      <c r="L74" s="9">
        <v>0.7</v>
      </c>
      <c r="M74" s="9">
        <v>0.1</v>
      </c>
      <c r="N74" s="9">
        <v>0.55</v>
      </c>
    </row>
    <row r="75" spans="1:14">
      <c r="A75" s="8">
        <v>230</v>
      </c>
      <c r="B75" s="9">
        <v>230</v>
      </c>
      <c r="C75" s="9">
        <v>0.720847606658936</v>
      </c>
      <c r="D75" s="9">
        <v>0.0570018291473389</v>
      </c>
      <c r="E75" s="9">
        <v>9</v>
      </c>
      <c r="F75" s="9">
        <v>8</v>
      </c>
      <c r="G75" s="9">
        <v>1</v>
      </c>
      <c r="H75" s="9">
        <v>2</v>
      </c>
      <c r="I75" s="9">
        <v>0.9</v>
      </c>
      <c r="J75" s="9">
        <v>0.529411764705882</v>
      </c>
      <c r="K75" s="9">
        <v>0.666666666666667</v>
      </c>
      <c r="L75" s="9">
        <v>0.8</v>
      </c>
      <c r="M75" s="9">
        <v>0.1</v>
      </c>
      <c r="N75" s="9">
        <v>0.55</v>
      </c>
    </row>
    <row r="76" s="4" customFormat="1" spans="1:14">
      <c r="A76" s="16">
        <v>336</v>
      </c>
      <c r="B76" s="17">
        <v>336</v>
      </c>
      <c r="C76" s="17">
        <v>0.946617364883423</v>
      </c>
      <c r="D76" s="17">
        <v>0.184411883354187</v>
      </c>
      <c r="E76" s="17">
        <v>9</v>
      </c>
      <c r="F76" s="17">
        <v>6</v>
      </c>
      <c r="G76" s="17">
        <v>1</v>
      </c>
      <c r="H76" s="17">
        <v>4</v>
      </c>
      <c r="I76" s="17">
        <v>0.9</v>
      </c>
      <c r="J76" s="17">
        <v>0.6</v>
      </c>
      <c r="K76" s="17">
        <v>0.72</v>
      </c>
      <c r="L76" s="17">
        <v>0.6</v>
      </c>
      <c r="M76" s="17">
        <v>0.3</v>
      </c>
      <c r="N76" s="17">
        <v>0.65</v>
      </c>
    </row>
    <row r="77" spans="3:13">
      <c r="C77" s="7">
        <f>AVERAGE(C2:C76)</f>
        <v>0.528940335909526</v>
      </c>
      <c r="D77" s="7">
        <f>AVERAGE(D2:D76)</f>
        <v>0.0727001635233562</v>
      </c>
      <c r="L77" s="7">
        <f>AVERAGE(L2:L76)</f>
        <v>0.682666666666667</v>
      </c>
      <c r="M77" s="7">
        <f>AVERAGE(M2:M76)</f>
        <v>0.205333333333333</v>
      </c>
    </row>
    <row r="79" spans="3:9">
      <c r="C79" s="18" t="s">
        <v>13</v>
      </c>
      <c r="D79" s="7" t="s">
        <v>14</v>
      </c>
      <c r="E79" s="7" t="s">
        <v>85</v>
      </c>
      <c r="F79" s="7" t="s">
        <v>86</v>
      </c>
      <c r="G79" s="7"/>
      <c r="H79" s="7" t="s">
        <v>39</v>
      </c>
      <c r="I79" s="7"/>
    </row>
    <row r="80" spans="3:12">
      <c r="C80" s="7" t="s">
        <v>15</v>
      </c>
      <c r="D80" s="7">
        <f>COUNTIF(C2:C76,"&lt;0.343")-COUNTIF(C2:C76,"&lt;0.311")</f>
        <v>0</v>
      </c>
      <c r="E80" s="7"/>
      <c r="F80" s="7"/>
      <c r="G80" s="7"/>
      <c r="H80" s="19">
        <v>0.02</v>
      </c>
      <c r="I80" s="23">
        <v>31.2</v>
      </c>
      <c r="J80" s="23">
        <v>-40</v>
      </c>
      <c r="K80" s="24">
        <v>0.0256</v>
      </c>
      <c r="L80">
        <v>76</v>
      </c>
    </row>
    <row r="81" spans="3:12">
      <c r="C81" s="7" t="s">
        <v>16</v>
      </c>
      <c r="D81" s="7">
        <f>COUNTIF(C2:C76,"&lt;0.375")-COUNTIF(C2:C76,"&lt;0.343")</f>
        <v>0</v>
      </c>
      <c r="E81" s="7"/>
      <c r="F81" s="7"/>
      <c r="G81" s="7"/>
      <c r="H81" s="19">
        <v>0.04</v>
      </c>
      <c r="I81" s="23">
        <v>62.4</v>
      </c>
      <c r="J81" s="23">
        <v>-60</v>
      </c>
      <c r="K81" s="24">
        <v>0.0385</v>
      </c>
      <c r="L81">
        <v>75</v>
      </c>
    </row>
    <row r="82" spans="3:12">
      <c r="C82" s="7" t="s">
        <v>17</v>
      </c>
      <c r="D82" s="7">
        <f>COUNTIF(C2:C76,"&lt;0.407")-COUNTIF(C2:C76,"&lt;0.375")</f>
        <v>4</v>
      </c>
      <c r="E82" s="7"/>
      <c r="F82" s="7"/>
      <c r="G82" s="7"/>
      <c r="H82" s="19">
        <v>0.1</v>
      </c>
      <c r="I82" s="23">
        <v>156</v>
      </c>
      <c r="J82" s="23">
        <v>-160</v>
      </c>
      <c r="K82" s="24">
        <v>0.1026</v>
      </c>
      <c r="L82">
        <v>70</v>
      </c>
    </row>
    <row r="83" spans="3:12">
      <c r="C83" s="7" t="s">
        <v>18</v>
      </c>
      <c r="D83" s="7">
        <f>COUNTIF(C2:C76,"&lt;0.439")-COUNTIF(C2:C76,"&lt;0.407")</f>
        <v>9</v>
      </c>
      <c r="E83" s="7"/>
      <c r="F83" s="7"/>
      <c r="G83" s="7"/>
      <c r="H83" s="19">
        <v>0.12</v>
      </c>
      <c r="I83" s="23">
        <v>187.2</v>
      </c>
      <c r="J83" s="23">
        <v>-180</v>
      </c>
      <c r="K83" s="24">
        <v>0.1154</v>
      </c>
      <c r="L83">
        <v>69</v>
      </c>
    </row>
    <row r="84" s="3" customFormat="1" spans="3:12">
      <c r="C84" s="20" t="s">
        <v>19</v>
      </c>
      <c r="D84" s="20">
        <f>COUNTIF(C2:C76,"&lt;0.471")-COUNTIF(C2:C76,"&lt;0.439")</f>
        <v>13</v>
      </c>
      <c r="E84" s="20"/>
      <c r="F84" s="20">
        <v>1500</v>
      </c>
      <c r="G84" s="20"/>
      <c r="H84" s="20"/>
      <c r="I84" s="20"/>
      <c r="J84" s="3">
        <v>-200</v>
      </c>
      <c r="K84" s="25">
        <v>0.1282</v>
      </c>
      <c r="L84" s="3">
        <v>68</v>
      </c>
    </row>
    <row r="85" spans="3:7">
      <c r="C85" s="7" t="s">
        <v>20</v>
      </c>
      <c r="D85" s="7">
        <f>COUNTIF(C2:C76,"&lt;0.503")-COUNTIF(C2:C76,"&lt;0.471")</f>
        <v>2</v>
      </c>
      <c r="E85" s="7"/>
      <c r="F85" s="7"/>
      <c r="G85" s="7"/>
    </row>
    <row r="86" s="5" customFormat="1" spans="3:8">
      <c r="C86" s="21" t="s">
        <v>21</v>
      </c>
      <c r="D86" s="21">
        <f>COUNTIF(C2:C76,"&lt;0.535")-COUNTIF(C2:C76,"&lt;0.503")</f>
        <v>5</v>
      </c>
      <c r="E86" s="21">
        <v>4</v>
      </c>
      <c r="F86" s="21">
        <v>-36</v>
      </c>
      <c r="G86" s="21">
        <v>3</v>
      </c>
      <c r="H86" s="5">
        <v>4</v>
      </c>
    </row>
    <row r="87" spans="3:7">
      <c r="C87" s="7" t="s">
        <v>22</v>
      </c>
      <c r="D87" s="7">
        <f>COUNTIF(C2:C76,"&lt;0.567")-COUNTIF(C2:C76,"&lt;0.535")</f>
        <v>22</v>
      </c>
      <c r="E87" s="7">
        <v>7</v>
      </c>
      <c r="F87" s="7">
        <v>-38</v>
      </c>
      <c r="G87" s="7">
        <v>7</v>
      </c>
    </row>
    <row r="88" s="3" customFormat="1" spans="3:7">
      <c r="C88" s="20" t="s">
        <v>23</v>
      </c>
      <c r="D88" s="20">
        <f>COUNTIF(C2:C76,"&lt;0.599")-COUNTIF(C2:C76,"&lt;0.567")</f>
        <v>12</v>
      </c>
      <c r="E88" s="20">
        <v>9</v>
      </c>
      <c r="F88" s="20">
        <v>-55</v>
      </c>
      <c r="G88" s="20">
        <v>11</v>
      </c>
    </row>
    <row r="89" spans="3:7">
      <c r="C89" s="7" t="s">
        <v>24</v>
      </c>
      <c r="D89" s="7">
        <f>COUNTIF(C2:C76,"&lt;0.631")-COUNTIF(C2:C76,"&lt;0.599")</f>
        <v>3</v>
      </c>
      <c r="E89" s="7">
        <v>11</v>
      </c>
      <c r="F89" s="7">
        <v>-50</v>
      </c>
      <c r="G89" s="7">
        <v>15</v>
      </c>
    </row>
    <row r="90" s="6" customFormat="1" spans="3:7">
      <c r="C90" s="22" t="s">
        <v>25</v>
      </c>
      <c r="D90" s="22">
        <f>COUNTIF(C2:C76,"&lt;0.663")-COUNTIF(C2:C76,"&lt;0.631")</f>
        <v>1</v>
      </c>
      <c r="E90" s="22">
        <v>13</v>
      </c>
      <c r="F90" s="22">
        <v>-39</v>
      </c>
      <c r="G90" s="22">
        <v>18</v>
      </c>
    </row>
    <row r="91" spans="3:7">
      <c r="C91" s="7" t="s">
        <v>26</v>
      </c>
      <c r="D91" s="7">
        <f>COUNTIF(C2:C76,"&lt;0.695")-COUNTIF(C2:C76,"&lt;0.663")</f>
        <v>0</v>
      </c>
      <c r="E91" s="7">
        <v>11</v>
      </c>
      <c r="F91" s="7">
        <v>-39</v>
      </c>
      <c r="G91" s="7">
        <v>15</v>
      </c>
    </row>
    <row r="92" spans="3:7">
      <c r="C92" s="7" t="s">
        <v>27</v>
      </c>
      <c r="D92" s="7">
        <f>COUNTIF(C2:C76,"&lt;0.727")-COUNTIF(C2:C76,"&lt;0.695")</f>
        <v>3</v>
      </c>
      <c r="E92" s="7">
        <v>9</v>
      </c>
      <c r="F92" s="7">
        <v>-35</v>
      </c>
      <c r="G92" s="7">
        <v>11</v>
      </c>
    </row>
    <row r="93" spans="3:7">
      <c r="C93" s="7" t="s">
        <v>28</v>
      </c>
      <c r="D93" s="7">
        <f>COUNTIF(C2:C76,"&lt;0.759")-COUNTIF(C2:C76,"&lt;0.727")</f>
        <v>0</v>
      </c>
      <c r="E93" s="7">
        <v>7</v>
      </c>
      <c r="F93" s="7">
        <v>-22</v>
      </c>
      <c r="G93" s="7">
        <v>7</v>
      </c>
    </row>
    <row r="94" s="5" customFormat="1" spans="3:7">
      <c r="C94" s="21" t="s">
        <v>29</v>
      </c>
      <c r="D94" s="21">
        <f>COUNTIF(C2:C76,"&lt;0.791")-COUNTIF(C2:C76,"&lt;0.759")</f>
        <v>0</v>
      </c>
      <c r="E94" s="21">
        <v>4</v>
      </c>
      <c r="F94" s="21">
        <v>-14</v>
      </c>
      <c r="G94" s="21">
        <v>3</v>
      </c>
    </row>
    <row r="95" spans="3:7">
      <c r="C95" s="7" t="s">
        <v>30</v>
      </c>
      <c r="D95" s="7">
        <f>COUNTIF(C2:C76,"&lt;0.823")-COUNTIF(C2:C76,"&lt;0.791")</f>
        <v>0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9">
      <c r="C99" s="7" t="s">
        <v>34</v>
      </c>
      <c r="D99" s="7">
        <f>COUNTIF(C2:C76,"&lt;0.951")-COUNTIF(C2:C76,"&lt;0.919")</f>
        <v>1</v>
      </c>
      <c r="E99" s="7"/>
      <c r="F99" s="7"/>
      <c r="G99" s="7"/>
      <c r="H99">
        <v>0.53</v>
      </c>
      <c r="I99">
        <v>0.038</v>
      </c>
    </row>
    <row r="100" spans="3:9">
      <c r="C100" s="7" t="s">
        <v>35</v>
      </c>
      <c r="D100" s="7">
        <f>COUNTIF(C2:C76,"&lt;0.983")-COUNTIF(C2:C76,"&lt;0.951")</f>
        <v>0</v>
      </c>
      <c r="E100" s="7"/>
      <c r="F100" s="7"/>
      <c r="G100" s="7"/>
      <c r="H100">
        <v>0.641</v>
      </c>
      <c r="I100">
        <v>0.073</v>
      </c>
    </row>
    <row r="101" spans="3:9">
      <c r="C101" s="7" t="s">
        <v>36</v>
      </c>
      <c r="D101" s="7">
        <f>COUNTIF(C2:C76,"&lt;1.015")-COUNTIF(C2:C76,"&lt;0.983")</f>
        <v>0</v>
      </c>
      <c r="E101" s="7"/>
      <c r="F101" s="7"/>
      <c r="G101" s="7"/>
      <c r="H101">
        <v>0.734</v>
      </c>
      <c r="I101">
        <v>0.107</v>
      </c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67" workbookViewId="0">
      <selection activeCell="A1" sqref="$A1:$XFD98"/>
    </sheetView>
  </sheetViews>
  <sheetFormatPr defaultColWidth="9" defaultRowHeight="13.5"/>
  <cols>
    <col min="3" max="4" width="15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248</v>
      </c>
      <c r="B28" s="9">
        <v>248</v>
      </c>
      <c r="C28" s="9">
        <v>0.480457067489624</v>
      </c>
      <c r="D28" s="9">
        <v>0.110321640968323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113</v>
      </c>
      <c r="B29" s="9">
        <v>113</v>
      </c>
      <c r="C29" s="9">
        <v>0.48065447807312</v>
      </c>
      <c r="D29" s="9">
        <v>0.154976487159729</v>
      </c>
      <c r="E29" s="9">
        <v>7</v>
      </c>
      <c r="F29" s="9">
        <v>9</v>
      </c>
      <c r="G29" s="9">
        <v>3</v>
      </c>
      <c r="H29" s="9">
        <v>1</v>
      </c>
      <c r="I29" s="9">
        <v>0.7</v>
      </c>
      <c r="J29" s="9">
        <v>0.4375</v>
      </c>
      <c r="K29" s="9">
        <v>0.538461538461538</v>
      </c>
      <c r="L29" s="9">
        <v>0.9</v>
      </c>
      <c r="M29" s="9">
        <v>-0.2</v>
      </c>
      <c r="N29" s="9">
        <v>0.4</v>
      </c>
    </row>
    <row r="30" spans="1:14">
      <c r="A30" s="8">
        <v>157</v>
      </c>
      <c r="B30" s="9">
        <v>157</v>
      </c>
      <c r="C30" s="9">
        <v>0.511327028274536</v>
      </c>
      <c r="D30" s="9">
        <v>0.097496509552002</v>
      </c>
      <c r="E30" s="9">
        <v>10</v>
      </c>
      <c r="F30" s="9">
        <v>4</v>
      </c>
      <c r="G30" s="9">
        <v>0</v>
      </c>
      <c r="H30" s="9">
        <v>6</v>
      </c>
      <c r="I30" s="9">
        <v>1</v>
      </c>
      <c r="J30" s="9">
        <v>0.714285714285714</v>
      </c>
      <c r="K30" s="9">
        <v>0.833333333333333</v>
      </c>
      <c r="L30" s="9">
        <v>0.4</v>
      </c>
      <c r="M30" s="9">
        <v>0.6</v>
      </c>
      <c r="N30" s="9">
        <v>0.8</v>
      </c>
    </row>
    <row r="31" spans="1:14">
      <c r="A31" s="8">
        <v>347</v>
      </c>
      <c r="B31" s="9">
        <v>347</v>
      </c>
      <c r="C31" s="9">
        <v>0.542703747749329</v>
      </c>
      <c r="D31" s="9">
        <v>0.167460083961487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341</v>
      </c>
      <c r="B32" s="9">
        <v>341</v>
      </c>
      <c r="C32" s="9">
        <v>0.512217044830322</v>
      </c>
      <c r="D32" s="9">
        <v>0.0958206653594971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188</v>
      </c>
      <c r="B33" s="9">
        <v>188</v>
      </c>
      <c r="C33" s="9">
        <v>0.51293158531189</v>
      </c>
      <c r="D33" s="9">
        <v>0.0409480333328247</v>
      </c>
      <c r="E33" s="9">
        <v>9</v>
      </c>
      <c r="F33" s="9">
        <v>5</v>
      </c>
      <c r="G33" s="9">
        <v>1</v>
      </c>
      <c r="H33" s="9">
        <v>5</v>
      </c>
      <c r="I33" s="9">
        <v>0.9</v>
      </c>
      <c r="J33" s="9">
        <v>0.642857142857143</v>
      </c>
      <c r="K33" s="9">
        <v>0.75</v>
      </c>
      <c r="L33" s="9">
        <v>0.5</v>
      </c>
      <c r="M33" s="9">
        <v>0.4</v>
      </c>
      <c r="N33" s="9">
        <v>0.7</v>
      </c>
    </row>
    <row r="34" spans="1:14">
      <c r="A34" s="8">
        <v>273</v>
      </c>
      <c r="B34" s="9">
        <v>273</v>
      </c>
      <c r="C34" s="9">
        <v>0.513692259788513</v>
      </c>
      <c r="D34" s="9">
        <v>0.0435769557952881</v>
      </c>
      <c r="E34" s="9">
        <v>10</v>
      </c>
      <c r="F34" s="9">
        <v>6</v>
      </c>
      <c r="G34" s="9">
        <v>0</v>
      </c>
      <c r="H34" s="9">
        <v>4</v>
      </c>
      <c r="I34" s="9">
        <v>1</v>
      </c>
      <c r="J34" s="9">
        <v>0.625</v>
      </c>
      <c r="K34" s="9">
        <v>0.769230769230769</v>
      </c>
      <c r="L34" s="9">
        <v>0.6</v>
      </c>
      <c r="M34" s="9">
        <v>0.4</v>
      </c>
      <c r="N34" s="9">
        <v>0.7</v>
      </c>
    </row>
    <row r="35" s="1" customFormat="1" spans="1:14">
      <c r="A35" s="10">
        <v>192</v>
      </c>
      <c r="B35" s="11">
        <v>192</v>
      </c>
      <c r="C35" s="11">
        <v>0.592427253723145</v>
      </c>
      <c r="D35" s="11">
        <v>0.27315354347229</v>
      </c>
      <c r="E35" s="11">
        <v>9</v>
      </c>
      <c r="F35" s="11">
        <v>7</v>
      </c>
      <c r="G35" s="11">
        <v>1</v>
      </c>
      <c r="H35" s="11">
        <v>3</v>
      </c>
      <c r="I35" s="11">
        <v>0.9</v>
      </c>
      <c r="J35" s="11">
        <v>0.5625</v>
      </c>
      <c r="K35" s="11">
        <v>0.692307692307692</v>
      </c>
      <c r="L35" s="11">
        <v>0.7</v>
      </c>
      <c r="M35" s="11">
        <v>0.2</v>
      </c>
      <c r="N35" s="11">
        <v>0.6</v>
      </c>
    </row>
    <row r="36" customFormat="1" spans="1:14">
      <c r="A36" s="8">
        <v>444</v>
      </c>
      <c r="B36" s="9">
        <v>444</v>
      </c>
      <c r="C36" s="9">
        <v>0.595346450805664</v>
      </c>
      <c r="D36" s="9">
        <v>0.195836067199707</v>
      </c>
      <c r="E36" s="9">
        <v>7</v>
      </c>
      <c r="F36" s="9">
        <v>6</v>
      </c>
      <c r="G36" s="9">
        <v>3</v>
      </c>
      <c r="H36" s="9">
        <v>4</v>
      </c>
      <c r="I36" s="9">
        <v>0.7</v>
      </c>
      <c r="J36" s="9">
        <v>0.538461538461539</v>
      </c>
      <c r="K36" s="9">
        <v>0.608695652173913</v>
      </c>
      <c r="L36" s="9">
        <v>0.6</v>
      </c>
      <c r="M36" s="9">
        <v>0.1</v>
      </c>
      <c r="N36" s="9">
        <v>0.55</v>
      </c>
    </row>
    <row r="37" spans="1:14">
      <c r="A37" s="8">
        <v>133</v>
      </c>
      <c r="B37" s="9">
        <v>133</v>
      </c>
      <c r="C37" s="9">
        <v>0.597050428390503</v>
      </c>
      <c r="D37" s="9">
        <v>0.135079622268677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327</v>
      </c>
      <c r="B38" s="9">
        <v>327</v>
      </c>
      <c r="C38" s="9">
        <v>0.51726496219635</v>
      </c>
      <c r="D38" s="9">
        <v>0.0496070384979248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97</v>
      </c>
      <c r="B39" s="9">
        <v>97</v>
      </c>
      <c r="C39" s="9">
        <v>0.551364421844482</v>
      </c>
      <c r="D39" s="9">
        <v>0.0240031480789185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205</v>
      </c>
      <c r="B40" s="9">
        <v>205</v>
      </c>
      <c r="C40" s="9">
        <v>0.551659464836121</v>
      </c>
      <c r="D40" s="9">
        <v>0.0101286172866821</v>
      </c>
      <c r="E40" s="9">
        <v>9</v>
      </c>
      <c r="F40" s="9">
        <v>5</v>
      </c>
      <c r="G40" s="9">
        <v>1</v>
      </c>
      <c r="H40" s="9">
        <v>5</v>
      </c>
      <c r="I40" s="9">
        <v>0.9</v>
      </c>
      <c r="J40" s="9">
        <v>0.642857142857143</v>
      </c>
      <c r="K40" s="9">
        <v>0.75</v>
      </c>
      <c r="L40" s="9">
        <v>0.5</v>
      </c>
      <c r="M40" s="9">
        <v>0.4</v>
      </c>
      <c r="N40" s="9">
        <v>0.7</v>
      </c>
    </row>
    <row r="41" spans="1:14">
      <c r="A41" s="8">
        <v>381</v>
      </c>
      <c r="B41" s="9">
        <v>381</v>
      </c>
      <c r="C41" s="9">
        <v>0.552539467811584</v>
      </c>
      <c r="D41" s="9">
        <v>0.112726330757141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186</v>
      </c>
      <c r="B42" s="9">
        <v>186</v>
      </c>
      <c r="C42" s="9">
        <v>0.552615880966187</v>
      </c>
      <c r="D42" s="9">
        <v>0.034991979598999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378</v>
      </c>
      <c r="B43" s="9">
        <v>378</v>
      </c>
      <c r="C43" s="9">
        <v>0.553280830383301</v>
      </c>
      <c r="D43" s="9">
        <v>0.0234357118606567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447</v>
      </c>
      <c r="B44" s="9">
        <v>447</v>
      </c>
      <c r="C44" s="9">
        <v>0.553398132324219</v>
      </c>
      <c r="D44" s="9">
        <v>0.0251387357711792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433</v>
      </c>
      <c r="B45" s="9">
        <v>433</v>
      </c>
      <c r="C45" s="9">
        <v>0.555424928665161</v>
      </c>
      <c r="D45" s="9">
        <v>0.0366297960281372</v>
      </c>
      <c r="E45" s="9">
        <v>9</v>
      </c>
      <c r="F45" s="9">
        <v>4</v>
      </c>
      <c r="G45" s="9">
        <v>1</v>
      </c>
      <c r="H45" s="9">
        <v>6</v>
      </c>
      <c r="I45" s="9">
        <v>0.9</v>
      </c>
      <c r="J45" s="9">
        <v>0.692307692307692</v>
      </c>
      <c r="K45" s="9">
        <v>0.782608695652174</v>
      </c>
      <c r="L45" s="9">
        <v>0.4</v>
      </c>
      <c r="M45" s="9">
        <v>0.5</v>
      </c>
      <c r="N45" s="9">
        <v>0.75</v>
      </c>
    </row>
    <row r="46" spans="1:14">
      <c r="A46" s="8">
        <v>81</v>
      </c>
      <c r="B46" s="9">
        <v>81</v>
      </c>
      <c r="C46" s="9">
        <v>0.557541489601135</v>
      </c>
      <c r="D46" s="9">
        <v>0.0415501594543457</v>
      </c>
      <c r="E46" s="9">
        <v>10</v>
      </c>
      <c r="F46" s="9">
        <v>7</v>
      </c>
      <c r="G46" s="9">
        <v>0</v>
      </c>
      <c r="H46" s="9">
        <v>3</v>
      </c>
      <c r="I46" s="9">
        <v>1</v>
      </c>
      <c r="J46" s="9">
        <v>0.588235294117647</v>
      </c>
      <c r="K46" s="9">
        <v>0.740740740740741</v>
      </c>
      <c r="L46" s="9">
        <v>0.7</v>
      </c>
      <c r="M46" s="9">
        <v>0.3</v>
      </c>
      <c r="N46" s="9">
        <v>0.65</v>
      </c>
    </row>
    <row r="47" spans="1:14">
      <c r="A47" s="8">
        <v>369</v>
      </c>
      <c r="B47" s="9">
        <v>369</v>
      </c>
      <c r="C47" s="9">
        <v>0.558424592018127</v>
      </c>
      <c r="D47" s="9">
        <v>0.142747044563294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299</v>
      </c>
      <c r="B48" s="9">
        <v>299</v>
      </c>
      <c r="C48" s="9">
        <v>0.558793663978577</v>
      </c>
      <c r="D48" s="9">
        <v>0.0411988496780396</v>
      </c>
      <c r="E48" s="9">
        <v>8</v>
      </c>
      <c r="F48" s="9">
        <v>6</v>
      </c>
      <c r="G48" s="9">
        <v>2</v>
      </c>
      <c r="H48" s="9">
        <v>4</v>
      </c>
      <c r="I48" s="9">
        <v>0.8</v>
      </c>
      <c r="J48" s="9">
        <v>0.571428571428572</v>
      </c>
      <c r="K48" s="9">
        <v>0.666666666666667</v>
      </c>
      <c r="L48" s="9">
        <v>0.6</v>
      </c>
      <c r="M48" s="9">
        <v>0.2</v>
      </c>
      <c r="N48" s="9">
        <v>0.6</v>
      </c>
    </row>
    <row r="49" s="1" customFormat="1" spans="1:14">
      <c r="A49" s="10">
        <v>277</v>
      </c>
      <c r="B49" s="11">
        <v>277</v>
      </c>
      <c r="C49" s="11">
        <v>0.559329867362976</v>
      </c>
      <c r="D49" s="11">
        <v>0.0379574298858643</v>
      </c>
      <c r="E49" s="11">
        <v>10</v>
      </c>
      <c r="F49" s="11">
        <v>7</v>
      </c>
      <c r="G49" s="11">
        <v>0</v>
      </c>
      <c r="H49" s="11">
        <v>3</v>
      </c>
      <c r="I49" s="11">
        <v>1</v>
      </c>
      <c r="J49" s="11">
        <v>0.588235294117647</v>
      </c>
      <c r="K49" s="11">
        <v>0.740740740740741</v>
      </c>
      <c r="L49" s="11">
        <v>0.7</v>
      </c>
      <c r="M49" s="11">
        <v>0.3</v>
      </c>
      <c r="N49" s="11">
        <v>0.65</v>
      </c>
    </row>
    <row r="50" spans="1:14">
      <c r="A50" s="8">
        <v>373</v>
      </c>
      <c r="B50" s="9">
        <v>373</v>
      </c>
      <c r="C50" s="9">
        <v>0.55962598323822</v>
      </c>
      <c r="D50" s="9">
        <v>0.0186443328857422</v>
      </c>
      <c r="E50" s="9">
        <v>9</v>
      </c>
      <c r="F50" s="9">
        <v>5</v>
      </c>
      <c r="G50" s="9">
        <v>1</v>
      </c>
      <c r="H50" s="9">
        <v>5</v>
      </c>
      <c r="I50" s="9">
        <v>0.9</v>
      </c>
      <c r="J50" s="9">
        <v>0.642857142857143</v>
      </c>
      <c r="K50" s="9">
        <v>0.75</v>
      </c>
      <c r="L50" s="9">
        <v>0.5</v>
      </c>
      <c r="M50" s="9">
        <v>0.4</v>
      </c>
      <c r="N50" s="9">
        <v>0.7</v>
      </c>
    </row>
    <row r="51" spans="1:14">
      <c r="A51" s="8">
        <v>297</v>
      </c>
      <c r="B51" s="9">
        <v>297</v>
      </c>
      <c r="C51" s="9">
        <v>0.560098528862</v>
      </c>
      <c r="D51" s="9">
        <v>0.0110046863555908</v>
      </c>
      <c r="E51" s="9">
        <v>10</v>
      </c>
      <c r="F51" s="9">
        <v>6</v>
      </c>
      <c r="G51" s="9">
        <v>0</v>
      </c>
      <c r="H51" s="9">
        <v>4</v>
      </c>
      <c r="I51" s="9">
        <v>1</v>
      </c>
      <c r="J51" s="9">
        <v>0.625</v>
      </c>
      <c r="K51" s="9">
        <v>0.769230769230769</v>
      </c>
      <c r="L51" s="9">
        <v>0.6</v>
      </c>
      <c r="M51" s="9">
        <v>0.4</v>
      </c>
      <c r="N51" s="9">
        <v>0.7</v>
      </c>
    </row>
    <row r="52" spans="1:14">
      <c r="A52" s="8">
        <v>448</v>
      </c>
      <c r="B52" s="9">
        <v>448</v>
      </c>
      <c r="C52" s="9">
        <v>0.561047911643982</v>
      </c>
      <c r="D52" s="9">
        <v>0.0178077220916748</v>
      </c>
      <c r="E52" s="9">
        <v>9</v>
      </c>
      <c r="F52" s="9">
        <v>9</v>
      </c>
      <c r="G52" s="9">
        <v>1</v>
      </c>
      <c r="H52" s="9">
        <v>1</v>
      </c>
      <c r="I52" s="9">
        <v>0.9</v>
      </c>
      <c r="J52" s="9">
        <v>0.5</v>
      </c>
      <c r="K52" s="9">
        <v>0.642857142857143</v>
      </c>
      <c r="L52" s="9">
        <v>0.9</v>
      </c>
      <c r="M52" s="9">
        <v>0</v>
      </c>
      <c r="N52" s="9">
        <v>0.5</v>
      </c>
    </row>
    <row r="53" spans="1:14">
      <c r="A53" s="8">
        <v>393</v>
      </c>
      <c r="B53" s="9">
        <v>393</v>
      </c>
      <c r="C53" s="9">
        <v>0.562142014503479</v>
      </c>
      <c r="D53" s="9">
        <v>0.0169335603713989</v>
      </c>
      <c r="E53" s="9">
        <v>8</v>
      </c>
      <c r="F53" s="9">
        <v>8</v>
      </c>
      <c r="G53" s="9">
        <v>2</v>
      </c>
      <c r="H53" s="9">
        <v>2</v>
      </c>
      <c r="I53" s="9">
        <v>0.8</v>
      </c>
      <c r="J53" s="9">
        <v>0.5</v>
      </c>
      <c r="K53" s="9">
        <v>0.615384615384615</v>
      </c>
      <c r="L53" s="9">
        <v>0.8</v>
      </c>
      <c r="M53" s="9">
        <v>0</v>
      </c>
      <c r="N53" s="9">
        <v>0.5</v>
      </c>
    </row>
    <row r="54" spans="1:14">
      <c r="A54" s="8">
        <v>498</v>
      </c>
      <c r="B54" s="9">
        <v>498</v>
      </c>
      <c r="C54" s="9">
        <v>0.562498211860657</v>
      </c>
      <c r="D54" s="9">
        <v>0.018094539642334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147</v>
      </c>
      <c r="B55" s="9">
        <v>147</v>
      </c>
      <c r="C55" s="9">
        <v>0.56492280960083</v>
      </c>
      <c r="D55" s="9">
        <v>0.124079346656799</v>
      </c>
      <c r="E55" s="9">
        <v>7</v>
      </c>
      <c r="F55" s="9">
        <v>9</v>
      </c>
      <c r="G55" s="9">
        <v>3</v>
      </c>
      <c r="H55" s="9">
        <v>1</v>
      </c>
      <c r="I55" s="9">
        <v>0.7</v>
      </c>
      <c r="J55" s="9">
        <v>0.4375</v>
      </c>
      <c r="K55" s="9">
        <v>0.538461538461538</v>
      </c>
      <c r="L55" s="9">
        <v>0.9</v>
      </c>
      <c r="M55" s="9">
        <v>-0.2</v>
      </c>
      <c r="N55" s="9">
        <v>0.4</v>
      </c>
    </row>
    <row r="56" customFormat="1" spans="1:14">
      <c r="A56" s="8">
        <v>432</v>
      </c>
      <c r="B56" s="9">
        <v>432</v>
      </c>
      <c r="C56" s="9">
        <v>0.605595111846924</v>
      </c>
      <c r="D56" s="9">
        <v>0.208909034729004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7</v>
      </c>
      <c r="B57" s="9">
        <v>7</v>
      </c>
      <c r="C57" s="9">
        <v>0.567395210266113</v>
      </c>
      <c r="D57" s="9">
        <v>0.0389201641082764</v>
      </c>
      <c r="E57" s="9">
        <v>10</v>
      </c>
      <c r="F57" s="9">
        <v>8</v>
      </c>
      <c r="G57" s="9">
        <v>0</v>
      </c>
      <c r="H57" s="9">
        <v>2</v>
      </c>
      <c r="I57" s="9">
        <v>1</v>
      </c>
      <c r="J57" s="9">
        <v>0.555555555555556</v>
      </c>
      <c r="K57" s="9">
        <v>0.714285714285714</v>
      </c>
      <c r="L57" s="9">
        <v>0.8</v>
      </c>
      <c r="M57" s="9">
        <v>0.2</v>
      </c>
      <c r="N57" s="9">
        <v>0.6</v>
      </c>
    </row>
    <row r="58" spans="1:14">
      <c r="A58" s="8">
        <v>61</v>
      </c>
      <c r="B58" s="9">
        <v>61</v>
      </c>
      <c r="C58" s="9">
        <v>0.567415475845337</v>
      </c>
      <c r="D58" s="9">
        <v>0.0208377838134766</v>
      </c>
      <c r="E58" s="9">
        <v>10</v>
      </c>
      <c r="F58" s="9">
        <v>7</v>
      </c>
      <c r="G58" s="9">
        <v>0</v>
      </c>
      <c r="H58" s="9">
        <v>3</v>
      </c>
      <c r="I58" s="9">
        <v>1</v>
      </c>
      <c r="J58" s="9">
        <v>0.588235294117647</v>
      </c>
      <c r="K58" s="9">
        <v>0.740740740740741</v>
      </c>
      <c r="L58" s="9">
        <v>0.7</v>
      </c>
      <c r="M58" s="9">
        <v>0.3</v>
      </c>
      <c r="N58" s="9">
        <v>0.65</v>
      </c>
    </row>
    <row r="59" spans="1:14">
      <c r="A59" s="8">
        <v>51</v>
      </c>
      <c r="B59" s="9">
        <v>51</v>
      </c>
      <c r="C59" s="9">
        <v>0.567926406860352</v>
      </c>
      <c r="D59" s="9">
        <v>0.115323781967163</v>
      </c>
      <c r="E59" s="9">
        <v>8</v>
      </c>
      <c r="F59" s="9">
        <v>8</v>
      </c>
      <c r="G59" s="9">
        <v>2</v>
      </c>
      <c r="H59" s="9">
        <v>2</v>
      </c>
      <c r="I59" s="9">
        <v>0.8</v>
      </c>
      <c r="J59" s="9">
        <v>0.5</v>
      </c>
      <c r="K59" s="9">
        <v>0.615384615384615</v>
      </c>
      <c r="L59" s="9">
        <v>0.8</v>
      </c>
      <c r="M59" s="9">
        <v>0</v>
      </c>
      <c r="N59" s="9">
        <v>0.5</v>
      </c>
    </row>
    <row r="60" spans="1:14">
      <c r="A60" s="8">
        <v>308</v>
      </c>
      <c r="B60" s="9">
        <v>308</v>
      </c>
      <c r="C60" s="9">
        <v>0.568925857543945</v>
      </c>
      <c r="D60" s="9">
        <v>0.154922485351562</v>
      </c>
      <c r="E60" s="9">
        <v>10</v>
      </c>
      <c r="F60" s="9">
        <v>8</v>
      </c>
      <c r="G60" s="9">
        <v>0</v>
      </c>
      <c r="H60" s="9">
        <v>2</v>
      </c>
      <c r="I60" s="9">
        <v>1</v>
      </c>
      <c r="J60" s="9">
        <v>0.555555555555556</v>
      </c>
      <c r="K60" s="9">
        <v>0.714285714285714</v>
      </c>
      <c r="L60" s="9">
        <v>0.8</v>
      </c>
      <c r="M60" s="9">
        <v>0.2</v>
      </c>
      <c r="N60" s="9">
        <v>0.6</v>
      </c>
    </row>
    <row r="61" spans="1:14">
      <c r="A61" s="8">
        <v>224</v>
      </c>
      <c r="B61" s="9">
        <v>224</v>
      </c>
      <c r="C61" s="9">
        <v>0.56917941570282</v>
      </c>
      <c r="D61" s="9">
        <v>0.183644413948059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133</v>
      </c>
      <c r="B62" s="9">
        <v>133</v>
      </c>
      <c r="C62" s="9">
        <v>0.597050428390503</v>
      </c>
      <c r="D62" s="9">
        <v>0.135079622268677</v>
      </c>
      <c r="E62" s="9">
        <v>9</v>
      </c>
      <c r="F62" s="9">
        <v>6</v>
      </c>
      <c r="G62" s="9">
        <v>1</v>
      </c>
      <c r="H62" s="9">
        <v>4</v>
      </c>
      <c r="I62" s="9">
        <v>0.9</v>
      </c>
      <c r="J62" s="9">
        <v>0.6</v>
      </c>
      <c r="K62" s="9">
        <v>0.72</v>
      </c>
      <c r="L62" s="9">
        <v>0.6</v>
      </c>
      <c r="M62" s="9">
        <v>0.3</v>
      </c>
      <c r="N62" s="9">
        <v>0.65</v>
      </c>
    </row>
    <row r="63" spans="1:14">
      <c r="A63" s="8">
        <v>33</v>
      </c>
      <c r="B63" s="9">
        <v>33</v>
      </c>
      <c r="C63" s="9">
        <v>0.59718656539917</v>
      </c>
      <c r="D63" s="9">
        <v>0.132335543632507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313</v>
      </c>
      <c r="B64" s="9">
        <v>313</v>
      </c>
      <c r="C64" s="9">
        <v>0.650550127029419</v>
      </c>
      <c r="D64" s="9">
        <v>0.200407981872559</v>
      </c>
      <c r="E64" s="9">
        <v>8</v>
      </c>
      <c r="F64" s="9">
        <v>5</v>
      </c>
      <c r="G64" s="9">
        <v>2</v>
      </c>
      <c r="H64" s="9">
        <v>5</v>
      </c>
      <c r="I64" s="9">
        <v>0.8</v>
      </c>
      <c r="J64" s="9">
        <v>0.615384615384615</v>
      </c>
      <c r="K64" s="9">
        <v>0.695652173913043</v>
      </c>
      <c r="L64" s="9">
        <v>0.5</v>
      </c>
      <c r="M64" s="9">
        <v>0.3</v>
      </c>
      <c r="N64" s="9">
        <v>0.65</v>
      </c>
    </row>
    <row r="65" s="4" customFormat="1" spans="1:14">
      <c r="A65" s="16">
        <v>394</v>
      </c>
      <c r="B65" s="17">
        <v>394</v>
      </c>
      <c r="C65" s="17">
        <v>0.598041772842407</v>
      </c>
      <c r="D65" s="17">
        <v>0.0163865089416504</v>
      </c>
      <c r="E65" s="17">
        <v>9</v>
      </c>
      <c r="F65" s="17">
        <v>9</v>
      </c>
      <c r="G65" s="17">
        <v>1</v>
      </c>
      <c r="H65" s="17">
        <v>1</v>
      </c>
      <c r="I65" s="17">
        <v>0.9</v>
      </c>
      <c r="J65" s="17">
        <v>0.5</v>
      </c>
      <c r="K65" s="17">
        <v>0.642857142857143</v>
      </c>
      <c r="L65" s="17">
        <v>0.9</v>
      </c>
      <c r="M65" s="17">
        <v>0</v>
      </c>
      <c r="N65" s="17">
        <v>0.5</v>
      </c>
    </row>
    <row r="66" spans="1:14">
      <c r="A66" s="8">
        <v>225</v>
      </c>
      <c r="B66" s="9">
        <v>225</v>
      </c>
      <c r="C66" s="9">
        <v>0.605853915214539</v>
      </c>
      <c r="D66" s="9">
        <v>0.149552583694458</v>
      </c>
      <c r="E66" s="9">
        <v>7</v>
      </c>
      <c r="F66" s="9">
        <v>8</v>
      </c>
      <c r="G66" s="9">
        <v>3</v>
      </c>
      <c r="H66" s="9">
        <v>2</v>
      </c>
      <c r="I66" s="9">
        <v>0.7</v>
      </c>
      <c r="J66" s="9">
        <v>0.466666666666667</v>
      </c>
      <c r="K66" s="9">
        <v>0.56</v>
      </c>
      <c r="L66" s="9">
        <v>0.8</v>
      </c>
      <c r="M66" s="9">
        <v>-0.1</v>
      </c>
      <c r="N66" s="9">
        <v>0.45</v>
      </c>
    </row>
    <row r="67" spans="1:14">
      <c r="A67" s="8">
        <v>472</v>
      </c>
      <c r="B67" s="9">
        <v>472</v>
      </c>
      <c r="C67" s="9">
        <v>0.620526671409607</v>
      </c>
      <c r="D67" s="9">
        <v>0.139442920684815</v>
      </c>
      <c r="E67" s="9">
        <v>8</v>
      </c>
      <c r="F67" s="9">
        <v>7</v>
      </c>
      <c r="G67" s="9">
        <v>2</v>
      </c>
      <c r="H67" s="9">
        <v>3</v>
      </c>
      <c r="I67" s="9">
        <v>0.8</v>
      </c>
      <c r="J67" s="9">
        <v>0.533333333333333</v>
      </c>
      <c r="K67" s="9">
        <v>0.64</v>
      </c>
      <c r="L67" s="9">
        <v>0.7</v>
      </c>
      <c r="M67" s="9">
        <v>0.1</v>
      </c>
      <c r="N67" s="9">
        <v>0.55</v>
      </c>
    </row>
    <row r="68" spans="1:14">
      <c r="A68" s="8">
        <v>240</v>
      </c>
      <c r="B68" s="9">
        <v>240</v>
      </c>
      <c r="C68" s="9">
        <v>0.720616340637207</v>
      </c>
      <c r="D68" s="9">
        <v>0.0177127122879028</v>
      </c>
      <c r="E68" s="9">
        <v>10</v>
      </c>
      <c r="F68" s="9">
        <v>7</v>
      </c>
      <c r="G68" s="9">
        <v>0</v>
      </c>
      <c r="H68" s="9">
        <v>3</v>
      </c>
      <c r="I68" s="9">
        <v>1</v>
      </c>
      <c r="J68" s="9">
        <v>0.588235294117647</v>
      </c>
      <c r="K68" s="9">
        <v>0.740740740740741</v>
      </c>
      <c r="L68" s="9">
        <v>0.7</v>
      </c>
      <c r="M68" s="9">
        <v>0.3</v>
      </c>
      <c r="N68" s="9">
        <v>0.65</v>
      </c>
    </row>
    <row r="69" spans="1:14">
      <c r="A69" s="8">
        <v>345</v>
      </c>
      <c r="B69" s="9">
        <v>345</v>
      </c>
      <c r="C69" s="9">
        <v>0.72076141834259</v>
      </c>
      <c r="D69" s="9">
        <v>0.153447031974793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230</v>
      </c>
      <c r="B70" s="9">
        <v>230</v>
      </c>
      <c r="C70" s="9">
        <v>0.720847606658936</v>
      </c>
      <c r="D70" s="9">
        <v>0.0570018291473389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="4" customFormat="1" spans="1:14">
      <c r="A71" s="16">
        <v>336</v>
      </c>
      <c r="B71" s="17">
        <v>336</v>
      </c>
      <c r="C71" s="17">
        <v>0.946617364883423</v>
      </c>
      <c r="D71" s="17">
        <v>0.184411883354187</v>
      </c>
      <c r="E71" s="17">
        <v>9</v>
      </c>
      <c r="F71" s="17">
        <v>6</v>
      </c>
      <c r="G71" s="17">
        <v>1</v>
      </c>
      <c r="H71" s="17">
        <v>4</v>
      </c>
      <c r="I71" s="17">
        <v>0.9</v>
      </c>
      <c r="J71" s="17">
        <v>0.6</v>
      </c>
      <c r="K71" s="17">
        <v>0.72</v>
      </c>
      <c r="L71" s="17">
        <v>0.6</v>
      </c>
      <c r="M71" s="17">
        <v>0.3</v>
      </c>
      <c r="N71" s="17">
        <v>0.65</v>
      </c>
    </row>
    <row r="72" spans="3:13">
      <c r="C72" s="7">
        <f>AVERAGE(C2:C71)</f>
        <v>0.526638201304844</v>
      </c>
      <c r="D72" s="7">
        <f>AVERAGE(D2:D71)</f>
        <v>0.0729588866233826</v>
      </c>
      <c r="L72" s="7">
        <f>AVERAGE(L2:L71)</f>
        <v>0.685714285714286</v>
      </c>
      <c r="M72" s="7">
        <f>AVERAGE(M2:M71)</f>
        <v>0.202857142857143</v>
      </c>
    </row>
    <row r="74" spans="3:9">
      <c r="C74" s="18" t="s">
        <v>13</v>
      </c>
      <c r="D74" s="7" t="s">
        <v>14</v>
      </c>
      <c r="E74" s="7" t="s">
        <v>85</v>
      </c>
      <c r="F74" s="7" t="s">
        <v>86</v>
      </c>
      <c r="G74" s="7"/>
      <c r="H74" s="7" t="s">
        <v>39</v>
      </c>
      <c r="I74" s="7"/>
    </row>
    <row r="75" spans="3:12">
      <c r="C75" s="7" t="s">
        <v>15</v>
      </c>
      <c r="D75" s="7">
        <f>COUNTIF(C2:C71,"&lt;0.343")-COUNTIF(C2:C71,"&lt;0.311")</f>
        <v>0</v>
      </c>
      <c r="E75" s="7"/>
      <c r="F75" s="7"/>
      <c r="G75" s="7"/>
      <c r="H75" s="19">
        <v>0.02</v>
      </c>
      <c r="I75" s="23">
        <v>31.2</v>
      </c>
      <c r="J75" s="23">
        <v>-40</v>
      </c>
      <c r="K75" s="24">
        <v>0.0256</v>
      </c>
      <c r="L75">
        <v>76</v>
      </c>
    </row>
    <row r="76" spans="3:12">
      <c r="C76" s="7" t="s">
        <v>16</v>
      </c>
      <c r="D76" s="7">
        <f>COUNTIF(C2:C71,"&lt;0.375")-COUNTIF(C2:C71,"&lt;0.343")</f>
        <v>0</v>
      </c>
      <c r="E76" s="7"/>
      <c r="F76" s="7"/>
      <c r="G76" s="7"/>
      <c r="H76" s="19">
        <v>0.04</v>
      </c>
      <c r="I76" s="23">
        <v>62.4</v>
      </c>
      <c r="J76" s="23">
        <v>-60</v>
      </c>
      <c r="K76" s="24">
        <v>0.0385</v>
      </c>
      <c r="L76">
        <v>75</v>
      </c>
    </row>
    <row r="77" spans="3:12">
      <c r="C77" s="7" t="s">
        <v>17</v>
      </c>
      <c r="D77" s="7">
        <f>COUNTIF(C2:C71,"&lt;0.407")-COUNTIF(C2:C71,"&lt;0.375")</f>
        <v>4</v>
      </c>
      <c r="E77" s="7"/>
      <c r="F77" s="7"/>
      <c r="G77" s="7"/>
      <c r="H77" s="19">
        <v>0.1</v>
      </c>
      <c r="I77" s="23">
        <v>156</v>
      </c>
      <c r="J77" s="23">
        <v>-160</v>
      </c>
      <c r="K77" s="24">
        <v>0.1026</v>
      </c>
      <c r="L77">
        <v>70</v>
      </c>
    </row>
    <row r="78" spans="3:12">
      <c r="C78" s="7" t="s">
        <v>18</v>
      </c>
      <c r="D78" s="7">
        <f>COUNTIF(C2:C71,"&lt;0.439")-COUNTIF(C2:C71,"&lt;0.407")</f>
        <v>9</v>
      </c>
      <c r="E78" s="7"/>
      <c r="F78" s="7"/>
      <c r="G78" s="7"/>
      <c r="H78" s="19">
        <v>0.12</v>
      </c>
      <c r="I78" s="23">
        <v>187.2</v>
      </c>
      <c r="J78" s="23">
        <v>-180</v>
      </c>
      <c r="K78" s="24">
        <v>0.1154</v>
      </c>
      <c r="L78">
        <v>69</v>
      </c>
    </row>
    <row r="79" s="3" customFormat="1" spans="3:12">
      <c r="C79" s="20" t="s">
        <v>19</v>
      </c>
      <c r="D79" s="20">
        <f>COUNTIF(C2:C71,"&lt;0.471")-COUNTIF(C2:C71,"&lt;0.439")</f>
        <v>13</v>
      </c>
      <c r="E79" s="20"/>
      <c r="F79" s="20">
        <v>1500</v>
      </c>
      <c r="G79" s="20"/>
      <c r="H79" s="20"/>
      <c r="I79" s="20"/>
      <c r="J79" s="3">
        <v>-200</v>
      </c>
      <c r="K79" s="25">
        <v>0.1282</v>
      </c>
      <c r="L79" s="3">
        <v>68</v>
      </c>
    </row>
    <row r="80" spans="3:7">
      <c r="C80" s="7" t="s">
        <v>20</v>
      </c>
      <c r="D80" s="7">
        <f>COUNTIF(C2:C71,"&lt;0.503")-COUNTIF(C2:C71,"&lt;0.471")</f>
        <v>2</v>
      </c>
      <c r="E80" s="7"/>
      <c r="F80" s="7"/>
      <c r="G80" s="7"/>
    </row>
    <row r="81" s="5" customFormat="1" spans="3:8">
      <c r="C81" s="21" t="s">
        <v>21</v>
      </c>
      <c r="D81" s="21">
        <f>COUNTIF(C2:C71,"&lt;0.535")-COUNTIF(C2:C71,"&lt;0.503")</f>
        <v>5</v>
      </c>
      <c r="E81" s="21">
        <v>4</v>
      </c>
      <c r="F81" s="21">
        <v>-36</v>
      </c>
      <c r="G81" s="21">
        <v>3</v>
      </c>
      <c r="H81" s="5">
        <v>4</v>
      </c>
    </row>
    <row r="82" spans="3:7">
      <c r="C82" s="7" t="s">
        <v>22</v>
      </c>
      <c r="D82" s="7">
        <f>COUNTIF(C2:C71,"&lt;0.567")-COUNTIF(C2:C71,"&lt;0.535")</f>
        <v>18</v>
      </c>
      <c r="E82" s="7">
        <v>7</v>
      </c>
      <c r="F82" s="7">
        <v>-38</v>
      </c>
      <c r="G82" s="7">
        <v>7</v>
      </c>
    </row>
    <row r="83" s="3" customFormat="1" spans="3:7">
      <c r="C83" s="20" t="s">
        <v>23</v>
      </c>
      <c r="D83" s="20">
        <f>COUNTIF(C2:C71,"&lt;0.599")-COUNTIF(C2:C71,"&lt;0.567")</f>
        <v>11</v>
      </c>
      <c r="E83" s="20">
        <v>9</v>
      </c>
      <c r="F83" s="20">
        <v>-55</v>
      </c>
      <c r="G83" s="20">
        <v>11</v>
      </c>
    </row>
    <row r="84" spans="3:7">
      <c r="C84" s="7" t="s">
        <v>24</v>
      </c>
      <c r="D84" s="7">
        <f>COUNTIF(C2:C71,"&lt;0.631")-COUNTIF(C2:C71,"&lt;0.599")</f>
        <v>3</v>
      </c>
      <c r="E84" s="7">
        <v>11</v>
      </c>
      <c r="F84" s="7">
        <v>-50</v>
      </c>
      <c r="G84" s="7">
        <v>15</v>
      </c>
    </row>
    <row r="85" s="6" customFormat="1" spans="3:7">
      <c r="C85" s="22" t="s">
        <v>25</v>
      </c>
      <c r="D85" s="22">
        <f>COUNTIF(C2:C71,"&lt;0.663")-COUNTIF(C2:C71,"&lt;0.631")</f>
        <v>1</v>
      </c>
      <c r="E85" s="22">
        <v>13</v>
      </c>
      <c r="F85" s="22">
        <v>-39</v>
      </c>
      <c r="G85" s="22">
        <v>18</v>
      </c>
    </row>
    <row r="86" spans="3:7">
      <c r="C86" s="7" t="s">
        <v>26</v>
      </c>
      <c r="D86" s="7">
        <f>COUNTIF(C2:C71,"&lt;0.695")-COUNTIF(C2:C71,"&lt;0.663")</f>
        <v>0</v>
      </c>
      <c r="E86" s="7">
        <v>11</v>
      </c>
      <c r="F86" s="7">
        <v>-39</v>
      </c>
      <c r="G86" s="7">
        <v>15</v>
      </c>
    </row>
    <row r="87" spans="3:7">
      <c r="C87" s="7" t="s">
        <v>27</v>
      </c>
      <c r="D87" s="7">
        <f>COUNTIF(C2:C71,"&lt;0.727")-COUNTIF(C2:C71,"&lt;0.695")</f>
        <v>3</v>
      </c>
      <c r="E87" s="7">
        <v>9</v>
      </c>
      <c r="F87" s="7">
        <v>-35</v>
      </c>
      <c r="G87" s="7">
        <v>11</v>
      </c>
    </row>
    <row r="88" spans="3:7">
      <c r="C88" s="7" t="s">
        <v>28</v>
      </c>
      <c r="D88" s="7">
        <f>COUNTIF(C2:C71,"&lt;0.759")-COUNTIF(C2:C71,"&lt;0.727")</f>
        <v>0</v>
      </c>
      <c r="E88" s="7">
        <v>7</v>
      </c>
      <c r="F88" s="7">
        <v>-22</v>
      </c>
      <c r="G88" s="7">
        <v>7</v>
      </c>
    </row>
    <row r="89" s="5" customFormat="1" spans="3:7">
      <c r="C89" s="21" t="s">
        <v>29</v>
      </c>
      <c r="D89" s="21">
        <f>COUNTIF(C2:C71,"&lt;0.791")-COUNTIF(C2:C71,"&lt;0.759")</f>
        <v>0</v>
      </c>
      <c r="E89" s="21">
        <v>4</v>
      </c>
      <c r="F89" s="21">
        <v>-14</v>
      </c>
      <c r="G89" s="21">
        <v>3</v>
      </c>
    </row>
    <row r="90" spans="3:7">
      <c r="C90" s="7" t="s">
        <v>30</v>
      </c>
      <c r="D90" s="7">
        <f>COUNTIF(C2:C71,"&lt;0.823")-COUNTIF(C2:C71,"&lt;0.791")</f>
        <v>0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9">
      <c r="C94" s="7" t="s">
        <v>34</v>
      </c>
      <c r="D94" s="7">
        <f>COUNTIF(C2:C71,"&lt;0.951")-COUNTIF(C2:C71,"&lt;0.919")</f>
        <v>1</v>
      </c>
      <c r="E94" s="7"/>
      <c r="F94" s="7"/>
      <c r="G94" s="7"/>
      <c r="H94">
        <v>0.53</v>
      </c>
      <c r="I94">
        <v>0.038</v>
      </c>
    </row>
    <row r="95" spans="3:9">
      <c r="C95" s="7" t="s">
        <v>35</v>
      </c>
      <c r="D95" s="7">
        <f>COUNTIF(C2:C71,"&lt;0.983")-COUNTIF(C2:C71,"&lt;0.951")</f>
        <v>0</v>
      </c>
      <c r="E95" s="7"/>
      <c r="F95" s="7"/>
      <c r="G95" s="7"/>
      <c r="H95">
        <v>0.641</v>
      </c>
      <c r="I95">
        <v>0.073</v>
      </c>
    </row>
    <row r="96" spans="3:9">
      <c r="C96" s="7" t="s">
        <v>36</v>
      </c>
      <c r="D96" s="7">
        <f>COUNTIF(C2:C71,"&lt;1.015")-COUNTIF(C2:C71,"&lt;0.983")</f>
        <v>0</v>
      </c>
      <c r="E96" s="7"/>
      <c r="F96" s="7"/>
      <c r="G96" s="7"/>
      <c r="H96">
        <v>0.734</v>
      </c>
      <c r="I96">
        <v>0.107</v>
      </c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64" workbookViewId="0">
      <selection activeCell="H92" sqref="H92:I94"/>
    </sheetView>
  </sheetViews>
  <sheetFormatPr defaultColWidth="9" defaultRowHeight="13.5"/>
  <cols>
    <col min="3" max="4" width="15.6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248</v>
      </c>
      <c r="B28" s="9">
        <v>248</v>
      </c>
      <c r="C28" s="9">
        <v>0.480457067489624</v>
      </c>
      <c r="D28" s="9">
        <v>0.110321640968323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113</v>
      </c>
      <c r="B29" s="9">
        <v>113</v>
      </c>
      <c r="C29" s="9">
        <v>0.48065447807312</v>
      </c>
      <c r="D29" s="9">
        <v>0.154976487159729</v>
      </c>
      <c r="E29" s="9">
        <v>7</v>
      </c>
      <c r="F29" s="9">
        <v>9</v>
      </c>
      <c r="G29" s="9">
        <v>3</v>
      </c>
      <c r="H29" s="9">
        <v>1</v>
      </c>
      <c r="I29" s="9">
        <v>0.7</v>
      </c>
      <c r="J29" s="9">
        <v>0.4375</v>
      </c>
      <c r="K29" s="9">
        <v>0.538461538461538</v>
      </c>
      <c r="L29" s="9">
        <v>0.9</v>
      </c>
      <c r="M29" s="9">
        <v>-0.2</v>
      </c>
      <c r="N29" s="9">
        <v>0.4</v>
      </c>
    </row>
    <row r="30" spans="1:14">
      <c r="A30" s="8">
        <v>157</v>
      </c>
      <c r="B30" s="9">
        <v>157</v>
      </c>
      <c r="C30" s="9">
        <v>0.511327028274536</v>
      </c>
      <c r="D30" s="9">
        <v>0.097496509552002</v>
      </c>
      <c r="E30" s="9">
        <v>10</v>
      </c>
      <c r="F30" s="9">
        <v>4</v>
      </c>
      <c r="G30" s="9">
        <v>0</v>
      </c>
      <c r="H30" s="9">
        <v>6</v>
      </c>
      <c r="I30" s="9">
        <v>1</v>
      </c>
      <c r="J30" s="9">
        <v>0.714285714285714</v>
      </c>
      <c r="K30" s="9">
        <v>0.833333333333333</v>
      </c>
      <c r="L30" s="9">
        <v>0.4</v>
      </c>
      <c r="M30" s="9">
        <v>0.6</v>
      </c>
      <c r="N30" s="9">
        <v>0.8</v>
      </c>
    </row>
    <row r="31" spans="1:14">
      <c r="A31" s="8">
        <v>347</v>
      </c>
      <c r="B31" s="9">
        <v>347</v>
      </c>
      <c r="C31" s="9">
        <v>0.542703747749329</v>
      </c>
      <c r="D31" s="9">
        <v>0.167460083961487</v>
      </c>
      <c r="E31" s="9">
        <v>9</v>
      </c>
      <c r="F31" s="9">
        <v>6</v>
      </c>
      <c r="G31" s="9">
        <v>1</v>
      </c>
      <c r="H31" s="9">
        <v>4</v>
      </c>
      <c r="I31" s="9">
        <v>0.9</v>
      </c>
      <c r="J31" s="9">
        <v>0.6</v>
      </c>
      <c r="K31" s="9">
        <v>0.72</v>
      </c>
      <c r="L31" s="9">
        <v>0.6</v>
      </c>
      <c r="M31" s="9">
        <v>0.3</v>
      </c>
      <c r="N31" s="9">
        <v>0.65</v>
      </c>
    </row>
    <row r="32" spans="1:14">
      <c r="A32" s="8">
        <v>341</v>
      </c>
      <c r="B32" s="9">
        <v>341</v>
      </c>
      <c r="C32" s="9">
        <v>0.512217044830322</v>
      </c>
      <c r="D32" s="9">
        <v>0.0958206653594971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188</v>
      </c>
      <c r="B33" s="9">
        <v>188</v>
      </c>
      <c r="C33" s="9">
        <v>0.51293158531189</v>
      </c>
      <c r="D33" s="9">
        <v>0.0409480333328247</v>
      </c>
      <c r="E33" s="9">
        <v>9</v>
      </c>
      <c r="F33" s="9">
        <v>5</v>
      </c>
      <c r="G33" s="9">
        <v>1</v>
      </c>
      <c r="H33" s="9">
        <v>5</v>
      </c>
      <c r="I33" s="9">
        <v>0.9</v>
      </c>
      <c r="J33" s="9">
        <v>0.642857142857143</v>
      </c>
      <c r="K33" s="9">
        <v>0.75</v>
      </c>
      <c r="L33" s="9">
        <v>0.5</v>
      </c>
      <c r="M33" s="9">
        <v>0.4</v>
      </c>
      <c r="N33" s="9">
        <v>0.7</v>
      </c>
    </row>
    <row r="34" spans="1:14">
      <c r="A34" s="8">
        <v>273</v>
      </c>
      <c r="B34" s="9">
        <v>273</v>
      </c>
      <c r="C34" s="9">
        <v>0.513692259788513</v>
      </c>
      <c r="D34" s="9">
        <v>0.0435769557952881</v>
      </c>
      <c r="E34" s="9">
        <v>10</v>
      </c>
      <c r="F34" s="9">
        <v>6</v>
      </c>
      <c r="G34" s="9">
        <v>0</v>
      </c>
      <c r="H34" s="9">
        <v>4</v>
      </c>
      <c r="I34" s="9">
        <v>1</v>
      </c>
      <c r="J34" s="9">
        <v>0.625</v>
      </c>
      <c r="K34" s="9">
        <v>0.769230769230769</v>
      </c>
      <c r="L34" s="9">
        <v>0.6</v>
      </c>
      <c r="M34" s="9">
        <v>0.4</v>
      </c>
      <c r="N34" s="9">
        <v>0.7</v>
      </c>
    </row>
    <row r="35" s="1" customFormat="1" spans="1:14">
      <c r="A35" s="10">
        <v>192</v>
      </c>
      <c r="B35" s="11">
        <v>192</v>
      </c>
      <c r="C35" s="11">
        <v>0.592427253723145</v>
      </c>
      <c r="D35" s="11">
        <v>0.27315354347229</v>
      </c>
      <c r="E35" s="11">
        <v>9</v>
      </c>
      <c r="F35" s="11">
        <v>7</v>
      </c>
      <c r="G35" s="11">
        <v>1</v>
      </c>
      <c r="H35" s="11">
        <v>3</v>
      </c>
      <c r="I35" s="11">
        <v>0.9</v>
      </c>
      <c r="J35" s="11">
        <v>0.5625</v>
      </c>
      <c r="K35" s="11">
        <v>0.692307692307692</v>
      </c>
      <c r="L35" s="11">
        <v>0.7</v>
      </c>
      <c r="M35" s="11">
        <v>0.2</v>
      </c>
      <c r="N35" s="11">
        <v>0.6</v>
      </c>
    </row>
    <row r="36" customFormat="1" spans="1:14">
      <c r="A36" s="8">
        <v>444</v>
      </c>
      <c r="B36" s="9">
        <v>444</v>
      </c>
      <c r="C36" s="9">
        <v>0.595346450805664</v>
      </c>
      <c r="D36" s="9">
        <v>0.195836067199707</v>
      </c>
      <c r="E36" s="9">
        <v>7</v>
      </c>
      <c r="F36" s="9">
        <v>6</v>
      </c>
      <c r="G36" s="9">
        <v>3</v>
      </c>
      <c r="H36" s="9">
        <v>4</v>
      </c>
      <c r="I36" s="9">
        <v>0.7</v>
      </c>
      <c r="J36" s="9">
        <v>0.538461538461539</v>
      </c>
      <c r="K36" s="9">
        <v>0.608695652173913</v>
      </c>
      <c r="L36" s="9">
        <v>0.6</v>
      </c>
      <c r="M36" s="9">
        <v>0.1</v>
      </c>
      <c r="N36" s="9">
        <v>0.55</v>
      </c>
    </row>
    <row r="37" spans="1:14">
      <c r="A37" s="8">
        <v>133</v>
      </c>
      <c r="B37" s="9">
        <v>133</v>
      </c>
      <c r="C37" s="9">
        <v>0.597050428390503</v>
      </c>
      <c r="D37" s="9">
        <v>0.135079622268677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97</v>
      </c>
      <c r="B38" s="9">
        <v>97</v>
      </c>
      <c r="C38" s="9">
        <v>0.551364421844482</v>
      </c>
      <c r="D38" s="9">
        <v>0.0240031480789185</v>
      </c>
      <c r="E38" s="9">
        <v>8</v>
      </c>
      <c r="F38" s="9">
        <v>8</v>
      </c>
      <c r="G38" s="9">
        <v>2</v>
      </c>
      <c r="H38" s="9">
        <v>2</v>
      </c>
      <c r="I38" s="9">
        <v>0.8</v>
      </c>
      <c r="J38" s="9">
        <v>0.5</v>
      </c>
      <c r="K38" s="9">
        <v>0.615384615384615</v>
      </c>
      <c r="L38" s="9">
        <v>0.8</v>
      </c>
      <c r="M38" s="9">
        <v>0</v>
      </c>
      <c r="N38" s="9">
        <v>0.5</v>
      </c>
    </row>
    <row r="39" spans="1:14">
      <c r="A39" s="8">
        <v>205</v>
      </c>
      <c r="B39" s="9">
        <v>205</v>
      </c>
      <c r="C39" s="9">
        <v>0.551659464836121</v>
      </c>
      <c r="D39" s="9">
        <v>0.0101286172866821</v>
      </c>
      <c r="E39" s="9">
        <v>9</v>
      </c>
      <c r="F39" s="9">
        <v>5</v>
      </c>
      <c r="G39" s="9">
        <v>1</v>
      </c>
      <c r="H39" s="9">
        <v>5</v>
      </c>
      <c r="I39" s="9">
        <v>0.9</v>
      </c>
      <c r="J39" s="9">
        <v>0.642857142857143</v>
      </c>
      <c r="K39" s="9">
        <v>0.75</v>
      </c>
      <c r="L39" s="9">
        <v>0.5</v>
      </c>
      <c r="M39" s="9">
        <v>0.4</v>
      </c>
      <c r="N39" s="9">
        <v>0.7</v>
      </c>
    </row>
    <row r="40" spans="1:14">
      <c r="A40" s="8">
        <v>186</v>
      </c>
      <c r="B40" s="9">
        <v>186</v>
      </c>
      <c r="C40" s="9">
        <v>0.552615880966187</v>
      </c>
      <c r="D40" s="9">
        <v>0.034991979598999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378</v>
      </c>
      <c r="B41" s="9">
        <v>378</v>
      </c>
      <c r="C41" s="9">
        <v>0.553280830383301</v>
      </c>
      <c r="D41" s="9">
        <v>0.0234357118606567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447</v>
      </c>
      <c r="B42" s="9">
        <v>447</v>
      </c>
      <c r="C42" s="9">
        <v>0.553398132324219</v>
      </c>
      <c r="D42" s="9">
        <v>0.0251387357711792</v>
      </c>
      <c r="E42" s="9">
        <v>10</v>
      </c>
      <c r="F42" s="9">
        <v>8</v>
      </c>
      <c r="G42" s="9">
        <v>0</v>
      </c>
      <c r="H42" s="9">
        <v>2</v>
      </c>
      <c r="I42" s="9">
        <v>1</v>
      </c>
      <c r="J42" s="9">
        <v>0.555555555555556</v>
      </c>
      <c r="K42" s="9">
        <v>0.714285714285714</v>
      </c>
      <c r="L42" s="9">
        <v>0.8</v>
      </c>
      <c r="M42" s="9">
        <v>0.2</v>
      </c>
      <c r="N42" s="9">
        <v>0.6</v>
      </c>
    </row>
    <row r="43" spans="1:14">
      <c r="A43" s="8">
        <v>433</v>
      </c>
      <c r="B43" s="9">
        <v>433</v>
      </c>
      <c r="C43" s="9">
        <v>0.555424928665161</v>
      </c>
      <c r="D43" s="9">
        <v>0.0366297960281372</v>
      </c>
      <c r="E43" s="9">
        <v>9</v>
      </c>
      <c r="F43" s="9">
        <v>4</v>
      </c>
      <c r="G43" s="9">
        <v>1</v>
      </c>
      <c r="H43" s="9">
        <v>6</v>
      </c>
      <c r="I43" s="9">
        <v>0.9</v>
      </c>
      <c r="J43" s="9">
        <v>0.692307692307692</v>
      </c>
      <c r="K43" s="9">
        <v>0.782608695652174</v>
      </c>
      <c r="L43" s="9">
        <v>0.4</v>
      </c>
      <c r="M43" s="9">
        <v>0.5</v>
      </c>
      <c r="N43" s="9">
        <v>0.75</v>
      </c>
    </row>
    <row r="44" spans="1:14">
      <c r="A44" s="8">
        <v>81</v>
      </c>
      <c r="B44" s="9">
        <v>81</v>
      </c>
      <c r="C44" s="9">
        <v>0.557541489601135</v>
      </c>
      <c r="D44" s="9">
        <v>0.0415501594543457</v>
      </c>
      <c r="E44" s="9">
        <v>10</v>
      </c>
      <c r="F44" s="9">
        <v>7</v>
      </c>
      <c r="G44" s="9">
        <v>0</v>
      </c>
      <c r="H44" s="9">
        <v>3</v>
      </c>
      <c r="I44" s="9">
        <v>1</v>
      </c>
      <c r="J44" s="9">
        <v>0.588235294117647</v>
      </c>
      <c r="K44" s="9">
        <v>0.740740740740741</v>
      </c>
      <c r="L44" s="9">
        <v>0.7</v>
      </c>
      <c r="M44" s="9">
        <v>0.3</v>
      </c>
      <c r="N44" s="9">
        <v>0.65</v>
      </c>
    </row>
    <row r="45" spans="1:14">
      <c r="A45" s="8">
        <v>369</v>
      </c>
      <c r="B45" s="9">
        <v>369</v>
      </c>
      <c r="C45" s="9">
        <v>0.558424592018127</v>
      </c>
      <c r="D45" s="9">
        <v>0.142747044563294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299</v>
      </c>
      <c r="B46" s="9">
        <v>299</v>
      </c>
      <c r="C46" s="9">
        <v>0.558793663978577</v>
      </c>
      <c r="D46" s="9">
        <v>0.0411988496780396</v>
      </c>
      <c r="E46" s="9">
        <v>8</v>
      </c>
      <c r="F46" s="9">
        <v>6</v>
      </c>
      <c r="G46" s="9">
        <v>2</v>
      </c>
      <c r="H46" s="9">
        <v>4</v>
      </c>
      <c r="I46" s="9">
        <v>0.8</v>
      </c>
      <c r="J46" s="9">
        <v>0.571428571428572</v>
      </c>
      <c r="K46" s="9">
        <v>0.666666666666667</v>
      </c>
      <c r="L46" s="9">
        <v>0.6</v>
      </c>
      <c r="M46" s="9">
        <v>0.2</v>
      </c>
      <c r="N46" s="9">
        <v>0.6</v>
      </c>
    </row>
    <row r="47" s="1" customFormat="1" spans="1:14">
      <c r="A47" s="10">
        <v>277</v>
      </c>
      <c r="B47" s="11">
        <v>277</v>
      </c>
      <c r="C47" s="11">
        <v>0.559329867362976</v>
      </c>
      <c r="D47" s="11">
        <v>0.0379574298858643</v>
      </c>
      <c r="E47" s="11">
        <v>10</v>
      </c>
      <c r="F47" s="11">
        <v>7</v>
      </c>
      <c r="G47" s="11">
        <v>0</v>
      </c>
      <c r="H47" s="11">
        <v>3</v>
      </c>
      <c r="I47" s="11">
        <v>1</v>
      </c>
      <c r="J47" s="11">
        <v>0.588235294117647</v>
      </c>
      <c r="K47" s="11">
        <v>0.740740740740741</v>
      </c>
      <c r="L47" s="11">
        <v>0.7</v>
      </c>
      <c r="M47" s="11">
        <v>0.3</v>
      </c>
      <c r="N47" s="11">
        <v>0.65</v>
      </c>
    </row>
    <row r="48" spans="1:14">
      <c r="A48" s="8">
        <v>373</v>
      </c>
      <c r="B48" s="9">
        <v>373</v>
      </c>
      <c r="C48" s="9">
        <v>0.55962598323822</v>
      </c>
      <c r="D48" s="9">
        <v>0.0186443328857422</v>
      </c>
      <c r="E48" s="9">
        <v>9</v>
      </c>
      <c r="F48" s="9">
        <v>5</v>
      </c>
      <c r="G48" s="9">
        <v>1</v>
      </c>
      <c r="H48" s="9">
        <v>5</v>
      </c>
      <c r="I48" s="9">
        <v>0.9</v>
      </c>
      <c r="J48" s="9">
        <v>0.642857142857143</v>
      </c>
      <c r="K48" s="9">
        <v>0.75</v>
      </c>
      <c r="L48" s="9">
        <v>0.5</v>
      </c>
      <c r="M48" s="9">
        <v>0.4</v>
      </c>
      <c r="N48" s="9">
        <v>0.7</v>
      </c>
    </row>
    <row r="49" spans="1:14">
      <c r="A49" s="8">
        <v>297</v>
      </c>
      <c r="B49" s="9">
        <v>297</v>
      </c>
      <c r="C49" s="9">
        <v>0.560098528862</v>
      </c>
      <c r="D49" s="9">
        <v>0.0110046863555908</v>
      </c>
      <c r="E49" s="9">
        <v>10</v>
      </c>
      <c r="F49" s="9">
        <v>6</v>
      </c>
      <c r="G49" s="9">
        <v>0</v>
      </c>
      <c r="H49" s="9">
        <v>4</v>
      </c>
      <c r="I49" s="9">
        <v>1</v>
      </c>
      <c r="J49" s="9">
        <v>0.625</v>
      </c>
      <c r="K49" s="9">
        <v>0.769230769230769</v>
      </c>
      <c r="L49" s="9">
        <v>0.6</v>
      </c>
      <c r="M49" s="9">
        <v>0.4</v>
      </c>
      <c r="N49" s="9">
        <v>0.7</v>
      </c>
    </row>
    <row r="50" spans="1:14">
      <c r="A50" s="8">
        <v>448</v>
      </c>
      <c r="B50" s="9">
        <v>448</v>
      </c>
      <c r="C50" s="9">
        <v>0.561047911643982</v>
      </c>
      <c r="D50" s="9">
        <v>0.0178077220916748</v>
      </c>
      <c r="E50" s="9">
        <v>9</v>
      </c>
      <c r="F50" s="9">
        <v>9</v>
      </c>
      <c r="G50" s="9">
        <v>1</v>
      </c>
      <c r="H50" s="9">
        <v>1</v>
      </c>
      <c r="I50" s="9">
        <v>0.9</v>
      </c>
      <c r="J50" s="9">
        <v>0.5</v>
      </c>
      <c r="K50" s="9">
        <v>0.642857142857143</v>
      </c>
      <c r="L50" s="9">
        <v>0.9</v>
      </c>
      <c r="M50" s="9">
        <v>0</v>
      </c>
      <c r="N50" s="9">
        <v>0.5</v>
      </c>
    </row>
    <row r="51" spans="1:14">
      <c r="A51" s="8">
        <v>393</v>
      </c>
      <c r="B51" s="9">
        <v>393</v>
      </c>
      <c r="C51" s="9">
        <v>0.562142014503479</v>
      </c>
      <c r="D51" s="9">
        <v>0.0169335603713989</v>
      </c>
      <c r="E51" s="9">
        <v>8</v>
      </c>
      <c r="F51" s="9">
        <v>8</v>
      </c>
      <c r="G51" s="9">
        <v>2</v>
      </c>
      <c r="H51" s="9">
        <v>2</v>
      </c>
      <c r="I51" s="9">
        <v>0.8</v>
      </c>
      <c r="J51" s="9">
        <v>0.5</v>
      </c>
      <c r="K51" s="9">
        <v>0.615384615384615</v>
      </c>
      <c r="L51" s="9">
        <v>0.8</v>
      </c>
      <c r="M51" s="9">
        <v>0</v>
      </c>
      <c r="N51" s="9">
        <v>0.5</v>
      </c>
    </row>
    <row r="52" spans="1:14">
      <c r="A52" s="8">
        <v>498</v>
      </c>
      <c r="B52" s="9">
        <v>498</v>
      </c>
      <c r="C52" s="9">
        <v>0.562498211860657</v>
      </c>
      <c r="D52" s="9">
        <v>0.018094539642334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pans="1:14">
      <c r="A53" s="8">
        <v>147</v>
      </c>
      <c r="B53" s="9">
        <v>147</v>
      </c>
      <c r="C53" s="9">
        <v>0.56492280960083</v>
      </c>
      <c r="D53" s="9">
        <v>0.124079346656799</v>
      </c>
      <c r="E53" s="9">
        <v>7</v>
      </c>
      <c r="F53" s="9">
        <v>9</v>
      </c>
      <c r="G53" s="9">
        <v>3</v>
      </c>
      <c r="H53" s="9">
        <v>1</v>
      </c>
      <c r="I53" s="9">
        <v>0.7</v>
      </c>
      <c r="J53" s="9">
        <v>0.4375</v>
      </c>
      <c r="K53" s="9">
        <v>0.538461538461538</v>
      </c>
      <c r="L53" s="9">
        <v>0.9</v>
      </c>
      <c r="M53" s="9">
        <v>-0.2</v>
      </c>
      <c r="N53" s="9">
        <v>0.4</v>
      </c>
    </row>
    <row r="54" customFormat="1" spans="1:14">
      <c r="A54" s="8">
        <v>432</v>
      </c>
      <c r="B54" s="9">
        <v>432</v>
      </c>
      <c r="C54" s="9">
        <v>0.605595111846924</v>
      </c>
      <c r="D54" s="9">
        <v>0.208909034729004</v>
      </c>
      <c r="E54" s="9">
        <v>9</v>
      </c>
      <c r="F54" s="9">
        <v>8</v>
      </c>
      <c r="G54" s="9">
        <v>1</v>
      </c>
      <c r="H54" s="9">
        <v>2</v>
      </c>
      <c r="I54" s="9">
        <v>0.9</v>
      </c>
      <c r="J54" s="9">
        <v>0.529411764705882</v>
      </c>
      <c r="K54" s="9">
        <v>0.666666666666667</v>
      </c>
      <c r="L54" s="9">
        <v>0.8</v>
      </c>
      <c r="M54" s="9">
        <v>0.1</v>
      </c>
      <c r="N54" s="9">
        <v>0.55</v>
      </c>
    </row>
    <row r="55" spans="1:14">
      <c r="A55" s="8">
        <v>7</v>
      </c>
      <c r="B55" s="9">
        <v>7</v>
      </c>
      <c r="C55" s="9">
        <v>0.567395210266113</v>
      </c>
      <c r="D55" s="9">
        <v>0.0389201641082764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61</v>
      </c>
      <c r="B56" s="9">
        <v>61</v>
      </c>
      <c r="C56" s="9">
        <v>0.567415475845337</v>
      </c>
      <c r="D56" s="9">
        <v>0.0208377838134766</v>
      </c>
      <c r="E56" s="9">
        <v>10</v>
      </c>
      <c r="F56" s="9">
        <v>7</v>
      </c>
      <c r="G56" s="9">
        <v>0</v>
      </c>
      <c r="H56" s="9">
        <v>3</v>
      </c>
      <c r="I56" s="9">
        <v>1</v>
      </c>
      <c r="J56" s="9">
        <v>0.588235294117647</v>
      </c>
      <c r="K56" s="9">
        <v>0.740740740740741</v>
      </c>
      <c r="L56" s="9">
        <v>0.7</v>
      </c>
      <c r="M56" s="9">
        <v>0.3</v>
      </c>
      <c r="N56" s="9">
        <v>0.65</v>
      </c>
    </row>
    <row r="57" spans="1:14">
      <c r="A57" s="8">
        <v>51</v>
      </c>
      <c r="B57" s="9">
        <v>51</v>
      </c>
      <c r="C57" s="9">
        <v>0.567926406860352</v>
      </c>
      <c r="D57" s="9">
        <v>0.115323781967163</v>
      </c>
      <c r="E57" s="9">
        <v>8</v>
      </c>
      <c r="F57" s="9">
        <v>8</v>
      </c>
      <c r="G57" s="9">
        <v>2</v>
      </c>
      <c r="H57" s="9">
        <v>2</v>
      </c>
      <c r="I57" s="9">
        <v>0.8</v>
      </c>
      <c r="J57" s="9">
        <v>0.5</v>
      </c>
      <c r="K57" s="9">
        <v>0.615384615384615</v>
      </c>
      <c r="L57" s="9">
        <v>0.8</v>
      </c>
      <c r="M57" s="9">
        <v>0</v>
      </c>
      <c r="N57" s="9">
        <v>0.5</v>
      </c>
    </row>
    <row r="58" spans="1:14">
      <c r="A58" s="8">
        <v>308</v>
      </c>
      <c r="B58" s="9">
        <v>308</v>
      </c>
      <c r="C58" s="9">
        <v>0.568925857543945</v>
      </c>
      <c r="D58" s="9">
        <v>0.154922485351562</v>
      </c>
      <c r="E58" s="9">
        <v>10</v>
      </c>
      <c r="F58" s="9">
        <v>8</v>
      </c>
      <c r="G58" s="9">
        <v>0</v>
      </c>
      <c r="H58" s="9">
        <v>2</v>
      </c>
      <c r="I58" s="9">
        <v>1</v>
      </c>
      <c r="J58" s="9">
        <v>0.555555555555556</v>
      </c>
      <c r="K58" s="9">
        <v>0.714285714285714</v>
      </c>
      <c r="L58" s="9">
        <v>0.8</v>
      </c>
      <c r="M58" s="9">
        <v>0.2</v>
      </c>
      <c r="N58" s="9">
        <v>0.6</v>
      </c>
    </row>
    <row r="59" spans="1:14">
      <c r="A59" s="8">
        <v>224</v>
      </c>
      <c r="B59" s="9">
        <v>224</v>
      </c>
      <c r="C59" s="9">
        <v>0.56917941570282</v>
      </c>
      <c r="D59" s="9">
        <v>0.183644413948059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133</v>
      </c>
      <c r="B60" s="9">
        <v>133</v>
      </c>
      <c r="C60" s="9">
        <v>0.597050428390503</v>
      </c>
      <c r="D60" s="9">
        <v>0.135079622268677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33</v>
      </c>
      <c r="B61" s="9">
        <v>33</v>
      </c>
      <c r="C61" s="9">
        <v>0.59718656539917</v>
      </c>
      <c r="D61" s="9">
        <v>0.132335543632507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313</v>
      </c>
      <c r="B62" s="9">
        <v>313</v>
      </c>
      <c r="C62" s="9">
        <v>0.650550127029419</v>
      </c>
      <c r="D62" s="9">
        <v>0.200407981872559</v>
      </c>
      <c r="E62" s="9">
        <v>8</v>
      </c>
      <c r="F62" s="9">
        <v>5</v>
      </c>
      <c r="G62" s="9">
        <v>2</v>
      </c>
      <c r="H62" s="9">
        <v>5</v>
      </c>
      <c r="I62" s="9">
        <v>0.8</v>
      </c>
      <c r="J62" s="9">
        <v>0.615384615384615</v>
      </c>
      <c r="K62" s="9">
        <v>0.695652173913043</v>
      </c>
      <c r="L62" s="9">
        <v>0.5</v>
      </c>
      <c r="M62" s="9">
        <v>0.3</v>
      </c>
      <c r="N62" s="9">
        <v>0.65</v>
      </c>
    </row>
    <row r="63" s="4" customFormat="1" spans="1:14">
      <c r="A63" s="16">
        <v>394</v>
      </c>
      <c r="B63" s="17">
        <v>394</v>
      </c>
      <c r="C63" s="17">
        <v>0.598041772842407</v>
      </c>
      <c r="D63" s="17">
        <v>0.0163865089416504</v>
      </c>
      <c r="E63" s="17">
        <v>9</v>
      </c>
      <c r="F63" s="17">
        <v>9</v>
      </c>
      <c r="G63" s="17">
        <v>1</v>
      </c>
      <c r="H63" s="17">
        <v>1</v>
      </c>
      <c r="I63" s="17">
        <v>0.9</v>
      </c>
      <c r="J63" s="17">
        <v>0.5</v>
      </c>
      <c r="K63" s="17">
        <v>0.642857142857143</v>
      </c>
      <c r="L63" s="17">
        <v>0.9</v>
      </c>
      <c r="M63" s="17">
        <v>0</v>
      </c>
      <c r="N63" s="17">
        <v>0.5</v>
      </c>
    </row>
    <row r="64" spans="1:14">
      <c r="A64" s="8">
        <v>225</v>
      </c>
      <c r="B64" s="9">
        <v>225</v>
      </c>
      <c r="C64" s="9">
        <v>0.605853915214539</v>
      </c>
      <c r="D64" s="9">
        <v>0.149552583694458</v>
      </c>
      <c r="E64" s="9">
        <v>7</v>
      </c>
      <c r="F64" s="9">
        <v>8</v>
      </c>
      <c r="G64" s="9">
        <v>3</v>
      </c>
      <c r="H64" s="9">
        <v>2</v>
      </c>
      <c r="I64" s="9">
        <v>0.7</v>
      </c>
      <c r="J64" s="9">
        <v>0.466666666666667</v>
      </c>
      <c r="K64" s="9">
        <v>0.56</v>
      </c>
      <c r="L64" s="9">
        <v>0.8</v>
      </c>
      <c r="M64" s="9">
        <v>-0.1</v>
      </c>
      <c r="N64" s="9">
        <v>0.45</v>
      </c>
    </row>
    <row r="65" spans="1:14">
      <c r="A65" s="8">
        <v>472</v>
      </c>
      <c r="B65" s="9">
        <v>472</v>
      </c>
      <c r="C65" s="9">
        <v>0.620526671409607</v>
      </c>
      <c r="D65" s="9">
        <v>0.139442920684815</v>
      </c>
      <c r="E65" s="9">
        <v>8</v>
      </c>
      <c r="F65" s="9">
        <v>7</v>
      </c>
      <c r="G65" s="9">
        <v>2</v>
      </c>
      <c r="H65" s="9">
        <v>3</v>
      </c>
      <c r="I65" s="9">
        <v>0.8</v>
      </c>
      <c r="J65" s="9">
        <v>0.533333333333333</v>
      </c>
      <c r="K65" s="9">
        <v>0.64</v>
      </c>
      <c r="L65" s="9">
        <v>0.7</v>
      </c>
      <c r="M65" s="9">
        <v>0.1</v>
      </c>
      <c r="N65" s="9">
        <v>0.55</v>
      </c>
    </row>
    <row r="66" spans="1:14">
      <c r="A66" s="8">
        <v>240</v>
      </c>
      <c r="B66" s="9">
        <v>240</v>
      </c>
      <c r="C66" s="9">
        <v>0.720616340637207</v>
      </c>
      <c r="D66" s="9">
        <v>0.0177127122879028</v>
      </c>
      <c r="E66" s="9">
        <v>10</v>
      </c>
      <c r="F66" s="9">
        <v>7</v>
      </c>
      <c r="G66" s="9">
        <v>0</v>
      </c>
      <c r="H66" s="9">
        <v>3</v>
      </c>
      <c r="I66" s="9">
        <v>1</v>
      </c>
      <c r="J66" s="9">
        <v>0.588235294117647</v>
      </c>
      <c r="K66" s="9">
        <v>0.740740740740741</v>
      </c>
      <c r="L66" s="9">
        <v>0.7</v>
      </c>
      <c r="M66" s="9">
        <v>0.3</v>
      </c>
      <c r="N66" s="9">
        <v>0.65</v>
      </c>
    </row>
    <row r="67" spans="1:14">
      <c r="A67" s="8">
        <v>345</v>
      </c>
      <c r="B67" s="9">
        <v>345</v>
      </c>
      <c r="C67" s="9">
        <v>0.72076141834259</v>
      </c>
      <c r="D67" s="9">
        <v>0.153447031974793</v>
      </c>
      <c r="E67" s="9">
        <v>8</v>
      </c>
      <c r="F67" s="9">
        <v>7</v>
      </c>
      <c r="G67" s="9">
        <v>2</v>
      </c>
      <c r="H67" s="9">
        <v>3</v>
      </c>
      <c r="I67" s="9">
        <v>0.8</v>
      </c>
      <c r="J67" s="9">
        <v>0.533333333333333</v>
      </c>
      <c r="K67" s="9">
        <v>0.64</v>
      </c>
      <c r="L67" s="9">
        <v>0.7</v>
      </c>
      <c r="M67" s="9">
        <v>0.1</v>
      </c>
      <c r="N67" s="9">
        <v>0.55</v>
      </c>
    </row>
    <row r="68" spans="1:14">
      <c r="A68" s="8">
        <v>230</v>
      </c>
      <c r="B68" s="9">
        <v>230</v>
      </c>
      <c r="C68" s="9">
        <v>0.720847606658936</v>
      </c>
      <c r="D68" s="9">
        <v>0.0570018291473389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="4" customFormat="1" spans="1:14">
      <c r="A69" s="16">
        <v>336</v>
      </c>
      <c r="B69" s="17">
        <v>336</v>
      </c>
      <c r="C69" s="17">
        <v>0.946617364883423</v>
      </c>
      <c r="D69" s="17">
        <v>0.184411883354187</v>
      </c>
      <c r="E69" s="17">
        <v>9</v>
      </c>
      <c r="F69" s="17">
        <v>6</v>
      </c>
      <c r="G69" s="17">
        <v>1</v>
      </c>
      <c r="H69" s="17">
        <v>4</v>
      </c>
      <c r="I69" s="17">
        <v>0.9</v>
      </c>
      <c r="J69" s="17">
        <v>0.6</v>
      </c>
      <c r="K69" s="17">
        <v>0.72</v>
      </c>
      <c r="L69" s="17">
        <v>0.6</v>
      </c>
      <c r="M69" s="17">
        <v>0.3</v>
      </c>
      <c r="N69" s="17">
        <v>0.65</v>
      </c>
    </row>
    <row r="70" spans="3:13">
      <c r="C70" s="7">
        <f>AVERAGE(C2:C69)</f>
        <v>0.5263951420784</v>
      </c>
      <c r="D70" s="7">
        <f>AVERAGE(D2:D69)</f>
        <v>0.0727174807997311</v>
      </c>
      <c r="L70" s="7">
        <f>AVERAGE(L2:L69)</f>
        <v>0.685294117647059</v>
      </c>
      <c r="M70" s="7">
        <f>AVERAGE(M2:M69)</f>
        <v>0.201470588235294</v>
      </c>
    </row>
    <row r="72" spans="3:9">
      <c r="C72" s="18" t="s">
        <v>13</v>
      </c>
      <c r="D72" s="7" t="s">
        <v>14</v>
      </c>
      <c r="E72" s="7" t="s">
        <v>85</v>
      </c>
      <c r="F72" s="7" t="s">
        <v>86</v>
      </c>
      <c r="G72" s="7"/>
      <c r="H72" s="7" t="s">
        <v>39</v>
      </c>
      <c r="I72" s="7"/>
    </row>
    <row r="73" spans="3:12">
      <c r="C73" s="7" t="s">
        <v>15</v>
      </c>
      <c r="D73" s="7">
        <f>COUNTIF(C2:C69,"&lt;0.343")-COUNTIF(C2:C69,"&lt;0.311")</f>
        <v>0</v>
      </c>
      <c r="E73" s="7"/>
      <c r="F73" s="7"/>
      <c r="G73" s="7"/>
      <c r="H73" s="19">
        <v>0.02</v>
      </c>
      <c r="I73" s="23">
        <v>31.2</v>
      </c>
      <c r="J73" s="23">
        <v>-40</v>
      </c>
      <c r="K73" s="24">
        <v>0.0256</v>
      </c>
      <c r="L73">
        <v>76</v>
      </c>
    </row>
    <row r="74" spans="3:12">
      <c r="C74" s="7" t="s">
        <v>16</v>
      </c>
      <c r="D74" s="7">
        <f>COUNTIF(C2:C69,"&lt;0.375")-COUNTIF(C2:C69,"&lt;0.343")</f>
        <v>0</v>
      </c>
      <c r="E74" s="7"/>
      <c r="F74" s="7"/>
      <c r="G74" s="7"/>
      <c r="H74" s="19">
        <v>0.04</v>
      </c>
      <c r="I74" s="23">
        <v>62.4</v>
      </c>
      <c r="J74" s="23">
        <v>-60</v>
      </c>
      <c r="K74" s="24">
        <v>0.0385</v>
      </c>
      <c r="L74">
        <v>75</v>
      </c>
    </row>
    <row r="75" spans="3:12">
      <c r="C75" s="7" t="s">
        <v>17</v>
      </c>
      <c r="D75" s="7">
        <f>COUNTIF(C2:C69,"&lt;0.407")-COUNTIF(C2:C69,"&lt;0.375")</f>
        <v>4</v>
      </c>
      <c r="E75" s="7"/>
      <c r="F75" s="7"/>
      <c r="G75" s="7"/>
      <c r="H75" s="19">
        <v>0.1</v>
      </c>
      <c r="I75" s="23">
        <v>156</v>
      </c>
      <c r="J75" s="23">
        <v>-160</v>
      </c>
      <c r="K75" s="24">
        <v>0.1026</v>
      </c>
      <c r="L75">
        <v>70</v>
      </c>
    </row>
    <row r="76" spans="3:12">
      <c r="C76" s="7" t="s">
        <v>18</v>
      </c>
      <c r="D76" s="7">
        <f>COUNTIF(C2:C69,"&lt;0.439")-COUNTIF(C2:C69,"&lt;0.407")</f>
        <v>9</v>
      </c>
      <c r="E76" s="7"/>
      <c r="F76" s="7"/>
      <c r="G76" s="7"/>
      <c r="H76" s="19">
        <v>0.12</v>
      </c>
      <c r="I76" s="23">
        <v>187.2</v>
      </c>
      <c r="J76" s="23">
        <v>-180</v>
      </c>
      <c r="K76" s="24">
        <v>0.1154</v>
      </c>
      <c r="L76">
        <v>69</v>
      </c>
    </row>
    <row r="77" s="3" customFormat="1" spans="3:12">
      <c r="C77" s="20" t="s">
        <v>19</v>
      </c>
      <c r="D77" s="20">
        <f>COUNTIF(C2:C69,"&lt;0.471")-COUNTIF(C2:C69,"&lt;0.439")</f>
        <v>13</v>
      </c>
      <c r="E77" s="20"/>
      <c r="F77" s="20">
        <v>1500</v>
      </c>
      <c r="G77" s="20"/>
      <c r="H77" s="20"/>
      <c r="I77" s="20"/>
      <c r="J77" s="3">
        <v>-200</v>
      </c>
      <c r="K77" s="25">
        <v>0.1282</v>
      </c>
      <c r="L77" s="3">
        <v>68</v>
      </c>
    </row>
    <row r="78" spans="3:7">
      <c r="C78" s="7" t="s">
        <v>20</v>
      </c>
      <c r="D78" s="7">
        <f>COUNTIF(C2:C69,"&lt;0.503")-COUNTIF(C2:C69,"&lt;0.471")</f>
        <v>2</v>
      </c>
      <c r="E78" s="7"/>
      <c r="F78" s="7"/>
      <c r="G78" s="7"/>
    </row>
    <row r="79" s="5" customFormat="1" spans="3:8">
      <c r="C79" s="21" t="s">
        <v>21</v>
      </c>
      <c r="D79" s="21">
        <f>COUNTIF(C2:C69,"&lt;0.535")-COUNTIF(C2:C69,"&lt;0.503")</f>
        <v>4</v>
      </c>
      <c r="E79" s="21">
        <v>4</v>
      </c>
      <c r="F79" s="21">
        <v>-36</v>
      </c>
      <c r="G79" s="21">
        <v>3</v>
      </c>
      <c r="H79" s="5">
        <v>4</v>
      </c>
    </row>
    <row r="80" spans="3:7">
      <c r="C80" s="7" t="s">
        <v>22</v>
      </c>
      <c r="D80" s="7">
        <f>COUNTIF(C2:C69,"&lt;0.567")-COUNTIF(C2:C69,"&lt;0.535")</f>
        <v>17</v>
      </c>
      <c r="E80" s="7">
        <v>7</v>
      </c>
      <c r="F80" s="7">
        <v>-38</v>
      </c>
      <c r="G80" s="7">
        <v>7</v>
      </c>
    </row>
    <row r="81" s="3" customFormat="1" spans="3:7">
      <c r="C81" s="20" t="s">
        <v>23</v>
      </c>
      <c r="D81" s="20">
        <f>COUNTIF(C2:C69,"&lt;0.599")-COUNTIF(C2:C69,"&lt;0.567")</f>
        <v>11</v>
      </c>
      <c r="E81" s="20">
        <v>9</v>
      </c>
      <c r="F81" s="20">
        <v>-55</v>
      </c>
      <c r="G81" s="20">
        <v>11</v>
      </c>
    </row>
    <row r="82" spans="3:7">
      <c r="C82" s="7" t="s">
        <v>24</v>
      </c>
      <c r="D82" s="7">
        <f>COUNTIF(C2:C69,"&lt;0.631")-COUNTIF(C2:C69,"&lt;0.599")</f>
        <v>3</v>
      </c>
      <c r="E82" s="7">
        <v>11</v>
      </c>
      <c r="F82" s="7">
        <v>-50</v>
      </c>
      <c r="G82" s="7">
        <v>15</v>
      </c>
    </row>
    <row r="83" s="6" customFormat="1" spans="3:7">
      <c r="C83" s="22" t="s">
        <v>25</v>
      </c>
      <c r="D83" s="22">
        <f>COUNTIF(C2:C69,"&lt;0.663")-COUNTIF(C2:C69,"&lt;0.631")</f>
        <v>1</v>
      </c>
      <c r="E83" s="22">
        <v>13</v>
      </c>
      <c r="F83" s="22">
        <v>-39</v>
      </c>
      <c r="G83" s="22">
        <v>18</v>
      </c>
    </row>
    <row r="84" spans="3:7">
      <c r="C84" s="7" t="s">
        <v>26</v>
      </c>
      <c r="D84" s="7">
        <f>COUNTIF(C2:C69,"&lt;0.695")-COUNTIF(C2:C69,"&lt;0.663")</f>
        <v>0</v>
      </c>
      <c r="E84" s="7">
        <v>11</v>
      </c>
      <c r="F84" s="7">
        <v>-39</v>
      </c>
      <c r="G84" s="7">
        <v>15</v>
      </c>
    </row>
    <row r="85" spans="3:7">
      <c r="C85" s="7" t="s">
        <v>27</v>
      </c>
      <c r="D85" s="7">
        <f>COUNTIF(C2:C69,"&lt;0.727")-COUNTIF(C2:C69,"&lt;0.695")</f>
        <v>3</v>
      </c>
      <c r="E85" s="7">
        <v>9</v>
      </c>
      <c r="F85" s="7">
        <v>-35</v>
      </c>
      <c r="G85" s="7">
        <v>11</v>
      </c>
    </row>
    <row r="86" spans="3:7">
      <c r="C86" s="7" t="s">
        <v>28</v>
      </c>
      <c r="D86" s="7">
        <f>COUNTIF(C2:C69,"&lt;0.759")-COUNTIF(C2:C69,"&lt;0.727")</f>
        <v>0</v>
      </c>
      <c r="E86" s="7">
        <v>7</v>
      </c>
      <c r="F86" s="7">
        <v>-22</v>
      </c>
      <c r="G86" s="7">
        <v>7</v>
      </c>
    </row>
    <row r="87" s="5" customFormat="1" spans="3:7">
      <c r="C87" s="21" t="s">
        <v>29</v>
      </c>
      <c r="D87" s="21">
        <f>COUNTIF(C2:C69,"&lt;0.791")-COUNTIF(C2:C69,"&lt;0.759")</f>
        <v>0</v>
      </c>
      <c r="E87" s="21">
        <v>4</v>
      </c>
      <c r="F87" s="21">
        <v>-14</v>
      </c>
      <c r="G87" s="21">
        <v>3</v>
      </c>
    </row>
    <row r="88" spans="3:7">
      <c r="C88" s="7" t="s">
        <v>30</v>
      </c>
      <c r="D88" s="7">
        <f>COUNTIF(C2:C69,"&lt;0.823")-COUNTIF(C2:C69,"&lt;0.791")</f>
        <v>0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9">
      <c r="C92" s="7" t="s">
        <v>34</v>
      </c>
      <c r="D92" s="7">
        <f>COUNTIF(C2:C69,"&lt;0.951")-COUNTIF(C2:C69,"&lt;0.919")</f>
        <v>1</v>
      </c>
      <c r="E92" s="7"/>
      <c r="F92" s="7"/>
      <c r="G92" s="7"/>
      <c r="H92">
        <v>0.53</v>
      </c>
      <c r="I92">
        <v>0.038</v>
      </c>
    </row>
    <row r="93" spans="3:9">
      <c r="C93" s="7" t="s">
        <v>35</v>
      </c>
      <c r="D93" s="7">
        <f>COUNTIF(C2:C69,"&lt;0.983")-COUNTIF(C2:C69,"&lt;0.951")</f>
        <v>0</v>
      </c>
      <c r="E93" s="7"/>
      <c r="F93" s="7"/>
      <c r="G93" s="7"/>
      <c r="H93">
        <v>0.641</v>
      </c>
      <c r="I93">
        <v>0.073</v>
      </c>
    </row>
    <row r="94" spans="3:9">
      <c r="C94" s="7" t="s">
        <v>36</v>
      </c>
      <c r="D94" s="7">
        <f>COUNTIF(C2:C69,"&lt;1.015")-COUNTIF(C2:C69,"&lt;0.983")</f>
        <v>0</v>
      </c>
      <c r="E94" s="7"/>
      <c r="F94" s="7"/>
      <c r="G94" s="7"/>
      <c r="H94">
        <v>0.734</v>
      </c>
      <c r="I94">
        <v>0.107</v>
      </c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8"/>
  <sheetViews>
    <sheetView topLeftCell="A76" workbookViewId="0">
      <selection activeCell="A1" sqref="$A1:$XFD108"/>
    </sheetView>
  </sheetViews>
  <sheetFormatPr defaultColWidth="9" defaultRowHeight="13.5"/>
  <cols>
    <col min="3" max="4" width="19" customWidth="1"/>
    <col min="6" max="6" width="14.8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248</v>
      </c>
      <c r="B28" s="9">
        <v>248</v>
      </c>
      <c r="C28" s="9">
        <v>0.480457067489624</v>
      </c>
      <c r="D28" s="9">
        <v>0.110321640968323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113</v>
      </c>
      <c r="B29" s="9">
        <v>113</v>
      </c>
      <c r="C29" s="9">
        <v>0.48065447807312</v>
      </c>
      <c r="D29" s="9">
        <v>0.154976487159729</v>
      </c>
      <c r="E29" s="9">
        <v>7</v>
      </c>
      <c r="F29" s="9">
        <v>9</v>
      </c>
      <c r="G29" s="9">
        <v>3</v>
      </c>
      <c r="H29" s="9">
        <v>1</v>
      </c>
      <c r="I29" s="9">
        <v>0.7</v>
      </c>
      <c r="J29" s="9">
        <v>0.4375</v>
      </c>
      <c r="K29" s="9">
        <v>0.538461538461538</v>
      </c>
      <c r="L29" s="9">
        <v>0.9</v>
      </c>
      <c r="M29" s="9">
        <v>-0.2</v>
      </c>
      <c r="N29" s="9">
        <v>0.4</v>
      </c>
    </row>
    <row r="30" spans="1:14">
      <c r="A30" s="8">
        <v>471</v>
      </c>
      <c r="B30" s="9">
        <v>471</v>
      </c>
      <c r="C30" s="9">
        <v>0.503038883209229</v>
      </c>
      <c r="D30" s="9">
        <v>0.0972745418548584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157</v>
      </c>
      <c r="B31" s="9">
        <v>157</v>
      </c>
      <c r="C31" s="9">
        <v>0.511327028274536</v>
      </c>
      <c r="D31" s="9">
        <v>0.097496509552002</v>
      </c>
      <c r="E31" s="9">
        <v>10</v>
      </c>
      <c r="F31" s="9">
        <v>4</v>
      </c>
      <c r="G31" s="9">
        <v>0</v>
      </c>
      <c r="H31" s="9">
        <v>6</v>
      </c>
      <c r="I31" s="9">
        <v>1</v>
      </c>
      <c r="J31" s="9">
        <v>0.714285714285714</v>
      </c>
      <c r="K31" s="9">
        <v>0.833333333333333</v>
      </c>
      <c r="L31" s="9">
        <v>0.4</v>
      </c>
      <c r="M31" s="9">
        <v>0.6</v>
      </c>
      <c r="N31" s="9">
        <v>0.8</v>
      </c>
    </row>
    <row r="32" spans="1:14">
      <c r="A32" s="8">
        <v>341</v>
      </c>
      <c r="B32" s="9">
        <v>341</v>
      </c>
      <c r="C32" s="9">
        <v>0.512217044830322</v>
      </c>
      <c r="D32" s="9">
        <v>0.0958206653594971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170</v>
      </c>
      <c r="B33" s="9">
        <v>170</v>
      </c>
      <c r="C33" s="9">
        <v>0.517281055450439</v>
      </c>
      <c r="D33" s="9">
        <v>0.0913281440734863</v>
      </c>
      <c r="E33" s="9">
        <v>7</v>
      </c>
      <c r="F33" s="9">
        <v>7</v>
      </c>
      <c r="G33" s="9">
        <v>3</v>
      </c>
      <c r="H33" s="9">
        <v>3</v>
      </c>
      <c r="I33" s="9">
        <v>0.7</v>
      </c>
      <c r="J33" s="9">
        <v>0.5</v>
      </c>
      <c r="K33" s="9">
        <v>0.583333333333333</v>
      </c>
      <c r="L33" s="9">
        <v>0.7</v>
      </c>
      <c r="M33" s="9">
        <v>0</v>
      </c>
      <c r="N33" s="9">
        <v>0.5</v>
      </c>
    </row>
    <row r="34" spans="1:14">
      <c r="A34" s="8">
        <v>200</v>
      </c>
      <c r="B34" s="9">
        <v>200</v>
      </c>
      <c r="C34" s="9">
        <v>0.520510196685791</v>
      </c>
      <c r="D34" s="9">
        <v>0.174683451652527</v>
      </c>
      <c r="E34" s="9">
        <v>7</v>
      </c>
      <c r="F34" s="9">
        <v>6</v>
      </c>
      <c r="G34" s="9">
        <v>3</v>
      </c>
      <c r="H34" s="9">
        <v>4</v>
      </c>
      <c r="I34" s="9">
        <v>0.7</v>
      </c>
      <c r="J34" s="9">
        <v>0.538461538461539</v>
      </c>
      <c r="K34" s="9">
        <v>0.608695652173913</v>
      </c>
      <c r="L34" s="9">
        <v>0.6</v>
      </c>
      <c r="M34" s="9">
        <v>0.1</v>
      </c>
      <c r="N34" s="9">
        <v>0.55</v>
      </c>
    </row>
    <row r="35" spans="1:14">
      <c r="A35" s="8">
        <v>111</v>
      </c>
      <c r="B35" s="9">
        <v>111</v>
      </c>
      <c r="C35" s="9">
        <v>0.524930238723755</v>
      </c>
      <c r="D35" s="9">
        <v>0.134762167930603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17</v>
      </c>
      <c r="B36" s="9">
        <v>17</v>
      </c>
      <c r="C36" s="9">
        <v>0.528415083885193</v>
      </c>
      <c r="D36" s="9">
        <v>0.0964980125427246</v>
      </c>
      <c r="E36" s="9">
        <v>10</v>
      </c>
      <c r="F36" s="9">
        <v>6</v>
      </c>
      <c r="G36" s="9">
        <v>0</v>
      </c>
      <c r="H36" s="9">
        <v>4</v>
      </c>
      <c r="I36" s="9">
        <v>1</v>
      </c>
      <c r="J36" s="9">
        <v>0.625</v>
      </c>
      <c r="K36" s="9">
        <v>0.769230769230769</v>
      </c>
      <c r="L36" s="9">
        <v>0.6</v>
      </c>
      <c r="M36" s="9">
        <v>0.4</v>
      </c>
      <c r="N36" s="9">
        <v>0.7</v>
      </c>
    </row>
    <row r="37" spans="1:14">
      <c r="A37" s="8">
        <v>72</v>
      </c>
      <c r="B37" s="9">
        <v>72</v>
      </c>
      <c r="C37" s="9">
        <v>0.529927730560303</v>
      </c>
      <c r="D37" s="9">
        <v>0.11436116695404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28</v>
      </c>
      <c r="B38" s="9">
        <v>28</v>
      </c>
      <c r="C38" s="9">
        <v>0.664024829864502</v>
      </c>
      <c r="D38" s="9">
        <v>0.176245927810669</v>
      </c>
      <c r="E38" s="9">
        <v>9</v>
      </c>
      <c r="F38" s="9">
        <v>4</v>
      </c>
      <c r="G38" s="9">
        <v>1</v>
      </c>
      <c r="H38" s="9">
        <v>6</v>
      </c>
      <c r="I38" s="9">
        <v>0.9</v>
      </c>
      <c r="J38" s="9">
        <v>0.692307692307692</v>
      </c>
      <c r="K38" s="9">
        <v>0.782608695652174</v>
      </c>
      <c r="L38" s="9">
        <v>0.4</v>
      </c>
      <c r="M38" s="9">
        <v>0.5</v>
      </c>
      <c r="N38" s="9">
        <v>0.75</v>
      </c>
    </row>
    <row r="39" spans="1:14">
      <c r="A39" s="8">
        <v>274</v>
      </c>
      <c r="B39" s="9">
        <v>274</v>
      </c>
      <c r="C39" s="9">
        <v>0.644375324249268</v>
      </c>
      <c r="D39" s="9">
        <v>0.134663581848145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143</v>
      </c>
      <c r="B40" s="9">
        <v>143</v>
      </c>
      <c r="C40" s="9">
        <v>0.534330725669861</v>
      </c>
      <c r="D40" s="9">
        <v>0.131121039390564</v>
      </c>
      <c r="E40" s="9">
        <v>7</v>
      </c>
      <c r="F40" s="9">
        <v>3</v>
      </c>
      <c r="G40" s="9">
        <v>3</v>
      </c>
      <c r="H40" s="9">
        <v>7</v>
      </c>
      <c r="I40" s="9">
        <v>0.7</v>
      </c>
      <c r="J40" s="9">
        <v>0.7</v>
      </c>
      <c r="K40" s="9">
        <v>0.7</v>
      </c>
      <c r="L40" s="9">
        <v>0.3</v>
      </c>
      <c r="M40" s="9">
        <v>0.4</v>
      </c>
      <c r="N40" s="9">
        <v>0.7</v>
      </c>
    </row>
    <row r="41" spans="1:14">
      <c r="A41" s="8">
        <v>68</v>
      </c>
      <c r="B41" s="9">
        <v>68</v>
      </c>
      <c r="C41" s="9">
        <v>0.536260604858398</v>
      </c>
      <c r="D41" s="9">
        <v>0.117271304130554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449</v>
      </c>
      <c r="B42" s="9">
        <v>449</v>
      </c>
      <c r="C42" s="9">
        <v>0.538536787033081</v>
      </c>
      <c r="D42" s="9">
        <v>0.123993277549744</v>
      </c>
      <c r="E42" s="9">
        <v>7</v>
      </c>
      <c r="F42" s="9">
        <v>7</v>
      </c>
      <c r="G42" s="9">
        <v>3</v>
      </c>
      <c r="H42" s="9">
        <v>3</v>
      </c>
      <c r="I42" s="9">
        <v>0.7</v>
      </c>
      <c r="J42" s="9">
        <v>0.5</v>
      </c>
      <c r="K42" s="9">
        <v>0.583333333333333</v>
      </c>
      <c r="L42" s="9">
        <v>0.7</v>
      </c>
      <c r="M42" s="9">
        <v>0</v>
      </c>
      <c r="N42" s="9">
        <v>0.5</v>
      </c>
    </row>
    <row r="43" spans="1:14">
      <c r="A43" s="8">
        <v>347</v>
      </c>
      <c r="B43" s="9">
        <v>347</v>
      </c>
      <c r="C43" s="9">
        <v>0.542703747749329</v>
      </c>
      <c r="D43" s="9">
        <v>0.167460083961487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381</v>
      </c>
      <c r="B44" s="9">
        <v>381</v>
      </c>
      <c r="C44" s="9">
        <v>0.552539467811584</v>
      </c>
      <c r="D44" s="9">
        <v>0.112726330757141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369</v>
      </c>
      <c r="B45" s="9">
        <v>369</v>
      </c>
      <c r="C45" s="9">
        <v>0.558424592018127</v>
      </c>
      <c r="D45" s="9">
        <v>0.142747044563294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147</v>
      </c>
      <c r="B46" s="9">
        <v>147</v>
      </c>
      <c r="C46" s="9">
        <v>0.56492280960083</v>
      </c>
      <c r="D46" s="9">
        <v>0.124079346656799</v>
      </c>
      <c r="E46" s="9">
        <v>7</v>
      </c>
      <c r="F46" s="9">
        <v>9</v>
      </c>
      <c r="G46" s="9">
        <v>3</v>
      </c>
      <c r="H46" s="9">
        <v>1</v>
      </c>
      <c r="I46" s="9">
        <v>0.7</v>
      </c>
      <c r="J46" s="9">
        <v>0.4375</v>
      </c>
      <c r="K46" s="9">
        <v>0.538461538461538</v>
      </c>
      <c r="L46" s="9">
        <v>0.9</v>
      </c>
      <c r="M46" s="9">
        <v>-0.2</v>
      </c>
      <c r="N46" s="9">
        <v>0.4</v>
      </c>
    </row>
    <row r="47" spans="1:14">
      <c r="A47" s="8">
        <v>51</v>
      </c>
      <c r="B47" s="9">
        <v>51</v>
      </c>
      <c r="C47" s="9">
        <v>0.567926406860352</v>
      </c>
      <c r="D47" s="9">
        <v>0.115323781967163</v>
      </c>
      <c r="E47" s="9">
        <v>8</v>
      </c>
      <c r="F47" s="9">
        <v>8</v>
      </c>
      <c r="G47" s="9">
        <v>2</v>
      </c>
      <c r="H47" s="9">
        <v>2</v>
      </c>
      <c r="I47" s="9">
        <v>0.8</v>
      </c>
      <c r="J47" s="9">
        <v>0.5</v>
      </c>
      <c r="K47" s="9">
        <v>0.615384615384615</v>
      </c>
      <c r="L47" s="9">
        <v>0.8</v>
      </c>
      <c r="M47" s="9">
        <v>0</v>
      </c>
      <c r="N47" s="9">
        <v>0.5</v>
      </c>
    </row>
    <row r="48" spans="1:14">
      <c r="A48" s="8">
        <v>308</v>
      </c>
      <c r="B48" s="9">
        <v>308</v>
      </c>
      <c r="C48" s="9">
        <v>0.568925857543945</v>
      </c>
      <c r="D48" s="9">
        <v>0.154922485351562</v>
      </c>
      <c r="E48" s="9">
        <v>10</v>
      </c>
      <c r="F48" s="9">
        <v>8</v>
      </c>
      <c r="G48" s="9">
        <v>0</v>
      </c>
      <c r="H48" s="9">
        <v>2</v>
      </c>
      <c r="I48" s="9">
        <v>1</v>
      </c>
      <c r="J48" s="9">
        <v>0.555555555555556</v>
      </c>
      <c r="K48" s="9">
        <v>0.714285714285714</v>
      </c>
      <c r="L48" s="9">
        <v>0.8</v>
      </c>
      <c r="M48" s="9">
        <v>0.2</v>
      </c>
      <c r="N48" s="9">
        <v>0.6</v>
      </c>
    </row>
    <row r="49" spans="1:14">
      <c r="A49" s="8">
        <v>224</v>
      </c>
      <c r="B49" s="9">
        <v>224</v>
      </c>
      <c r="C49" s="9">
        <v>0.56917941570282</v>
      </c>
      <c r="D49" s="9">
        <v>0.183644413948059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43</v>
      </c>
      <c r="B50" s="9">
        <v>43</v>
      </c>
      <c r="C50" s="9">
        <v>0.571359634399414</v>
      </c>
      <c r="D50" s="9">
        <v>0.128782153129578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302</v>
      </c>
      <c r="B51" s="9">
        <v>302</v>
      </c>
      <c r="C51" s="9">
        <v>0.532430410385132</v>
      </c>
      <c r="D51" s="9">
        <v>0.0958017110824585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pans="1:14">
      <c r="A52" s="8">
        <v>36</v>
      </c>
      <c r="B52" s="9">
        <v>36</v>
      </c>
      <c r="C52" s="9">
        <v>0.588944435119629</v>
      </c>
      <c r="D52" s="9">
        <v>0.175347805023193</v>
      </c>
      <c r="E52" s="9">
        <v>7</v>
      </c>
      <c r="F52" s="9">
        <v>8</v>
      </c>
      <c r="G52" s="9">
        <v>3</v>
      </c>
      <c r="H52" s="9">
        <v>2</v>
      </c>
      <c r="I52" s="9">
        <v>0.7</v>
      </c>
      <c r="J52" s="9">
        <v>0.466666666666667</v>
      </c>
      <c r="K52" s="9">
        <v>0.56</v>
      </c>
      <c r="L52" s="9">
        <v>0.8</v>
      </c>
      <c r="M52" s="9">
        <v>-0.1</v>
      </c>
      <c r="N52" s="9">
        <v>0.45</v>
      </c>
    </row>
    <row r="53" s="1" customFormat="1" spans="1:14">
      <c r="A53" s="10">
        <v>192</v>
      </c>
      <c r="B53" s="11">
        <v>192</v>
      </c>
      <c r="C53" s="11">
        <v>0.592427253723145</v>
      </c>
      <c r="D53" s="11">
        <v>0.27315354347229</v>
      </c>
      <c r="E53" s="11">
        <v>9</v>
      </c>
      <c r="F53" s="11">
        <v>7</v>
      </c>
      <c r="G53" s="11">
        <v>1</v>
      </c>
      <c r="H53" s="11">
        <v>3</v>
      </c>
      <c r="I53" s="11">
        <v>0.9</v>
      </c>
      <c r="J53" s="11">
        <v>0.5625</v>
      </c>
      <c r="K53" s="11">
        <v>0.692307692307692</v>
      </c>
      <c r="L53" s="11">
        <v>0.7</v>
      </c>
      <c r="M53" s="11">
        <v>0.2</v>
      </c>
      <c r="N53" s="11">
        <v>0.6</v>
      </c>
    </row>
    <row r="54" spans="1:14">
      <c r="A54" s="8">
        <v>444</v>
      </c>
      <c r="B54" s="9">
        <v>444</v>
      </c>
      <c r="C54" s="9">
        <v>0.595346450805664</v>
      </c>
      <c r="D54" s="9">
        <v>0.195836067199707</v>
      </c>
      <c r="E54" s="9">
        <v>7</v>
      </c>
      <c r="F54" s="9">
        <v>6</v>
      </c>
      <c r="G54" s="9">
        <v>3</v>
      </c>
      <c r="H54" s="9">
        <v>4</v>
      </c>
      <c r="I54" s="9">
        <v>0.7</v>
      </c>
      <c r="J54" s="9">
        <v>0.538461538461539</v>
      </c>
      <c r="K54" s="9">
        <v>0.608695652173913</v>
      </c>
      <c r="L54" s="9">
        <v>0.6</v>
      </c>
      <c r="M54" s="9">
        <v>0.1</v>
      </c>
      <c r="N54" s="9">
        <v>0.55</v>
      </c>
    </row>
    <row r="55" spans="1:14">
      <c r="A55" s="8">
        <v>175</v>
      </c>
      <c r="B55" s="9">
        <v>175</v>
      </c>
      <c r="C55" s="9">
        <v>0.580980181694031</v>
      </c>
      <c r="D55" s="9">
        <v>0.101220607757568</v>
      </c>
      <c r="E55" s="9">
        <v>9</v>
      </c>
      <c r="F55" s="9">
        <v>2</v>
      </c>
      <c r="G55" s="9">
        <v>1</v>
      </c>
      <c r="H55" s="9">
        <v>8</v>
      </c>
      <c r="I55" s="9">
        <v>0.9</v>
      </c>
      <c r="J55" s="9">
        <v>0.818181818181818</v>
      </c>
      <c r="K55" s="9">
        <v>0.857142857142857</v>
      </c>
      <c r="L55" s="9">
        <v>0.2</v>
      </c>
      <c r="M55" s="9">
        <v>0.7</v>
      </c>
      <c r="N55" s="9">
        <v>0.85</v>
      </c>
    </row>
    <row r="56" spans="1:14">
      <c r="A56" s="8">
        <v>133</v>
      </c>
      <c r="B56" s="9">
        <v>133</v>
      </c>
      <c r="C56" s="9">
        <v>0.597050428390503</v>
      </c>
      <c r="D56" s="9">
        <v>0.135079622268677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pans="1:14">
      <c r="A57" s="8">
        <v>33</v>
      </c>
      <c r="B57" s="9">
        <v>33</v>
      </c>
      <c r="C57" s="9">
        <v>0.59718656539917</v>
      </c>
      <c r="D57" s="9">
        <v>0.132335543632507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pans="1:14">
      <c r="A58" s="8">
        <v>462</v>
      </c>
      <c r="B58" s="9">
        <v>462</v>
      </c>
      <c r="C58" s="9">
        <v>0.601978421211243</v>
      </c>
      <c r="D58" s="9">
        <v>0.126847267150879</v>
      </c>
      <c r="E58" s="9">
        <v>9</v>
      </c>
      <c r="F58" s="9">
        <v>6</v>
      </c>
      <c r="G58" s="9">
        <v>1</v>
      </c>
      <c r="H58" s="9">
        <v>4</v>
      </c>
      <c r="I58" s="9">
        <v>0.9</v>
      </c>
      <c r="J58" s="9">
        <v>0.6</v>
      </c>
      <c r="K58" s="9">
        <v>0.72</v>
      </c>
      <c r="L58" s="9">
        <v>0.6</v>
      </c>
      <c r="M58" s="9">
        <v>0.3</v>
      </c>
      <c r="N58" s="9">
        <v>0.65</v>
      </c>
    </row>
    <row r="59" spans="1:14">
      <c r="A59" s="8">
        <v>12</v>
      </c>
      <c r="B59" s="9">
        <v>12</v>
      </c>
      <c r="C59" s="9">
        <v>0.531450152397156</v>
      </c>
      <c r="D59" s="9">
        <v>0.0931936502456665</v>
      </c>
      <c r="E59" s="9">
        <v>7</v>
      </c>
      <c r="F59" s="9">
        <v>4</v>
      </c>
      <c r="G59" s="9">
        <v>3</v>
      </c>
      <c r="H59" s="9">
        <v>6</v>
      </c>
      <c r="I59" s="9">
        <v>0.7</v>
      </c>
      <c r="J59" s="9">
        <v>0.636363636363636</v>
      </c>
      <c r="K59" s="9">
        <v>0.666666666666667</v>
      </c>
      <c r="L59" s="9">
        <v>0.4</v>
      </c>
      <c r="M59" s="9">
        <v>0.3</v>
      </c>
      <c r="N59" s="9">
        <v>0.65</v>
      </c>
    </row>
    <row r="60" spans="1:14">
      <c r="A60" s="8">
        <v>432</v>
      </c>
      <c r="B60" s="9">
        <v>432</v>
      </c>
      <c r="C60" s="9">
        <v>0.605595111846924</v>
      </c>
      <c r="D60" s="9">
        <v>0.208909034729004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225</v>
      </c>
      <c r="B61" s="9">
        <v>225</v>
      </c>
      <c r="C61" s="9">
        <v>0.605853915214539</v>
      </c>
      <c r="D61" s="9">
        <v>0.149552583694458</v>
      </c>
      <c r="E61" s="9">
        <v>7</v>
      </c>
      <c r="F61" s="9">
        <v>8</v>
      </c>
      <c r="G61" s="9">
        <v>3</v>
      </c>
      <c r="H61" s="9">
        <v>2</v>
      </c>
      <c r="I61" s="9">
        <v>0.7</v>
      </c>
      <c r="J61" s="9">
        <v>0.466666666666667</v>
      </c>
      <c r="K61" s="9">
        <v>0.56</v>
      </c>
      <c r="L61" s="9">
        <v>0.8</v>
      </c>
      <c r="M61" s="9">
        <v>-0.1</v>
      </c>
      <c r="N61" s="9">
        <v>0.45</v>
      </c>
    </row>
    <row r="62" spans="1:14">
      <c r="A62" s="8">
        <v>264</v>
      </c>
      <c r="B62" s="9">
        <v>264</v>
      </c>
      <c r="C62" s="9">
        <v>0.624519824981689</v>
      </c>
      <c r="D62" s="9">
        <v>0.128039479255676</v>
      </c>
      <c r="E62" s="9">
        <v>7</v>
      </c>
      <c r="F62" s="9">
        <v>7</v>
      </c>
      <c r="G62" s="9">
        <v>3</v>
      </c>
      <c r="H62" s="9">
        <v>3</v>
      </c>
      <c r="I62" s="9">
        <v>0.7</v>
      </c>
      <c r="J62" s="9">
        <v>0.5</v>
      </c>
      <c r="K62" s="9">
        <v>0.583333333333333</v>
      </c>
      <c r="L62" s="9">
        <v>0.7</v>
      </c>
      <c r="M62" s="9">
        <v>0</v>
      </c>
      <c r="N62" s="9">
        <v>0.5</v>
      </c>
    </row>
    <row r="63" spans="1:14">
      <c r="A63" s="8">
        <v>328</v>
      </c>
      <c r="B63" s="9">
        <v>328</v>
      </c>
      <c r="C63" s="9">
        <v>0.573578357696533</v>
      </c>
      <c r="D63" s="9">
        <v>0.105150818824768</v>
      </c>
      <c r="E63" s="9">
        <v>8</v>
      </c>
      <c r="F63" s="9">
        <v>6</v>
      </c>
      <c r="G63" s="9">
        <v>2</v>
      </c>
      <c r="H63" s="9">
        <v>4</v>
      </c>
      <c r="I63" s="9">
        <v>0.8</v>
      </c>
      <c r="J63" s="9">
        <v>0.571428571428572</v>
      </c>
      <c r="K63" s="9">
        <v>0.666666666666667</v>
      </c>
      <c r="L63" s="9">
        <v>0.6</v>
      </c>
      <c r="M63" s="9">
        <v>0.2</v>
      </c>
      <c r="N63" s="9">
        <v>0.6</v>
      </c>
    </row>
    <row r="64" spans="1:14">
      <c r="A64" s="8">
        <v>160</v>
      </c>
      <c r="B64" s="9">
        <v>160</v>
      </c>
      <c r="C64" s="9">
        <v>0.625976920127869</v>
      </c>
      <c r="D64" s="9">
        <v>0.133077383041382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399</v>
      </c>
      <c r="B65" s="9">
        <v>399</v>
      </c>
      <c r="C65" s="9">
        <v>0.626033902168274</v>
      </c>
      <c r="D65" s="9">
        <v>0.150467753410339</v>
      </c>
      <c r="E65" s="9">
        <v>9</v>
      </c>
      <c r="F65" s="9">
        <v>5</v>
      </c>
      <c r="G65" s="9">
        <v>1</v>
      </c>
      <c r="H65" s="9">
        <v>5</v>
      </c>
      <c r="I65" s="9">
        <v>0.9</v>
      </c>
      <c r="J65" s="9">
        <v>0.642857142857143</v>
      </c>
      <c r="K65" s="9">
        <v>0.75</v>
      </c>
      <c r="L65" s="9">
        <v>0.5</v>
      </c>
      <c r="M65" s="9">
        <v>0.4</v>
      </c>
      <c r="N65" s="9">
        <v>0.7</v>
      </c>
    </row>
    <row r="66" s="1" customFormat="1" spans="1:14">
      <c r="A66" s="10">
        <v>215</v>
      </c>
      <c r="B66" s="11">
        <v>215</v>
      </c>
      <c r="C66" s="11">
        <v>0.627145886421204</v>
      </c>
      <c r="D66" s="11">
        <v>0.127987384796143</v>
      </c>
      <c r="E66" s="11">
        <v>10</v>
      </c>
      <c r="F66" s="11">
        <v>9</v>
      </c>
      <c r="G66" s="11">
        <v>0</v>
      </c>
      <c r="H66" s="11">
        <v>1</v>
      </c>
      <c r="I66" s="11">
        <v>1</v>
      </c>
      <c r="J66" s="11">
        <v>0.526315789473684</v>
      </c>
      <c r="K66" s="11">
        <v>0.689655172413793</v>
      </c>
      <c r="L66" s="11">
        <v>0.9</v>
      </c>
      <c r="M66" s="11">
        <v>0.1</v>
      </c>
      <c r="N66" s="11">
        <v>0.55</v>
      </c>
    </row>
    <row r="67" spans="1:14">
      <c r="A67" s="8">
        <v>105</v>
      </c>
      <c r="B67" s="9">
        <v>105</v>
      </c>
      <c r="C67" s="9">
        <v>0.654307246208191</v>
      </c>
      <c r="D67" s="9">
        <v>0.148639559745789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364</v>
      </c>
      <c r="B68" s="9">
        <v>364</v>
      </c>
      <c r="C68" s="9">
        <v>0.636906027793884</v>
      </c>
      <c r="D68" s="9">
        <v>0.126631736755371</v>
      </c>
      <c r="E68" s="9">
        <v>8</v>
      </c>
      <c r="F68" s="9">
        <v>6</v>
      </c>
      <c r="G68" s="9">
        <v>2</v>
      </c>
      <c r="H68" s="9">
        <v>4</v>
      </c>
      <c r="I68" s="9">
        <v>0.8</v>
      </c>
      <c r="J68" s="9">
        <v>0.571428571428572</v>
      </c>
      <c r="K68" s="9">
        <v>0.666666666666667</v>
      </c>
      <c r="L68" s="9">
        <v>0.6</v>
      </c>
      <c r="M68" s="9">
        <v>0.2</v>
      </c>
      <c r="N68" s="9">
        <v>0.6</v>
      </c>
    </row>
    <row r="69" spans="1:14">
      <c r="A69" s="8">
        <v>162</v>
      </c>
      <c r="B69" s="9">
        <v>162</v>
      </c>
      <c r="C69" s="9">
        <v>0.595521926879883</v>
      </c>
      <c r="D69" s="9">
        <v>0.114232540130615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201</v>
      </c>
      <c r="B70" s="9">
        <v>201</v>
      </c>
      <c r="C70" s="9">
        <v>0.656274795532227</v>
      </c>
      <c r="D70" s="9">
        <v>0.173108339309692</v>
      </c>
      <c r="E70" s="9">
        <v>9</v>
      </c>
      <c r="F70" s="9">
        <v>5</v>
      </c>
      <c r="G70" s="9">
        <v>1</v>
      </c>
      <c r="H70" s="9">
        <v>5</v>
      </c>
      <c r="I70" s="9">
        <v>0.9</v>
      </c>
      <c r="J70" s="9">
        <v>0.642857142857143</v>
      </c>
      <c r="K70" s="9">
        <v>0.75</v>
      </c>
      <c r="L70" s="9">
        <v>0.5</v>
      </c>
      <c r="M70" s="9">
        <v>0.4</v>
      </c>
      <c r="N70" s="9">
        <v>0.7</v>
      </c>
    </row>
    <row r="71" spans="1:14">
      <c r="A71" s="8">
        <v>396</v>
      </c>
      <c r="B71" s="9">
        <v>396</v>
      </c>
      <c r="C71" s="9">
        <v>0.630221962928772</v>
      </c>
      <c r="D71" s="9">
        <v>0.13497257232666</v>
      </c>
      <c r="E71" s="9">
        <v>7</v>
      </c>
      <c r="F71" s="9">
        <v>5</v>
      </c>
      <c r="G71" s="9">
        <v>3</v>
      </c>
      <c r="H71" s="9">
        <v>5</v>
      </c>
      <c r="I71" s="9">
        <v>0.7</v>
      </c>
      <c r="J71" s="9">
        <v>0.583333333333333</v>
      </c>
      <c r="K71" s="9">
        <v>0.636363636363636</v>
      </c>
      <c r="L71" s="9">
        <v>0.5</v>
      </c>
      <c r="M71" s="9">
        <v>0.2</v>
      </c>
      <c r="N71" s="9">
        <v>0.6</v>
      </c>
    </row>
    <row r="72" spans="1:14">
      <c r="A72" s="8">
        <v>435</v>
      </c>
      <c r="B72" s="9">
        <v>435</v>
      </c>
      <c r="C72" s="9">
        <v>0.635199427604675</v>
      </c>
      <c r="D72" s="9">
        <v>0.123878836631775</v>
      </c>
      <c r="E72" s="9">
        <v>9</v>
      </c>
      <c r="F72" s="9">
        <v>7</v>
      </c>
      <c r="G72" s="9">
        <v>1</v>
      </c>
      <c r="H72" s="9">
        <v>3</v>
      </c>
      <c r="I72" s="9">
        <v>0.9</v>
      </c>
      <c r="J72" s="9">
        <v>0.5625</v>
      </c>
      <c r="K72" s="9">
        <v>0.692307692307692</v>
      </c>
      <c r="L72" s="9">
        <v>0.7</v>
      </c>
      <c r="M72" s="9">
        <v>0.2</v>
      </c>
      <c r="N72" s="9">
        <v>0.6</v>
      </c>
    </row>
    <row r="73" spans="1:14">
      <c r="A73" s="8">
        <v>85</v>
      </c>
      <c r="B73" s="9">
        <v>85</v>
      </c>
      <c r="C73" s="9">
        <v>0.6731196641922</v>
      </c>
      <c r="D73" s="9">
        <v>0.199320435523987</v>
      </c>
      <c r="E73" s="9">
        <v>9</v>
      </c>
      <c r="F73" s="9">
        <v>5</v>
      </c>
      <c r="G73" s="9">
        <v>1</v>
      </c>
      <c r="H73" s="9">
        <v>5</v>
      </c>
      <c r="I73" s="9">
        <v>0.9</v>
      </c>
      <c r="J73" s="9">
        <v>0.642857142857143</v>
      </c>
      <c r="K73" s="9">
        <v>0.75</v>
      </c>
      <c r="L73" s="9">
        <v>0.5</v>
      </c>
      <c r="M73" s="9">
        <v>0.4</v>
      </c>
      <c r="N73" s="9">
        <v>0.7</v>
      </c>
    </row>
    <row r="74" spans="1:14">
      <c r="A74" s="8">
        <v>138</v>
      </c>
      <c r="B74" s="9">
        <v>138</v>
      </c>
      <c r="C74" s="9">
        <v>0.6426020860672</v>
      </c>
      <c r="D74" s="9">
        <v>0.130975008010864</v>
      </c>
      <c r="E74" s="9">
        <v>9</v>
      </c>
      <c r="F74" s="9">
        <v>10</v>
      </c>
      <c r="G74" s="9">
        <v>1</v>
      </c>
      <c r="H74" s="9">
        <v>0</v>
      </c>
      <c r="I74" s="9">
        <v>0.9</v>
      </c>
      <c r="J74" s="9">
        <v>0.473684210526316</v>
      </c>
      <c r="K74" s="9">
        <v>0.620689655172414</v>
      </c>
      <c r="L74" s="9">
        <v>1</v>
      </c>
      <c r="M74" s="9">
        <v>-0.1</v>
      </c>
      <c r="N74" s="9">
        <v>0.45</v>
      </c>
    </row>
    <row r="75" spans="1:14">
      <c r="A75" s="8">
        <v>472</v>
      </c>
      <c r="B75" s="9">
        <v>472</v>
      </c>
      <c r="C75" s="9">
        <v>0.620526671409607</v>
      </c>
      <c r="D75" s="9">
        <v>0.139442920684815</v>
      </c>
      <c r="E75" s="9">
        <v>8</v>
      </c>
      <c r="F75" s="9">
        <v>7</v>
      </c>
      <c r="G75" s="9">
        <v>2</v>
      </c>
      <c r="H75" s="9">
        <v>3</v>
      </c>
      <c r="I75" s="9">
        <v>0.8</v>
      </c>
      <c r="J75" s="9">
        <v>0.533333333333333</v>
      </c>
      <c r="K75" s="9">
        <v>0.64</v>
      </c>
      <c r="L75" s="9">
        <v>0.7</v>
      </c>
      <c r="M75" s="9">
        <v>0.1</v>
      </c>
      <c r="N75" s="9">
        <v>0.55</v>
      </c>
    </row>
    <row r="76" spans="1:14">
      <c r="A76" s="8">
        <v>256</v>
      </c>
      <c r="B76" s="9">
        <v>256</v>
      </c>
      <c r="C76" s="9">
        <v>0.667914509773254</v>
      </c>
      <c r="D76" s="9">
        <v>0.249172568321228</v>
      </c>
      <c r="E76" s="9">
        <v>7</v>
      </c>
      <c r="F76" s="9">
        <v>6</v>
      </c>
      <c r="G76" s="9">
        <v>3</v>
      </c>
      <c r="H76" s="9">
        <v>4</v>
      </c>
      <c r="I76" s="9">
        <v>0.7</v>
      </c>
      <c r="J76" s="9">
        <v>0.538461538461539</v>
      </c>
      <c r="K76" s="9">
        <v>0.608695652173913</v>
      </c>
      <c r="L76" s="9">
        <v>0.6</v>
      </c>
      <c r="M76" s="9">
        <v>0.1</v>
      </c>
      <c r="N76" s="9">
        <v>0.55</v>
      </c>
    </row>
    <row r="77" spans="1:14">
      <c r="A77" s="8">
        <v>313</v>
      </c>
      <c r="B77" s="9">
        <v>313</v>
      </c>
      <c r="C77" s="9">
        <v>0.650550127029419</v>
      </c>
      <c r="D77" s="9">
        <v>0.200407981872559</v>
      </c>
      <c r="E77" s="9">
        <v>8</v>
      </c>
      <c r="F77" s="9">
        <v>5</v>
      </c>
      <c r="G77" s="9">
        <v>2</v>
      </c>
      <c r="H77" s="9">
        <v>5</v>
      </c>
      <c r="I77" s="9">
        <v>0.8</v>
      </c>
      <c r="J77" s="9">
        <v>0.615384615384615</v>
      </c>
      <c r="K77" s="9">
        <v>0.695652173913043</v>
      </c>
      <c r="L77" s="9">
        <v>0.5</v>
      </c>
      <c r="M77" s="9">
        <v>0.3</v>
      </c>
      <c r="N77" s="9">
        <v>0.65</v>
      </c>
    </row>
    <row r="78" spans="3:13">
      <c r="C78" s="7">
        <f>AVERAGE(C2:C77)</f>
        <v>0.53159625749839</v>
      </c>
      <c r="D78" s="7">
        <f>AVERAGE(D2:D77)</f>
        <v>0.107246361280742</v>
      </c>
      <c r="L78" s="7">
        <f>AVERAGE(L2:L77)</f>
        <v>0.664473684210527</v>
      </c>
      <c r="M78" s="7">
        <f>AVERAGE(M2:M77)</f>
        <v>0.192105263157895</v>
      </c>
    </row>
    <row r="80" spans="3:9">
      <c r="C80" s="18" t="s">
        <v>13</v>
      </c>
      <c r="D80" s="7" t="s">
        <v>14</v>
      </c>
      <c r="E80" s="7" t="s">
        <v>85</v>
      </c>
      <c r="F80" s="7" t="s">
        <v>86</v>
      </c>
      <c r="G80" s="7"/>
      <c r="H80" s="7" t="s">
        <v>39</v>
      </c>
      <c r="I80" s="7"/>
    </row>
    <row r="81" spans="3:12">
      <c r="C81" s="7" t="s">
        <v>15</v>
      </c>
      <c r="D81" s="7">
        <f>COUNTIF(C2:C77,"&lt;0.343")-COUNTIF(C2:C77,"&lt;0.311")</f>
        <v>0</v>
      </c>
      <c r="E81" s="7"/>
      <c r="F81" s="7"/>
      <c r="G81" s="7"/>
      <c r="H81" s="19">
        <v>0.02</v>
      </c>
      <c r="I81" s="23">
        <v>31.2</v>
      </c>
      <c r="J81" s="23">
        <v>-40</v>
      </c>
      <c r="K81" s="24">
        <v>0.0256</v>
      </c>
      <c r="L81">
        <v>76</v>
      </c>
    </row>
    <row r="82" spans="3:12">
      <c r="C82" s="7" t="s">
        <v>16</v>
      </c>
      <c r="D82" s="7">
        <f>COUNTIF(C2:C77,"&lt;0.375")-COUNTIF(C2:C77,"&lt;0.343")</f>
        <v>0</v>
      </c>
      <c r="E82" s="7"/>
      <c r="F82" s="7"/>
      <c r="G82" s="7"/>
      <c r="H82" s="19">
        <v>0.04</v>
      </c>
      <c r="I82" s="23">
        <v>62.4</v>
      </c>
      <c r="J82" s="23">
        <v>-60</v>
      </c>
      <c r="K82" s="24">
        <v>0.0385</v>
      </c>
      <c r="L82">
        <v>75</v>
      </c>
    </row>
    <row r="83" spans="3:12">
      <c r="C83" s="7" t="s">
        <v>17</v>
      </c>
      <c r="D83" s="7">
        <f>COUNTIF(C2:C77,"&lt;0.407")-COUNTIF(C2:C77,"&lt;0.375")</f>
        <v>4</v>
      </c>
      <c r="E83" s="7"/>
      <c r="F83" s="7"/>
      <c r="G83" s="7"/>
      <c r="H83" s="19">
        <v>0.1</v>
      </c>
      <c r="I83" s="23">
        <v>156</v>
      </c>
      <c r="J83" s="23">
        <v>-160</v>
      </c>
      <c r="K83" s="24">
        <v>0.1026</v>
      </c>
      <c r="L83">
        <v>70</v>
      </c>
    </row>
    <row r="84" spans="3:12">
      <c r="C84" s="7" t="s">
        <v>18</v>
      </c>
      <c r="D84" s="7">
        <f>COUNTIF(C2:C77,"&lt;0.439")-COUNTIF(C2:C77,"&lt;0.407")</f>
        <v>9</v>
      </c>
      <c r="E84" s="7"/>
      <c r="F84" s="7"/>
      <c r="G84" s="7"/>
      <c r="H84" s="19">
        <v>0.12</v>
      </c>
      <c r="I84" s="23">
        <v>187.2</v>
      </c>
      <c r="J84" s="23">
        <v>-180</v>
      </c>
      <c r="K84" s="24">
        <v>0.1154</v>
      </c>
      <c r="L84">
        <v>69</v>
      </c>
    </row>
    <row r="85" s="3" customFormat="1" spans="3:12">
      <c r="C85" s="20" t="s">
        <v>19</v>
      </c>
      <c r="D85" s="20">
        <f>COUNTIF(C2:C77,"&lt;0.471")-COUNTIF(C2:C77,"&lt;0.439")</f>
        <v>13</v>
      </c>
      <c r="E85" s="20"/>
      <c r="F85" s="20">
        <v>1500</v>
      </c>
      <c r="G85" s="20"/>
      <c r="H85" s="20"/>
      <c r="I85" s="20"/>
      <c r="J85" s="3">
        <v>-200</v>
      </c>
      <c r="K85" s="25">
        <v>0.1282</v>
      </c>
      <c r="L85" s="3">
        <v>68</v>
      </c>
    </row>
    <row r="86" spans="3:7">
      <c r="C86" s="7" t="s">
        <v>20</v>
      </c>
      <c r="D86" s="7">
        <f>COUNTIF(C2:C77,"&lt;0.503")-COUNTIF(C2:C77,"&lt;0.471")</f>
        <v>2</v>
      </c>
      <c r="E86" s="7"/>
      <c r="F86" s="7"/>
      <c r="G86" s="7"/>
    </row>
    <row r="87" s="5" customFormat="1" spans="3:8">
      <c r="C87" s="21" t="s">
        <v>21</v>
      </c>
      <c r="D87" s="21">
        <f>COUNTIF(C2:C77,"&lt;0.535")-COUNTIF(C2:C77,"&lt;0.503")</f>
        <v>11</v>
      </c>
      <c r="E87" s="21">
        <v>4</v>
      </c>
      <c r="F87" s="21">
        <v>-36</v>
      </c>
      <c r="G87" s="21">
        <v>3</v>
      </c>
      <c r="H87" s="5">
        <v>4</v>
      </c>
    </row>
    <row r="88" spans="3:7">
      <c r="C88" s="7" t="s">
        <v>22</v>
      </c>
      <c r="D88" s="7">
        <f>COUNTIF(C2:C77,"&lt;0.567")-COUNTIF(C2:C77,"&lt;0.535")</f>
        <v>6</v>
      </c>
      <c r="E88" s="7">
        <v>7</v>
      </c>
      <c r="F88" s="7">
        <v>-38</v>
      </c>
      <c r="G88" s="7">
        <v>7</v>
      </c>
    </row>
    <row r="89" s="3" customFormat="1" spans="3:7">
      <c r="C89" s="20" t="s">
        <v>23</v>
      </c>
      <c r="D89" s="20">
        <f>COUNTIF(C2:C77,"&lt;0.599")-COUNTIF(C2:C77,"&lt;0.567")</f>
        <v>12</v>
      </c>
      <c r="E89" s="20">
        <v>9</v>
      </c>
      <c r="F89" s="20">
        <v>-55</v>
      </c>
      <c r="G89" s="20">
        <v>11</v>
      </c>
    </row>
    <row r="90" spans="3:7">
      <c r="C90" s="7" t="s">
        <v>24</v>
      </c>
      <c r="D90" s="7">
        <f>COUNTIF(C2:C77,"&lt;0.631")-COUNTIF(C2:C77,"&lt;0.599")</f>
        <v>9</v>
      </c>
      <c r="E90" s="7">
        <v>11</v>
      </c>
      <c r="F90" s="7">
        <v>-50</v>
      </c>
      <c r="G90" s="7">
        <v>15</v>
      </c>
    </row>
    <row r="91" s="6" customFormat="1" spans="3:7">
      <c r="C91" s="22" t="s">
        <v>25</v>
      </c>
      <c r="D91" s="22">
        <f>COUNTIF(C2:C77,"&lt;0.663")-COUNTIF(C2:C77,"&lt;0.631")</f>
        <v>7</v>
      </c>
      <c r="E91" s="22">
        <v>13</v>
      </c>
      <c r="F91" s="22">
        <v>-39</v>
      </c>
      <c r="G91" s="22">
        <v>18</v>
      </c>
    </row>
    <row r="92" spans="3:7">
      <c r="C92" s="7" t="s">
        <v>26</v>
      </c>
      <c r="D92" s="7">
        <f>COUNTIF(C2:C77,"&lt;0.695")-COUNTIF(C2:C77,"&lt;0.663")</f>
        <v>3</v>
      </c>
      <c r="E92" s="7">
        <v>11</v>
      </c>
      <c r="F92" s="7">
        <v>-39</v>
      </c>
      <c r="G92" s="7">
        <v>15</v>
      </c>
    </row>
    <row r="93" spans="3:7">
      <c r="C93" s="7" t="s">
        <v>27</v>
      </c>
      <c r="D93" s="7">
        <f>COUNTIF(C2:C77,"&lt;0.727")-COUNTIF(C2:C77,"&lt;0.695")</f>
        <v>0</v>
      </c>
      <c r="E93" s="7">
        <v>9</v>
      </c>
      <c r="F93" s="7">
        <v>-35</v>
      </c>
      <c r="G93" s="7">
        <v>11</v>
      </c>
    </row>
    <row r="94" spans="3:7">
      <c r="C94" s="7" t="s">
        <v>28</v>
      </c>
      <c r="D94" s="7">
        <f>COUNTIF(C2:C77,"&lt;0.759")-COUNTIF(C2:C77,"&lt;0.727")</f>
        <v>0</v>
      </c>
      <c r="E94" s="7">
        <v>7</v>
      </c>
      <c r="F94" s="7">
        <v>-22</v>
      </c>
      <c r="G94" s="7">
        <v>7</v>
      </c>
    </row>
    <row r="95" s="5" customFormat="1" spans="3:7">
      <c r="C95" s="21" t="s">
        <v>29</v>
      </c>
      <c r="D95" s="21">
        <f>COUNTIF(C2:C77,"&lt;0.791")-COUNTIF(C2:C77,"&lt;0.759")</f>
        <v>0</v>
      </c>
      <c r="E95" s="21">
        <v>4</v>
      </c>
      <c r="F95" s="21">
        <v>-14</v>
      </c>
      <c r="G95" s="21">
        <v>3</v>
      </c>
    </row>
    <row r="96" spans="3:7">
      <c r="C96" s="7" t="s">
        <v>30</v>
      </c>
      <c r="D96" s="7">
        <f>COUNTIF(C2:C77,"&lt;0.823")-COUNTIF(C2:C77,"&lt;0.791")</f>
        <v>0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0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0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0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  <row r="106" spans="8:9">
      <c r="H106">
        <v>0.53</v>
      </c>
      <c r="I106">
        <v>0.038</v>
      </c>
    </row>
    <row r="107" spans="8:9">
      <c r="H107">
        <v>0.641</v>
      </c>
      <c r="I107">
        <v>0.073</v>
      </c>
    </row>
    <row r="108" spans="8:9">
      <c r="H108">
        <v>0.734</v>
      </c>
      <c r="I108">
        <v>0.107</v>
      </c>
    </row>
  </sheetData>
  <pageMargins left="0.75" right="0.75" top="1" bottom="1" header="0.5" footer="0.5"/>
  <headerFooter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7"/>
  <sheetViews>
    <sheetView topLeftCell="A82" workbookViewId="0">
      <selection activeCell="A1" sqref="$A1:$XFD107"/>
    </sheetView>
  </sheetViews>
  <sheetFormatPr defaultColWidth="9" defaultRowHeight="13.5"/>
  <cols>
    <col min="3" max="4" width="16.1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248</v>
      </c>
      <c r="B28" s="9">
        <v>248</v>
      </c>
      <c r="C28" s="9">
        <v>0.480457067489624</v>
      </c>
      <c r="D28" s="9">
        <v>0.110321640968323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113</v>
      </c>
      <c r="B29" s="9">
        <v>113</v>
      </c>
      <c r="C29" s="9">
        <v>0.48065447807312</v>
      </c>
      <c r="D29" s="9">
        <v>0.154976487159729</v>
      </c>
      <c r="E29" s="9">
        <v>7</v>
      </c>
      <c r="F29" s="9">
        <v>9</v>
      </c>
      <c r="G29" s="9">
        <v>3</v>
      </c>
      <c r="H29" s="9">
        <v>1</v>
      </c>
      <c r="I29" s="9">
        <v>0.7</v>
      </c>
      <c r="J29" s="9">
        <v>0.4375</v>
      </c>
      <c r="K29" s="9">
        <v>0.538461538461538</v>
      </c>
      <c r="L29" s="9">
        <v>0.9</v>
      </c>
      <c r="M29" s="9">
        <v>-0.2</v>
      </c>
      <c r="N29" s="9">
        <v>0.4</v>
      </c>
    </row>
    <row r="30" spans="1:14">
      <c r="A30" s="8">
        <v>471</v>
      </c>
      <c r="B30" s="9">
        <v>471</v>
      </c>
      <c r="C30" s="9">
        <v>0.503038883209229</v>
      </c>
      <c r="D30" s="9">
        <v>0.0972745418548584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157</v>
      </c>
      <c r="B31" s="9">
        <v>157</v>
      </c>
      <c r="C31" s="9">
        <v>0.511327028274536</v>
      </c>
      <c r="D31" s="9">
        <v>0.097496509552002</v>
      </c>
      <c r="E31" s="9">
        <v>10</v>
      </c>
      <c r="F31" s="9">
        <v>4</v>
      </c>
      <c r="G31" s="9">
        <v>0</v>
      </c>
      <c r="H31" s="9">
        <v>6</v>
      </c>
      <c r="I31" s="9">
        <v>1</v>
      </c>
      <c r="J31" s="9">
        <v>0.714285714285714</v>
      </c>
      <c r="K31" s="9">
        <v>0.833333333333333</v>
      </c>
      <c r="L31" s="9">
        <v>0.4</v>
      </c>
      <c r="M31" s="9">
        <v>0.6</v>
      </c>
      <c r="N31" s="9">
        <v>0.8</v>
      </c>
    </row>
    <row r="32" spans="1:14">
      <c r="A32" s="8">
        <v>341</v>
      </c>
      <c r="B32" s="9">
        <v>341</v>
      </c>
      <c r="C32" s="9">
        <v>0.512217044830322</v>
      </c>
      <c r="D32" s="9">
        <v>0.0958206653594971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170</v>
      </c>
      <c r="B33" s="9">
        <v>170</v>
      </c>
      <c r="C33" s="9">
        <v>0.517281055450439</v>
      </c>
      <c r="D33" s="9">
        <v>0.0913281440734863</v>
      </c>
      <c r="E33" s="9">
        <v>7</v>
      </c>
      <c r="F33" s="9">
        <v>7</v>
      </c>
      <c r="G33" s="9">
        <v>3</v>
      </c>
      <c r="H33" s="9">
        <v>3</v>
      </c>
      <c r="I33" s="9">
        <v>0.7</v>
      </c>
      <c r="J33" s="9">
        <v>0.5</v>
      </c>
      <c r="K33" s="9">
        <v>0.583333333333333</v>
      </c>
      <c r="L33" s="9">
        <v>0.7</v>
      </c>
      <c r="M33" s="9">
        <v>0</v>
      </c>
      <c r="N33" s="9">
        <v>0.5</v>
      </c>
    </row>
    <row r="34" spans="1:14">
      <c r="A34" s="8">
        <v>200</v>
      </c>
      <c r="B34" s="9">
        <v>200</v>
      </c>
      <c r="C34" s="9">
        <v>0.520510196685791</v>
      </c>
      <c r="D34" s="9">
        <v>0.174683451652527</v>
      </c>
      <c r="E34" s="9">
        <v>7</v>
      </c>
      <c r="F34" s="9">
        <v>6</v>
      </c>
      <c r="G34" s="9">
        <v>3</v>
      </c>
      <c r="H34" s="9">
        <v>4</v>
      </c>
      <c r="I34" s="9">
        <v>0.7</v>
      </c>
      <c r="J34" s="9">
        <v>0.538461538461539</v>
      </c>
      <c r="K34" s="9">
        <v>0.608695652173913</v>
      </c>
      <c r="L34" s="9">
        <v>0.6</v>
      </c>
      <c r="M34" s="9">
        <v>0.1</v>
      </c>
      <c r="N34" s="9">
        <v>0.55</v>
      </c>
    </row>
    <row r="35" spans="1:14">
      <c r="A35" s="8">
        <v>111</v>
      </c>
      <c r="B35" s="9">
        <v>111</v>
      </c>
      <c r="C35" s="9">
        <v>0.524930238723755</v>
      </c>
      <c r="D35" s="9">
        <v>0.134762167930603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17</v>
      </c>
      <c r="B36" s="9">
        <v>17</v>
      </c>
      <c r="C36" s="9">
        <v>0.528415083885193</v>
      </c>
      <c r="D36" s="9">
        <v>0.0964980125427246</v>
      </c>
      <c r="E36" s="9">
        <v>10</v>
      </c>
      <c r="F36" s="9">
        <v>6</v>
      </c>
      <c r="G36" s="9">
        <v>0</v>
      </c>
      <c r="H36" s="9">
        <v>4</v>
      </c>
      <c r="I36" s="9">
        <v>1</v>
      </c>
      <c r="J36" s="9">
        <v>0.625</v>
      </c>
      <c r="K36" s="9">
        <v>0.769230769230769</v>
      </c>
      <c r="L36" s="9">
        <v>0.6</v>
      </c>
      <c r="M36" s="9">
        <v>0.4</v>
      </c>
      <c r="N36" s="9">
        <v>0.7</v>
      </c>
    </row>
    <row r="37" spans="1:14">
      <c r="A37" s="8">
        <v>72</v>
      </c>
      <c r="B37" s="9">
        <v>72</v>
      </c>
      <c r="C37" s="9">
        <v>0.529927730560303</v>
      </c>
      <c r="D37" s="9">
        <v>0.11436116695404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28</v>
      </c>
      <c r="B38" s="9">
        <v>28</v>
      </c>
      <c r="C38" s="9">
        <v>0.664024829864502</v>
      </c>
      <c r="D38" s="9">
        <v>0.176245927810669</v>
      </c>
      <c r="E38" s="9">
        <v>9</v>
      </c>
      <c r="F38" s="9">
        <v>4</v>
      </c>
      <c r="G38" s="9">
        <v>1</v>
      </c>
      <c r="H38" s="9">
        <v>6</v>
      </c>
      <c r="I38" s="9">
        <v>0.9</v>
      </c>
      <c r="J38" s="9">
        <v>0.692307692307692</v>
      </c>
      <c r="K38" s="9">
        <v>0.782608695652174</v>
      </c>
      <c r="L38" s="9">
        <v>0.4</v>
      </c>
      <c r="M38" s="9">
        <v>0.5</v>
      </c>
      <c r="N38" s="9">
        <v>0.75</v>
      </c>
    </row>
    <row r="39" spans="1:14">
      <c r="A39" s="8">
        <v>274</v>
      </c>
      <c r="B39" s="9">
        <v>274</v>
      </c>
      <c r="C39" s="9">
        <v>0.644375324249268</v>
      </c>
      <c r="D39" s="9">
        <v>0.134663581848145</v>
      </c>
      <c r="E39" s="9">
        <v>9</v>
      </c>
      <c r="F39" s="9">
        <v>6</v>
      </c>
      <c r="G39" s="9">
        <v>1</v>
      </c>
      <c r="H39" s="9">
        <v>4</v>
      </c>
      <c r="I39" s="9">
        <v>0.9</v>
      </c>
      <c r="J39" s="9">
        <v>0.6</v>
      </c>
      <c r="K39" s="9">
        <v>0.72</v>
      </c>
      <c r="L39" s="9">
        <v>0.6</v>
      </c>
      <c r="M39" s="9">
        <v>0.3</v>
      </c>
      <c r="N39" s="9">
        <v>0.65</v>
      </c>
    </row>
    <row r="40" spans="1:14">
      <c r="A40" s="8">
        <v>143</v>
      </c>
      <c r="B40" s="9">
        <v>143</v>
      </c>
      <c r="C40" s="9">
        <v>0.534330725669861</v>
      </c>
      <c r="D40" s="9">
        <v>0.131121039390564</v>
      </c>
      <c r="E40" s="9">
        <v>7</v>
      </c>
      <c r="F40" s="9">
        <v>3</v>
      </c>
      <c r="G40" s="9">
        <v>3</v>
      </c>
      <c r="H40" s="9">
        <v>7</v>
      </c>
      <c r="I40" s="9">
        <v>0.7</v>
      </c>
      <c r="J40" s="9">
        <v>0.7</v>
      </c>
      <c r="K40" s="9">
        <v>0.7</v>
      </c>
      <c r="L40" s="9">
        <v>0.3</v>
      </c>
      <c r="M40" s="9">
        <v>0.4</v>
      </c>
      <c r="N40" s="9">
        <v>0.7</v>
      </c>
    </row>
    <row r="41" spans="1:14">
      <c r="A41" s="8">
        <v>68</v>
      </c>
      <c r="B41" s="9">
        <v>68</v>
      </c>
      <c r="C41" s="9">
        <v>0.536260604858398</v>
      </c>
      <c r="D41" s="9">
        <v>0.117271304130554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pans="1:14">
      <c r="A42" s="8">
        <v>449</v>
      </c>
      <c r="B42" s="9">
        <v>449</v>
      </c>
      <c r="C42" s="9">
        <v>0.538536787033081</v>
      </c>
      <c r="D42" s="9">
        <v>0.123993277549744</v>
      </c>
      <c r="E42" s="9">
        <v>7</v>
      </c>
      <c r="F42" s="9">
        <v>7</v>
      </c>
      <c r="G42" s="9">
        <v>3</v>
      </c>
      <c r="H42" s="9">
        <v>3</v>
      </c>
      <c r="I42" s="9">
        <v>0.7</v>
      </c>
      <c r="J42" s="9">
        <v>0.5</v>
      </c>
      <c r="K42" s="9">
        <v>0.583333333333333</v>
      </c>
      <c r="L42" s="9">
        <v>0.7</v>
      </c>
      <c r="M42" s="9">
        <v>0</v>
      </c>
      <c r="N42" s="9">
        <v>0.5</v>
      </c>
    </row>
    <row r="43" spans="1:14">
      <c r="A43" s="8">
        <v>347</v>
      </c>
      <c r="B43" s="9">
        <v>347</v>
      </c>
      <c r="C43" s="9">
        <v>0.542703747749329</v>
      </c>
      <c r="D43" s="9">
        <v>0.167460083961487</v>
      </c>
      <c r="E43" s="9">
        <v>9</v>
      </c>
      <c r="F43" s="9">
        <v>6</v>
      </c>
      <c r="G43" s="9">
        <v>1</v>
      </c>
      <c r="H43" s="9">
        <v>4</v>
      </c>
      <c r="I43" s="9">
        <v>0.9</v>
      </c>
      <c r="J43" s="9">
        <v>0.6</v>
      </c>
      <c r="K43" s="9">
        <v>0.72</v>
      </c>
      <c r="L43" s="9">
        <v>0.6</v>
      </c>
      <c r="M43" s="9">
        <v>0.3</v>
      </c>
      <c r="N43" s="9">
        <v>0.65</v>
      </c>
    </row>
    <row r="44" spans="1:14">
      <c r="A44" s="8">
        <v>381</v>
      </c>
      <c r="B44" s="9">
        <v>381</v>
      </c>
      <c r="C44" s="9">
        <v>0.552539467811584</v>
      </c>
      <c r="D44" s="9">
        <v>0.112726330757141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369</v>
      </c>
      <c r="B45" s="9">
        <v>369</v>
      </c>
      <c r="C45" s="9">
        <v>0.558424592018127</v>
      </c>
      <c r="D45" s="9">
        <v>0.142747044563294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147</v>
      </c>
      <c r="B46" s="9">
        <v>147</v>
      </c>
      <c r="C46" s="9">
        <v>0.56492280960083</v>
      </c>
      <c r="D46" s="9">
        <v>0.124079346656799</v>
      </c>
      <c r="E46" s="9">
        <v>7</v>
      </c>
      <c r="F46" s="9">
        <v>9</v>
      </c>
      <c r="G46" s="9">
        <v>3</v>
      </c>
      <c r="H46" s="9">
        <v>1</v>
      </c>
      <c r="I46" s="9">
        <v>0.7</v>
      </c>
      <c r="J46" s="9">
        <v>0.4375</v>
      </c>
      <c r="K46" s="9">
        <v>0.538461538461538</v>
      </c>
      <c r="L46" s="9">
        <v>0.9</v>
      </c>
      <c r="M46" s="9">
        <v>-0.2</v>
      </c>
      <c r="N46" s="9">
        <v>0.4</v>
      </c>
    </row>
    <row r="47" spans="1:14">
      <c r="A47" s="8">
        <v>308</v>
      </c>
      <c r="B47" s="9">
        <v>308</v>
      </c>
      <c r="C47" s="9">
        <v>0.568925857543945</v>
      </c>
      <c r="D47" s="9">
        <v>0.154922485351562</v>
      </c>
      <c r="E47" s="9">
        <v>10</v>
      </c>
      <c r="F47" s="9">
        <v>8</v>
      </c>
      <c r="G47" s="9">
        <v>0</v>
      </c>
      <c r="H47" s="9">
        <v>2</v>
      </c>
      <c r="I47" s="9">
        <v>1</v>
      </c>
      <c r="J47" s="9">
        <v>0.555555555555556</v>
      </c>
      <c r="K47" s="9">
        <v>0.714285714285714</v>
      </c>
      <c r="L47" s="9">
        <v>0.8</v>
      </c>
      <c r="M47" s="9">
        <v>0.2</v>
      </c>
      <c r="N47" s="9">
        <v>0.6</v>
      </c>
    </row>
    <row r="48" spans="1:14">
      <c r="A48" s="8">
        <v>224</v>
      </c>
      <c r="B48" s="9">
        <v>224</v>
      </c>
      <c r="C48" s="9">
        <v>0.56917941570282</v>
      </c>
      <c r="D48" s="9">
        <v>0.183644413948059</v>
      </c>
      <c r="E48" s="9">
        <v>9</v>
      </c>
      <c r="F48" s="9">
        <v>8</v>
      </c>
      <c r="G48" s="9">
        <v>1</v>
      </c>
      <c r="H48" s="9">
        <v>2</v>
      </c>
      <c r="I48" s="9">
        <v>0.9</v>
      </c>
      <c r="J48" s="9">
        <v>0.529411764705882</v>
      </c>
      <c r="K48" s="9">
        <v>0.666666666666667</v>
      </c>
      <c r="L48" s="9">
        <v>0.8</v>
      </c>
      <c r="M48" s="9">
        <v>0.1</v>
      </c>
      <c r="N48" s="9">
        <v>0.55</v>
      </c>
    </row>
    <row r="49" spans="1:14">
      <c r="A49" s="8">
        <v>43</v>
      </c>
      <c r="B49" s="9">
        <v>43</v>
      </c>
      <c r="C49" s="9">
        <v>0.571359634399414</v>
      </c>
      <c r="D49" s="9">
        <v>0.128782153129578</v>
      </c>
      <c r="E49" s="9">
        <v>8</v>
      </c>
      <c r="F49" s="9">
        <v>7</v>
      </c>
      <c r="G49" s="9">
        <v>2</v>
      </c>
      <c r="H49" s="9">
        <v>3</v>
      </c>
      <c r="I49" s="9">
        <v>0.8</v>
      </c>
      <c r="J49" s="9">
        <v>0.533333333333333</v>
      </c>
      <c r="K49" s="9">
        <v>0.64</v>
      </c>
      <c r="L49" s="9">
        <v>0.7</v>
      </c>
      <c r="M49" s="9">
        <v>0.1</v>
      </c>
      <c r="N49" s="9">
        <v>0.55</v>
      </c>
    </row>
    <row r="50" spans="1:14">
      <c r="A50" s="8">
        <v>302</v>
      </c>
      <c r="B50" s="9">
        <v>302</v>
      </c>
      <c r="C50" s="9">
        <v>0.532430410385132</v>
      </c>
      <c r="D50" s="9">
        <v>0.0958017110824585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pans="1:14">
      <c r="A51" s="8">
        <v>36</v>
      </c>
      <c r="B51" s="9">
        <v>36</v>
      </c>
      <c r="C51" s="9">
        <v>0.588944435119629</v>
      </c>
      <c r="D51" s="9">
        <v>0.175347805023193</v>
      </c>
      <c r="E51" s="9">
        <v>7</v>
      </c>
      <c r="F51" s="9">
        <v>8</v>
      </c>
      <c r="G51" s="9">
        <v>3</v>
      </c>
      <c r="H51" s="9">
        <v>2</v>
      </c>
      <c r="I51" s="9">
        <v>0.7</v>
      </c>
      <c r="J51" s="9">
        <v>0.466666666666667</v>
      </c>
      <c r="K51" s="9">
        <v>0.56</v>
      </c>
      <c r="L51" s="9">
        <v>0.8</v>
      </c>
      <c r="M51" s="9">
        <v>-0.1</v>
      </c>
      <c r="N51" s="9">
        <v>0.45</v>
      </c>
    </row>
    <row r="52" s="1" customFormat="1" spans="1:14">
      <c r="A52" s="10">
        <v>192</v>
      </c>
      <c r="B52" s="11">
        <v>192</v>
      </c>
      <c r="C52" s="11">
        <v>0.592427253723145</v>
      </c>
      <c r="D52" s="11">
        <v>0.27315354347229</v>
      </c>
      <c r="E52" s="11">
        <v>9</v>
      </c>
      <c r="F52" s="11">
        <v>7</v>
      </c>
      <c r="G52" s="11">
        <v>1</v>
      </c>
      <c r="H52" s="11">
        <v>3</v>
      </c>
      <c r="I52" s="11">
        <v>0.9</v>
      </c>
      <c r="J52" s="11">
        <v>0.5625</v>
      </c>
      <c r="K52" s="11">
        <v>0.692307692307692</v>
      </c>
      <c r="L52" s="11">
        <v>0.7</v>
      </c>
      <c r="M52" s="11">
        <v>0.2</v>
      </c>
      <c r="N52" s="11">
        <v>0.6</v>
      </c>
    </row>
    <row r="53" spans="1:14">
      <c r="A53" s="8">
        <v>444</v>
      </c>
      <c r="B53" s="9">
        <v>444</v>
      </c>
      <c r="C53" s="9">
        <v>0.595346450805664</v>
      </c>
      <c r="D53" s="9">
        <v>0.195836067199707</v>
      </c>
      <c r="E53" s="9">
        <v>7</v>
      </c>
      <c r="F53" s="9">
        <v>6</v>
      </c>
      <c r="G53" s="9">
        <v>3</v>
      </c>
      <c r="H53" s="9">
        <v>4</v>
      </c>
      <c r="I53" s="9">
        <v>0.7</v>
      </c>
      <c r="J53" s="9">
        <v>0.538461538461539</v>
      </c>
      <c r="K53" s="9">
        <v>0.608695652173913</v>
      </c>
      <c r="L53" s="9">
        <v>0.6</v>
      </c>
      <c r="M53" s="9">
        <v>0.1</v>
      </c>
      <c r="N53" s="9">
        <v>0.55</v>
      </c>
    </row>
    <row r="54" spans="1:14">
      <c r="A54" s="8">
        <v>175</v>
      </c>
      <c r="B54" s="9">
        <v>175</v>
      </c>
      <c r="C54" s="9">
        <v>0.580980181694031</v>
      </c>
      <c r="D54" s="9">
        <v>0.101220607757568</v>
      </c>
      <c r="E54" s="9">
        <v>9</v>
      </c>
      <c r="F54" s="9">
        <v>2</v>
      </c>
      <c r="G54" s="9">
        <v>1</v>
      </c>
      <c r="H54" s="9">
        <v>8</v>
      </c>
      <c r="I54" s="9">
        <v>0.9</v>
      </c>
      <c r="J54" s="9">
        <v>0.818181818181818</v>
      </c>
      <c r="K54" s="9">
        <v>0.857142857142857</v>
      </c>
      <c r="L54" s="9">
        <v>0.2</v>
      </c>
      <c r="M54" s="9">
        <v>0.7</v>
      </c>
      <c r="N54" s="9">
        <v>0.85</v>
      </c>
    </row>
    <row r="55" spans="1:14">
      <c r="A55" s="8">
        <v>133</v>
      </c>
      <c r="B55" s="9">
        <v>133</v>
      </c>
      <c r="C55" s="9">
        <v>0.597050428390503</v>
      </c>
      <c r="D55" s="9">
        <v>0.135079622268677</v>
      </c>
      <c r="E55" s="9">
        <v>9</v>
      </c>
      <c r="F55" s="9">
        <v>6</v>
      </c>
      <c r="G55" s="9">
        <v>1</v>
      </c>
      <c r="H55" s="9">
        <v>4</v>
      </c>
      <c r="I55" s="9">
        <v>0.9</v>
      </c>
      <c r="J55" s="9">
        <v>0.6</v>
      </c>
      <c r="K55" s="9">
        <v>0.72</v>
      </c>
      <c r="L55" s="9">
        <v>0.6</v>
      </c>
      <c r="M55" s="9">
        <v>0.3</v>
      </c>
      <c r="N55" s="9">
        <v>0.65</v>
      </c>
    </row>
    <row r="56" spans="1:14">
      <c r="A56" s="8">
        <v>33</v>
      </c>
      <c r="B56" s="9">
        <v>33</v>
      </c>
      <c r="C56" s="9">
        <v>0.59718656539917</v>
      </c>
      <c r="D56" s="9">
        <v>0.132335543632507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462</v>
      </c>
      <c r="B57" s="9">
        <v>462</v>
      </c>
      <c r="C57" s="9">
        <v>0.601978421211243</v>
      </c>
      <c r="D57" s="9">
        <v>0.126847267150879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pans="1:14">
      <c r="A58" s="8">
        <v>12</v>
      </c>
      <c r="B58" s="9">
        <v>12</v>
      </c>
      <c r="C58" s="9">
        <v>0.531450152397156</v>
      </c>
      <c r="D58" s="9">
        <v>0.0931936502456665</v>
      </c>
      <c r="E58" s="9">
        <v>7</v>
      </c>
      <c r="F58" s="9">
        <v>4</v>
      </c>
      <c r="G58" s="9">
        <v>3</v>
      </c>
      <c r="H58" s="9">
        <v>6</v>
      </c>
      <c r="I58" s="9">
        <v>0.7</v>
      </c>
      <c r="J58" s="9">
        <v>0.636363636363636</v>
      </c>
      <c r="K58" s="9">
        <v>0.666666666666667</v>
      </c>
      <c r="L58" s="9">
        <v>0.4</v>
      </c>
      <c r="M58" s="9">
        <v>0.3</v>
      </c>
      <c r="N58" s="9">
        <v>0.65</v>
      </c>
    </row>
    <row r="59" spans="1:14">
      <c r="A59" s="8">
        <v>432</v>
      </c>
      <c r="B59" s="9">
        <v>432</v>
      </c>
      <c r="C59" s="9">
        <v>0.605595111846924</v>
      </c>
      <c r="D59" s="9">
        <v>0.208909034729004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225</v>
      </c>
      <c r="B60" s="9">
        <v>225</v>
      </c>
      <c r="C60" s="9">
        <v>0.605853915214539</v>
      </c>
      <c r="D60" s="9">
        <v>0.149552583694458</v>
      </c>
      <c r="E60" s="9">
        <v>7</v>
      </c>
      <c r="F60" s="9">
        <v>8</v>
      </c>
      <c r="G60" s="9">
        <v>3</v>
      </c>
      <c r="H60" s="9">
        <v>2</v>
      </c>
      <c r="I60" s="9">
        <v>0.7</v>
      </c>
      <c r="J60" s="9">
        <v>0.466666666666667</v>
      </c>
      <c r="K60" s="9">
        <v>0.56</v>
      </c>
      <c r="L60" s="9">
        <v>0.8</v>
      </c>
      <c r="M60" s="9">
        <v>-0.1</v>
      </c>
      <c r="N60" s="9">
        <v>0.45</v>
      </c>
    </row>
    <row r="61" spans="1:14">
      <c r="A61" s="8">
        <v>264</v>
      </c>
      <c r="B61" s="9">
        <v>264</v>
      </c>
      <c r="C61" s="9">
        <v>0.624519824981689</v>
      </c>
      <c r="D61" s="9">
        <v>0.128039479255676</v>
      </c>
      <c r="E61" s="9">
        <v>7</v>
      </c>
      <c r="F61" s="9">
        <v>7</v>
      </c>
      <c r="G61" s="9">
        <v>3</v>
      </c>
      <c r="H61" s="9">
        <v>3</v>
      </c>
      <c r="I61" s="9">
        <v>0.7</v>
      </c>
      <c r="J61" s="9">
        <v>0.5</v>
      </c>
      <c r="K61" s="9">
        <v>0.583333333333333</v>
      </c>
      <c r="L61" s="9">
        <v>0.7</v>
      </c>
      <c r="M61" s="9">
        <v>0</v>
      </c>
      <c r="N61" s="9">
        <v>0.5</v>
      </c>
    </row>
    <row r="62" spans="1:14">
      <c r="A62" s="8">
        <v>328</v>
      </c>
      <c r="B62" s="9">
        <v>328</v>
      </c>
      <c r="C62" s="9">
        <v>0.573578357696533</v>
      </c>
      <c r="D62" s="9">
        <v>0.105150818824768</v>
      </c>
      <c r="E62" s="9">
        <v>8</v>
      </c>
      <c r="F62" s="9">
        <v>6</v>
      </c>
      <c r="G62" s="9">
        <v>2</v>
      </c>
      <c r="H62" s="9">
        <v>4</v>
      </c>
      <c r="I62" s="9">
        <v>0.8</v>
      </c>
      <c r="J62" s="9">
        <v>0.571428571428572</v>
      </c>
      <c r="K62" s="9">
        <v>0.666666666666667</v>
      </c>
      <c r="L62" s="9">
        <v>0.6</v>
      </c>
      <c r="M62" s="9">
        <v>0.2</v>
      </c>
      <c r="N62" s="9">
        <v>0.6</v>
      </c>
    </row>
    <row r="63" spans="1:14">
      <c r="A63" s="8">
        <v>160</v>
      </c>
      <c r="B63" s="9">
        <v>160</v>
      </c>
      <c r="C63" s="9">
        <v>0.625976920127869</v>
      </c>
      <c r="D63" s="9">
        <v>0.133077383041382</v>
      </c>
      <c r="E63" s="9">
        <v>9</v>
      </c>
      <c r="F63" s="9">
        <v>7</v>
      </c>
      <c r="G63" s="9">
        <v>1</v>
      </c>
      <c r="H63" s="9">
        <v>3</v>
      </c>
      <c r="I63" s="9">
        <v>0.9</v>
      </c>
      <c r="J63" s="9">
        <v>0.5625</v>
      </c>
      <c r="K63" s="9">
        <v>0.692307692307692</v>
      </c>
      <c r="L63" s="9">
        <v>0.7</v>
      </c>
      <c r="M63" s="9">
        <v>0.2</v>
      </c>
      <c r="N63" s="9">
        <v>0.6</v>
      </c>
    </row>
    <row r="64" spans="1:14">
      <c r="A64" s="8">
        <v>399</v>
      </c>
      <c r="B64" s="9">
        <v>399</v>
      </c>
      <c r="C64" s="9">
        <v>0.626033902168274</v>
      </c>
      <c r="D64" s="9">
        <v>0.150467753410339</v>
      </c>
      <c r="E64" s="9">
        <v>9</v>
      </c>
      <c r="F64" s="9">
        <v>5</v>
      </c>
      <c r="G64" s="9">
        <v>1</v>
      </c>
      <c r="H64" s="9">
        <v>5</v>
      </c>
      <c r="I64" s="9">
        <v>0.9</v>
      </c>
      <c r="J64" s="9">
        <v>0.642857142857143</v>
      </c>
      <c r="K64" s="9">
        <v>0.75</v>
      </c>
      <c r="L64" s="9">
        <v>0.5</v>
      </c>
      <c r="M64" s="9">
        <v>0.4</v>
      </c>
      <c r="N64" s="9">
        <v>0.7</v>
      </c>
    </row>
    <row r="65" s="1" customFormat="1" spans="1:14">
      <c r="A65" s="10">
        <v>215</v>
      </c>
      <c r="B65" s="11">
        <v>215</v>
      </c>
      <c r="C65" s="11">
        <v>0.627145886421204</v>
      </c>
      <c r="D65" s="11">
        <v>0.127987384796143</v>
      </c>
      <c r="E65" s="11">
        <v>10</v>
      </c>
      <c r="F65" s="11">
        <v>9</v>
      </c>
      <c r="G65" s="11">
        <v>0</v>
      </c>
      <c r="H65" s="11">
        <v>1</v>
      </c>
      <c r="I65" s="11">
        <v>1</v>
      </c>
      <c r="J65" s="11">
        <v>0.526315789473684</v>
      </c>
      <c r="K65" s="11">
        <v>0.689655172413793</v>
      </c>
      <c r="L65" s="11">
        <v>0.9</v>
      </c>
      <c r="M65" s="11">
        <v>0.1</v>
      </c>
      <c r="N65" s="11">
        <v>0.55</v>
      </c>
    </row>
    <row r="66" spans="1:14">
      <c r="A66" s="8">
        <v>105</v>
      </c>
      <c r="B66" s="9">
        <v>105</v>
      </c>
      <c r="C66" s="9">
        <v>0.654307246208191</v>
      </c>
      <c r="D66" s="9">
        <v>0.148639559745789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364</v>
      </c>
      <c r="B67" s="9">
        <v>364</v>
      </c>
      <c r="C67" s="9">
        <v>0.636906027793884</v>
      </c>
      <c r="D67" s="9">
        <v>0.126631736755371</v>
      </c>
      <c r="E67" s="9">
        <v>8</v>
      </c>
      <c r="F67" s="9">
        <v>6</v>
      </c>
      <c r="G67" s="9">
        <v>2</v>
      </c>
      <c r="H67" s="9">
        <v>4</v>
      </c>
      <c r="I67" s="9">
        <v>0.8</v>
      </c>
      <c r="J67" s="9">
        <v>0.571428571428572</v>
      </c>
      <c r="K67" s="9">
        <v>0.666666666666667</v>
      </c>
      <c r="L67" s="9">
        <v>0.6</v>
      </c>
      <c r="M67" s="9">
        <v>0.2</v>
      </c>
      <c r="N67" s="9">
        <v>0.6</v>
      </c>
    </row>
    <row r="68" spans="1:14">
      <c r="A68" s="8">
        <v>162</v>
      </c>
      <c r="B68" s="9">
        <v>162</v>
      </c>
      <c r="C68" s="9">
        <v>0.595521926879883</v>
      </c>
      <c r="D68" s="9">
        <v>0.114232540130615</v>
      </c>
      <c r="E68" s="9">
        <v>8</v>
      </c>
      <c r="F68" s="9">
        <v>7</v>
      </c>
      <c r="G68" s="9">
        <v>2</v>
      </c>
      <c r="H68" s="9">
        <v>3</v>
      </c>
      <c r="I68" s="9">
        <v>0.8</v>
      </c>
      <c r="J68" s="9">
        <v>0.533333333333333</v>
      </c>
      <c r="K68" s="9">
        <v>0.64</v>
      </c>
      <c r="L68" s="9">
        <v>0.7</v>
      </c>
      <c r="M68" s="9">
        <v>0.1</v>
      </c>
      <c r="N68" s="9">
        <v>0.55</v>
      </c>
    </row>
    <row r="69" spans="1:14">
      <c r="A69" s="8">
        <v>201</v>
      </c>
      <c r="B69" s="9">
        <v>201</v>
      </c>
      <c r="C69" s="9">
        <v>0.656274795532227</v>
      </c>
      <c r="D69" s="9">
        <v>0.173108339309692</v>
      </c>
      <c r="E69" s="9">
        <v>9</v>
      </c>
      <c r="F69" s="9">
        <v>5</v>
      </c>
      <c r="G69" s="9">
        <v>1</v>
      </c>
      <c r="H69" s="9">
        <v>5</v>
      </c>
      <c r="I69" s="9">
        <v>0.9</v>
      </c>
      <c r="J69" s="9">
        <v>0.642857142857143</v>
      </c>
      <c r="K69" s="9">
        <v>0.75</v>
      </c>
      <c r="L69" s="9">
        <v>0.5</v>
      </c>
      <c r="M69" s="9">
        <v>0.4</v>
      </c>
      <c r="N69" s="9">
        <v>0.7</v>
      </c>
    </row>
    <row r="70" spans="1:14">
      <c r="A70" s="8">
        <v>396</v>
      </c>
      <c r="B70" s="9">
        <v>396</v>
      </c>
      <c r="C70" s="9">
        <v>0.630221962928772</v>
      </c>
      <c r="D70" s="9">
        <v>0.13497257232666</v>
      </c>
      <c r="E70" s="9">
        <v>7</v>
      </c>
      <c r="F70" s="9">
        <v>5</v>
      </c>
      <c r="G70" s="9">
        <v>3</v>
      </c>
      <c r="H70" s="9">
        <v>5</v>
      </c>
      <c r="I70" s="9">
        <v>0.7</v>
      </c>
      <c r="J70" s="9">
        <v>0.583333333333333</v>
      </c>
      <c r="K70" s="9">
        <v>0.636363636363636</v>
      </c>
      <c r="L70" s="9">
        <v>0.5</v>
      </c>
      <c r="M70" s="9">
        <v>0.2</v>
      </c>
      <c r="N70" s="9">
        <v>0.6</v>
      </c>
    </row>
    <row r="71" spans="1:14">
      <c r="A71" s="8">
        <v>435</v>
      </c>
      <c r="B71" s="9">
        <v>435</v>
      </c>
      <c r="C71" s="9">
        <v>0.635199427604675</v>
      </c>
      <c r="D71" s="9">
        <v>0.123878836631775</v>
      </c>
      <c r="E71" s="9">
        <v>9</v>
      </c>
      <c r="F71" s="9">
        <v>7</v>
      </c>
      <c r="G71" s="9">
        <v>1</v>
      </c>
      <c r="H71" s="9">
        <v>3</v>
      </c>
      <c r="I71" s="9">
        <v>0.9</v>
      </c>
      <c r="J71" s="9">
        <v>0.5625</v>
      </c>
      <c r="K71" s="9">
        <v>0.692307692307692</v>
      </c>
      <c r="L71" s="9">
        <v>0.7</v>
      </c>
      <c r="M71" s="9">
        <v>0.2</v>
      </c>
      <c r="N71" s="9">
        <v>0.6</v>
      </c>
    </row>
    <row r="72" spans="1:14">
      <c r="A72" s="8">
        <v>85</v>
      </c>
      <c r="B72" s="9">
        <v>85</v>
      </c>
      <c r="C72" s="9">
        <v>0.6731196641922</v>
      </c>
      <c r="D72" s="9">
        <v>0.199320435523987</v>
      </c>
      <c r="E72" s="9">
        <v>9</v>
      </c>
      <c r="F72" s="9">
        <v>5</v>
      </c>
      <c r="G72" s="9">
        <v>1</v>
      </c>
      <c r="H72" s="9">
        <v>5</v>
      </c>
      <c r="I72" s="9">
        <v>0.9</v>
      </c>
      <c r="J72" s="9">
        <v>0.642857142857143</v>
      </c>
      <c r="K72" s="9">
        <v>0.75</v>
      </c>
      <c r="L72" s="9">
        <v>0.5</v>
      </c>
      <c r="M72" s="9">
        <v>0.4</v>
      </c>
      <c r="N72" s="9">
        <v>0.7</v>
      </c>
    </row>
    <row r="73" spans="1:14">
      <c r="A73" s="8">
        <v>138</v>
      </c>
      <c r="B73" s="9">
        <v>138</v>
      </c>
      <c r="C73" s="9">
        <v>0.6426020860672</v>
      </c>
      <c r="D73" s="9">
        <v>0.130975008010864</v>
      </c>
      <c r="E73" s="9">
        <v>9</v>
      </c>
      <c r="F73" s="9">
        <v>10</v>
      </c>
      <c r="G73" s="9">
        <v>1</v>
      </c>
      <c r="H73" s="9">
        <v>0</v>
      </c>
      <c r="I73" s="9">
        <v>0.9</v>
      </c>
      <c r="J73" s="9">
        <v>0.473684210526316</v>
      </c>
      <c r="K73" s="9">
        <v>0.620689655172414</v>
      </c>
      <c r="L73" s="9">
        <v>1</v>
      </c>
      <c r="M73" s="9">
        <v>-0.1</v>
      </c>
      <c r="N73" s="9">
        <v>0.45</v>
      </c>
    </row>
    <row r="74" spans="1:14">
      <c r="A74" s="8">
        <v>472</v>
      </c>
      <c r="B74" s="9">
        <v>472</v>
      </c>
      <c r="C74" s="9">
        <v>0.620526671409607</v>
      </c>
      <c r="D74" s="9">
        <v>0.139442920684815</v>
      </c>
      <c r="E74" s="9">
        <v>8</v>
      </c>
      <c r="F74" s="9">
        <v>7</v>
      </c>
      <c r="G74" s="9">
        <v>2</v>
      </c>
      <c r="H74" s="9">
        <v>3</v>
      </c>
      <c r="I74" s="9">
        <v>0.8</v>
      </c>
      <c r="J74" s="9">
        <v>0.533333333333333</v>
      </c>
      <c r="K74" s="9">
        <v>0.64</v>
      </c>
      <c r="L74" s="9">
        <v>0.7</v>
      </c>
      <c r="M74" s="9">
        <v>0.1</v>
      </c>
      <c r="N74" s="9">
        <v>0.55</v>
      </c>
    </row>
    <row r="75" spans="1:14">
      <c r="A75" s="8">
        <v>256</v>
      </c>
      <c r="B75" s="9">
        <v>256</v>
      </c>
      <c r="C75" s="9">
        <v>0.667914509773254</v>
      </c>
      <c r="D75" s="9">
        <v>0.249172568321228</v>
      </c>
      <c r="E75" s="9">
        <v>7</v>
      </c>
      <c r="F75" s="9">
        <v>6</v>
      </c>
      <c r="G75" s="9">
        <v>3</v>
      </c>
      <c r="H75" s="9">
        <v>4</v>
      </c>
      <c r="I75" s="9">
        <v>0.7</v>
      </c>
      <c r="J75" s="9">
        <v>0.538461538461539</v>
      </c>
      <c r="K75" s="9">
        <v>0.608695652173913</v>
      </c>
      <c r="L75" s="9">
        <v>0.6</v>
      </c>
      <c r="M75" s="9">
        <v>0.1</v>
      </c>
      <c r="N75" s="9">
        <v>0.55</v>
      </c>
    </row>
    <row r="76" spans="1:14">
      <c r="A76" s="8">
        <v>313</v>
      </c>
      <c r="B76" s="9">
        <v>313</v>
      </c>
      <c r="C76" s="9">
        <v>0.650550127029419</v>
      </c>
      <c r="D76" s="9">
        <v>0.200407981872559</v>
      </c>
      <c r="E76" s="9">
        <v>8</v>
      </c>
      <c r="F76" s="9">
        <v>5</v>
      </c>
      <c r="G76" s="9">
        <v>2</v>
      </c>
      <c r="H76" s="9">
        <v>5</v>
      </c>
      <c r="I76" s="9">
        <v>0.8</v>
      </c>
      <c r="J76" s="9">
        <v>0.615384615384615</v>
      </c>
      <c r="K76" s="9">
        <v>0.695652173913043</v>
      </c>
      <c r="L76" s="9">
        <v>0.5</v>
      </c>
      <c r="M76" s="9">
        <v>0.3</v>
      </c>
      <c r="N76" s="9">
        <v>0.65</v>
      </c>
    </row>
    <row r="77" spans="3:13">
      <c r="C77" s="7">
        <f>AVERAGE(C2:C76)</f>
        <v>0.531111855506897</v>
      </c>
      <c r="D77" s="7">
        <f>AVERAGE(D2:D76)</f>
        <v>0.107138662338257</v>
      </c>
      <c r="L77" s="7">
        <f>AVERAGE(L2:L76)</f>
        <v>0.662666666666667</v>
      </c>
      <c r="M77" s="7">
        <f>AVERAGE(M2:M76)</f>
        <v>0.194666666666667</v>
      </c>
    </row>
    <row r="79" spans="3:9">
      <c r="C79" s="18" t="s">
        <v>13</v>
      </c>
      <c r="D79" s="7" t="s">
        <v>14</v>
      </c>
      <c r="E79" s="7" t="s">
        <v>85</v>
      </c>
      <c r="F79" s="7" t="s">
        <v>86</v>
      </c>
      <c r="G79" s="7"/>
      <c r="H79" s="7" t="s">
        <v>39</v>
      </c>
      <c r="I79" s="7"/>
    </row>
    <row r="80" spans="3:12">
      <c r="C80" s="7" t="s">
        <v>15</v>
      </c>
      <c r="D80" s="7">
        <f>COUNTIF(C2:C76,"&lt;0.343")-COUNTIF(C2:C76,"&lt;0.311")</f>
        <v>0</v>
      </c>
      <c r="E80" s="7"/>
      <c r="F80" s="7"/>
      <c r="G80" s="7"/>
      <c r="H80" s="19">
        <v>0.02</v>
      </c>
      <c r="I80" s="23">
        <v>31.2</v>
      </c>
      <c r="J80" s="23">
        <v>-40</v>
      </c>
      <c r="K80" s="24">
        <v>0.0256</v>
      </c>
      <c r="L80">
        <v>76</v>
      </c>
    </row>
    <row r="81" spans="3:12">
      <c r="C81" s="7" t="s">
        <v>16</v>
      </c>
      <c r="D81" s="7">
        <f>COUNTIF(C2:C76,"&lt;0.375")-COUNTIF(C2:C76,"&lt;0.343")</f>
        <v>0</v>
      </c>
      <c r="E81" s="7"/>
      <c r="F81" s="7"/>
      <c r="G81" s="7"/>
      <c r="H81" s="19">
        <v>0.04</v>
      </c>
      <c r="I81" s="23">
        <v>62.4</v>
      </c>
      <c r="J81" s="23">
        <v>-60</v>
      </c>
      <c r="K81" s="24">
        <v>0.0385</v>
      </c>
      <c r="L81">
        <v>75</v>
      </c>
    </row>
    <row r="82" spans="3:12">
      <c r="C82" s="7" t="s">
        <v>17</v>
      </c>
      <c r="D82" s="7">
        <f>COUNTIF(C2:C76,"&lt;0.407")-COUNTIF(C2:C76,"&lt;0.375")</f>
        <v>4</v>
      </c>
      <c r="E82" s="7"/>
      <c r="F82" s="7"/>
      <c r="G82" s="7"/>
      <c r="H82" s="19">
        <v>0.1</v>
      </c>
      <c r="I82" s="23">
        <v>156</v>
      </c>
      <c r="J82" s="23">
        <v>-160</v>
      </c>
      <c r="K82" s="24">
        <v>0.1026</v>
      </c>
      <c r="L82">
        <v>70</v>
      </c>
    </row>
    <row r="83" spans="3:12">
      <c r="C83" s="7" t="s">
        <v>18</v>
      </c>
      <c r="D83" s="7">
        <f>COUNTIF(C2:C76,"&lt;0.439")-COUNTIF(C2:C76,"&lt;0.407")</f>
        <v>9</v>
      </c>
      <c r="E83" s="7"/>
      <c r="F83" s="7"/>
      <c r="G83" s="7"/>
      <c r="H83" s="19">
        <v>0.12</v>
      </c>
      <c r="I83" s="23">
        <v>187.2</v>
      </c>
      <c r="J83" s="23">
        <v>-180</v>
      </c>
      <c r="K83" s="24">
        <v>0.1154</v>
      </c>
      <c r="L83">
        <v>69</v>
      </c>
    </row>
    <row r="84" s="3" customFormat="1" spans="3:12">
      <c r="C84" s="20" t="s">
        <v>19</v>
      </c>
      <c r="D84" s="20">
        <f>COUNTIF(C2:C76,"&lt;0.471")-COUNTIF(C2:C76,"&lt;0.439")</f>
        <v>13</v>
      </c>
      <c r="E84" s="20"/>
      <c r="F84" s="20">
        <v>1500</v>
      </c>
      <c r="G84" s="20"/>
      <c r="H84" s="20"/>
      <c r="I84" s="20"/>
      <c r="J84" s="3">
        <v>-200</v>
      </c>
      <c r="K84" s="25">
        <v>0.1282</v>
      </c>
      <c r="L84" s="3">
        <v>68</v>
      </c>
    </row>
    <row r="85" spans="3:7">
      <c r="C85" s="7" t="s">
        <v>20</v>
      </c>
      <c r="D85" s="7">
        <f>COUNTIF(C2:C76,"&lt;0.503")-COUNTIF(C2:C76,"&lt;0.471")</f>
        <v>2</v>
      </c>
      <c r="E85" s="7"/>
      <c r="F85" s="7"/>
      <c r="G85" s="7"/>
    </row>
    <row r="86" s="5" customFormat="1" spans="3:8">
      <c r="C86" s="21" t="s">
        <v>21</v>
      </c>
      <c r="D86" s="21">
        <f>COUNTIF(C2:C76,"&lt;0.535")-COUNTIF(C2:C76,"&lt;0.503")</f>
        <v>11</v>
      </c>
      <c r="E86" s="21">
        <v>4</v>
      </c>
      <c r="F86" s="21">
        <v>-36</v>
      </c>
      <c r="G86" s="21">
        <v>3</v>
      </c>
      <c r="H86" s="5">
        <v>4</v>
      </c>
    </row>
    <row r="87" spans="3:7">
      <c r="C87" s="7" t="s">
        <v>22</v>
      </c>
      <c r="D87" s="7">
        <f>COUNTIF(C2:C76,"&lt;0.567")-COUNTIF(C2:C76,"&lt;0.535")</f>
        <v>6</v>
      </c>
      <c r="E87" s="7">
        <v>7</v>
      </c>
      <c r="F87" s="7">
        <v>-38</v>
      </c>
      <c r="G87" s="7">
        <v>7</v>
      </c>
    </row>
    <row r="88" s="3" customFormat="1" spans="3:7">
      <c r="C88" s="20" t="s">
        <v>23</v>
      </c>
      <c r="D88" s="20">
        <f>COUNTIF(C2:C76,"&lt;0.599")-COUNTIF(C2:C76,"&lt;0.567")</f>
        <v>11</v>
      </c>
      <c r="E88" s="20">
        <v>9</v>
      </c>
      <c r="F88" s="20">
        <v>-55</v>
      </c>
      <c r="G88" s="20">
        <v>11</v>
      </c>
    </row>
    <row r="89" spans="3:7">
      <c r="C89" s="7" t="s">
        <v>24</v>
      </c>
      <c r="D89" s="7">
        <f>COUNTIF(C2:C76,"&lt;0.631")-COUNTIF(C2:C76,"&lt;0.599")</f>
        <v>9</v>
      </c>
      <c r="E89" s="7">
        <v>11</v>
      </c>
      <c r="F89" s="7">
        <v>-50</v>
      </c>
      <c r="G89" s="7">
        <v>15</v>
      </c>
    </row>
    <row r="90" s="6" customFormat="1" spans="3:7">
      <c r="C90" s="22" t="s">
        <v>25</v>
      </c>
      <c r="D90" s="22">
        <f>COUNTIF(C2:C76,"&lt;0.663")-COUNTIF(C2:C76,"&lt;0.631")</f>
        <v>7</v>
      </c>
      <c r="E90" s="22">
        <v>13</v>
      </c>
      <c r="F90" s="22">
        <v>-39</v>
      </c>
      <c r="G90" s="22">
        <v>18</v>
      </c>
    </row>
    <row r="91" spans="3:7">
      <c r="C91" s="7" t="s">
        <v>26</v>
      </c>
      <c r="D91" s="7">
        <f>COUNTIF(C2:C76,"&lt;0.695")-COUNTIF(C2:C76,"&lt;0.663")</f>
        <v>3</v>
      </c>
      <c r="E91" s="7">
        <v>11</v>
      </c>
      <c r="F91" s="7">
        <v>-39</v>
      </c>
      <c r="G91" s="7">
        <v>15</v>
      </c>
    </row>
    <row r="92" spans="3:7">
      <c r="C92" s="7" t="s">
        <v>27</v>
      </c>
      <c r="D92" s="7">
        <f>COUNTIF(C2:C76,"&lt;0.727")-COUNTIF(C2:C76,"&lt;0.695")</f>
        <v>0</v>
      </c>
      <c r="E92" s="7">
        <v>9</v>
      </c>
      <c r="F92" s="7">
        <v>-35</v>
      </c>
      <c r="G92" s="7">
        <v>11</v>
      </c>
    </row>
    <row r="93" spans="3:7">
      <c r="C93" s="7" t="s">
        <v>28</v>
      </c>
      <c r="D93" s="7">
        <f>COUNTIF(C2:C76,"&lt;0.759")-COUNTIF(C2:C76,"&lt;0.727")</f>
        <v>0</v>
      </c>
      <c r="E93" s="7">
        <v>7</v>
      </c>
      <c r="F93" s="7">
        <v>-22</v>
      </c>
      <c r="G93" s="7">
        <v>7</v>
      </c>
    </row>
    <row r="94" s="5" customFormat="1" spans="3:7">
      <c r="C94" s="21" t="s">
        <v>29</v>
      </c>
      <c r="D94" s="21">
        <f>COUNTIF(C2:C76,"&lt;0.791")-COUNTIF(C2:C76,"&lt;0.759")</f>
        <v>0</v>
      </c>
      <c r="E94" s="21">
        <v>4</v>
      </c>
      <c r="F94" s="21">
        <v>-14</v>
      </c>
      <c r="G94" s="21">
        <v>3</v>
      </c>
    </row>
    <row r="95" spans="3:7">
      <c r="C95" s="7" t="s">
        <v>30</v>
      </c>
      <c r="D95" s="7">
        <f>COUNTIF(C2:C76,"&lt;0.823")-COUNTIF(C2:C76,"&lt;0.791")</f>
        <v>0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0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0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0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  <row r="105" spans="8:9">
      <c r="H105">
        <v>0.53</v>
      </c>
      <c r="I105">
        <v>0.038</v>
      </c>
    </row>
    <row r="106" spans="8:9">
      <c r="H106">
        <v>0.641</v>
      </c>
      <c r="I106">
        <v>0.073</v>
      </c>
    </row>
    <row r="107" spans="8:9">
      <c r="H107">
        <v>0.734</v>
      </c>
      <c r="I107">
        <v>0.107</v>
      </c>
    </row>
  </sheetData>
  <pageMargins left="0.75" right="0.75" top="1" bottom="1" header="0.5" footer="0.5"/>
  <headerFooter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2"/>
  <sheetViews>
    <sheetView topLeftCell="A76" workbookViewId="0">
      <selection activeCell="A1" sqref="$A1:$XFD102"/>
    </sheetView>
  </sheetViews>
  <sheetFormatPr defaultColWidth="9" defaultRowHeight="13.5"/>
  <cols>
    <col min="3" max="4" width="17.7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248</v>
      </c>
      <c r="B28" s="9">
        <v>248</v>
      </c>
      <c r="C28" s="9">
        <v>0.480457067489624</v>
      </c>
      <c r="D28" s="9">
        <v>0.110321640968323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113</v>
      </c>
      <c r="B29" s="9">
        <v>113</v>
      </c>
      <c r="C29" s="9">
        <v>0.48065447807312</v>
      </c>
      <c r="D29" s="9">
        <v>0.154976487159729</v>
      </c>
      <c r="E29" s="9">
        <v>7</v>
      </c>
      <c r="F29" s="9">
        <v>9</v>
      </c>
      <c r="G29" s="9">
        <v>3</v>
      </c>
      <c r="H29" s="9">
        <v>1</v>
      </c>
      <c r="I29" s="9">
        <v>0.7</v>
      </c>
      <c r="J29" s="9">
        <v>0.4375</v>
      </c>
      <c r="K29" s="9">
        <v>0.538461538461538</v>
      </c>
      <c r="L29" s="9">
        <v>0.9</v>
      </c>
      <c r="M29" s="9">
        <v>-0.2</v>
      </c>
      <c r="N29" s="9">
        <v>0.4</v>
      </c>
    </row>
    <row r="30" spans="1:14">
      <c r="A30" s="8">
        <v>471</v>
      </c>
      <c r="B30" s="9">
        <v>471</v>
      </c>
      <c r="C30" s="9">
        <v>0.503038883209229</v>
      </c>
      <c r="D30" s="9">
        <v>0.0972745418548584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157</v>
      </c>
      <c r="B31" s="9">
        <v>157</v>
      </c>
      <c r="C31" s="9">
        <v>0.511327028274536</v>
      </c>
      <c r="D31" s="9">
        <v>0.097496509552002</v>
      </c>
      <c r="E31" s="9">
        <v>10</v>
      </c>
      <c r="F31" s="9">
        <v>4</v>
      </c>
      <c r="G31" s="9">
        <v>0</v>
      </c>
      <c r="H31" s="9">
        <v>6</v>
      </c>
      <c r="I31" s="9">
        <v>1</v>
      </c>
      <c r="J31" s="9">
        <v>0.714285714285714</v>
      </c>
      <c r="K31" s="9">
        <v>0.833333333333333</v>
      </c>
      <c r="L31" s="9">
        <v>0.4</v>
      </c>
      <c r="M31" s="9">
        <v>0.6</v>
      </c>
      <c r="N31" s="9">
        <v>0.8</v>
      </c>
    </row>
    <row r="32" spans="1:14">
      <c r="A32" s="8">
        <v>341</v>
      </c>
      <c r="B32" s="9">
        <v>341</v>
      </c>
      <c r="C32" s="9">
        <v>0.512217044830322</v>
      </c>
      <c r="D32" s="9">
        <v>0.0958206653594971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170</v>
      </c>
      <c r="B33" s="9">
        <v>170</v>
      </c>
      <c r="C33" s="9">
        <v>0.517281055450439</v>
      </c>
      <c r="D33" s="9">
        <v>0.0913281440734863</v>
      </c>
      <c r="E33" s="9">
        <v>7</v>
      </c>
      <c r="F33" s="9">
        <v>7</v>
      </c>
      <c r="G33" s="9">
        <v>3</v>
      </c>
      <c r="H33" s="9">
        <v>3</v>
      </c>
      <c r="I33" s="9">
        <v>0.7</v>
      </c>
      <c r="J33" s="9">
        <v>0.5</v>
      </c>
      <c r="K33" s="9">
        <v>0.583333333333333</v>
      </c>
      <c r="L33" s="9">
        <v>0.7</v>
      </c>
      <c r="M33" s="9">
        <v>0</v>
      </c>
      <c r="N33" s="9">
        <v>0.5</v>
      </c>
    </row>
    <row r="34" spans="1:14">
      <c r="A34" s="8">
        <v>200</v>
      </c>
      <c r="B34" s="9">
        <v>200</v>
      </c>
      <c r="C34" s="9">
        <v>0.520510196685791</v>
      </c>
      <c r="D34" s="9">
        <v>0.174683451652527</v>
      </c>
      <c r="E34" s="9">
        <v>7</v>
      </c>
      <c r="F34" s="9">
        <v>6</v>
      </c>
      <c r="G34" s="9">
        <v>3</v>
      </c>
      <c r="H34" s="9">
        <v>4</v>
      </c>
      <c r="I34" s="9">
        <v>0.7</v>
      </c>
      <c r="J34" s="9">
        <v>0.538461538461539</v>
      </c>
      <c r="K34" s="9">
        <v>0.608695652173913</v>
      </c>
      <c r="L34" s="9">
        <v>0.6</v>
      </c>
      <c r="M34" s="9">
        <v>0.1</v>
      </c>
      <c r="N34" s="9">
        <v>0.55</v>
      </c>
    </row>
    <row r="35" spans="1:14">
      <c r="A35" s="8">
        <v>111</v>
      </c>
      <c r="B35" s="9">
        <v>111</v>
      </c>
      <c r="C35" s="9">
        <v>0.524930238723755</v>
      </c>
      <c r="D35" s="9">
        <v>0.134762167930603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17</v>
      </c>
      <c r="B36" s="9">
        <v>17</v>
      </c>
      <c r="C36" s="9">
        <v>0.528415083885193</v>
      </c>
      <c r="D36" s="9">
        <v>0.0964980125427246</v>
      </c>
      <c r="E36" s="9">
        <v>10</v>
      </c>
      <c r="F36" s="9">
        <v>6</v>
      </c>
      <c r="G36" s="9">
        <v>0</v>
      </c>
      <c r="H36" s="9">
        <v>4</v>
      </c>
      <c r="I36" s="9">
        <v>1</v>
      </c>
      <c r="J36" s="9">
        <v>0.625</v>
      </c>
      <c r="K36" s="9">
        <v>0.769230769230769</v>
      </c>
      <c r="L36" s="9">
        <v>0.6</v>
      </c>
      <c r="M36" s="9">
        <v>0.4</v>
      </c>
      <c r="N36" s="9">
        <v>0.7</v>
      </c>
    </row>
    <row r="37" spans="1:14">
      <c r="A37" s="8">
        <v>28</v>
      </c>
      <c r="B37" s="9">
        <v>28</v>
      </c>
      <c r="C37" s="9">
        <v>0.664024829864502</v>
      </c>
      <c r="D37" s="9">
        <v>0.176245927810669</v>
      </c>
      <c r="E37" s="9">
        <v>9</v>
      </c>
      <c r="F37" s="9">
        <v>4</v>
      </c>
      <c r="G37" s="9">
        <v>1</v>
      </c>
      <c r="H37" s="9">
        <v>6</v>
      </c>
      <c r="I37" s="9">
        <v>0.9</v>
      </c>
      <c r="J37" s="9">
        <v>0.692307692307692</v>
      </c>
      <c r="K37" s="9">
        <v>0.782608695652174</v>
      </c>
      <c r="L37" s="9">
        <v>0.4</v>
      </c>
      <c r="M37" s="9">
        <v>0.5</v>
      </c>
      <c r="N37" s="9">
        <v>0.75</v>
      </c>
    </row>
    <row r="38" spans="1:14">
      <c r="A38" s="8">
        <v>274</v>
      </c>
      <c r="B38" s="9">
        <v>274</v>
      </c>
      <c r="C38" s="9">
        <v>0.644375324249268</v>
      </c>
      <c r="D38" s="9">
        <v>0.134663581848145</v>
      </c>
      <c r="E38" s="9">
        <v>9</v>
      </c>
      <c r="F38" s="9">
        <v>6</v>
      </c>
      <c r="G38" s="9">
        <v>1</v>
      </c>
      <c r="H38" s="9">
        <v>4</v>
      </c>
      <c r="I38" s="9">
        <v>0.9</v>
      </c>
      <c r="J38" s="9">
        <v>0.6</v>
      </c>
      <c r="K38" s="9">
        <v>0.72</v>
      </c>
      <c r="L38" s="9">
        <v>0.6</v>
      </c>
      <c r="M38" s="9">
        <v>0.3</v>
      </c>
      <c r="N38" s="9">
        <v>0.65</v>
      </c>
    </row>
    <row r="39" spans="1:14">
      <c r="A39" s="8">
        <v>143</v>
      </c>
      <c r="B39" s="9">
        <v>143</v>
      </c>
      <c r="C39" s="9">
        <v>0.534330725669861</v>
      </c>
      <c r="D39" s="9">
        <v>0.131121039390564</v>
      </c>
      <c r="E39" s="9">
        <v>7</v>
      </c>
      <c r="F39" s="9">
        <v>3</v>
      </c>
      <c r="G39" s="9">
        <v>3</v>
      </c>
      <c r="H39" s="9">
        <v>7</v>
      </c>
      <c r="I39" s="9">
        <v>0.7</v>
      </c>
      <c r="J39" s="9">
        <v>0.7</v>
      </c>
      <c r="K39" s="9">
        <v>0.7</v>
      </c>
      <c r="L39" s="9">
        <v>0.3</v>
      </c>
      <c r="M39" s="9">
        <v>0.4</v>
      </c>
      <c r="N39" s="9">
        <v>0.7</v>
      </c>
    </row>
    <row r="40" spans="1:14">
      <c r="A40" s="8">
        <v>68</v>
      </c>
      <c r="B40" s="9">
        <v>68</v>
      </c>
      <c r="C40" s="9">
        <v>0.536260604858398</v>
      </c>
      <c r="D40" s="9">
        <v>0.117271304130554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449</v>
      </c>
      <c r="B41" s="9">
        <v>449</v>
      </c>
      <c r="C41" s="9">
        <v>0.538536787033081</v>
      </c>
      <c r="D41" s="9">
        <v>0.123993277549744</v>
      </c>
      <c r="E41" s="9">
        <v>7</v>
      </c>
      <c r="F41" s="9">
        <v>7</v>
      </c>
      <c r="G41" s="9">
        <v>3</v>
      </c>
      <c r="H41" s="9">
        <v>3</v>
      </c>
      <c r="I41" s="9">
        <v>0.7</v>
      </c>
      <c r="J41" s="9">
        <v>0.5</v>
      </c>
      <c r="K41" s="9">
        <v>0.583333333333333</v>
      </c>
      <c r="L41" s="9">
        <v>0.7</v>
      </c>
      <c r="M41" s="9">
        <v>0</v>
      </c>
      <c r="N41" s="9">
        <v>0.5</v>
      </c>
    </row>
    <row r="42" spans="1:14">
      <c r="A42" s="8">
        <v>347</v>
      </c>
      <c r="B42" s="9">
        <v>347</v>
      </c>
      <c r="C42" s="9">
        <v>0.542703747749329</v>
      </c>
      <c r="D42" s="9">
        <v>0.167460083961487</v>
      </c>
      <c r="E42" s="9">
        <v>9</v>
      </c>
      <c r="F42" s="9">
        <v>6</v>
      </c>
      <c r="G42" s="9">
        <v>1</v>
      </c>
      <c r="H42" s="9">
        <v>4</v>
      </c>
      <c r="I42" s="9">
        <v>0.9</v>
      </c>
      <c r="J42" s="9">
        <v>0.6</v>
      </c>
      <c r="K42" s="9">
        <v>0.72</v>
      </c>
      <c r="L42" s="9">
        <v>0.6</v>
      </c>
      <c r="M42" s="9">
        <v>0.3</v>
      </c>
      <c r="N42" s="9">
        <v>0.65</v>
      </c>
    </row>
    <row r="43" spans="1:14">
      <c r="A43" s="8">
        <v>369</v>
      </c>
      <c r="B43" s="9">
        <v>369</v>
      </c>
      <c r="C43" s="9">
        <v>0.558424592018127</v>
      </c>
      <c r="D43" s="9">
        <v>0.142747044563294</v>
      </c>
      <c r="E43" s="9">
        <v>9</v>
      </c>
      <c r="F43" s="9">
        <v>8</v>
      </c>
      <c r="G43" s="9">
        <v>1</v>
      </c>
      <c r="H43" s="9">
        <v>2</v>
      </c>
      <c r="I43" s="9">
        <v>0.9</v>
      </c>
      <c r="J43" s="9">
        <v>0.529411764705882</v>
      </c>
      <c r="K43" s="9">
        <v>0.666666666666667</v>
      </c>
      <c r="L43" s="9">
        <v>0.8</v>
      </c>
      <c r="M43" s="9">
        <v>0.1</v>
      </c>
      <c r="N43" s="9">
        <v>0.55</v>
      </c>
    </row>
    <row r="44" spans="1:14">
      <c r="A44" s="8">
        <v>147</v>
      </c>
      <c r="B44" s="9">
        <v>147</v>
      </c>
      <c r="C44" s="9">
        <v>0.56492280960083</v>
      </c>
      <c r="D44" s="9">
        <v>0.124079346656799</v>
      </c>
      <c r="E44" s="9">
        <v>7</v>
      </c>
      <c r="F44" s="9">
        <v>9</v>
      </c>
      <c r="G44" s="9">
        <v>3</v>
      </c>
      <c r="H44" s="9">
        <v>1</v>
      </c>
      <c r="I44" s="9">
        <v>0.7</v>
      </c>
      <c r="J44" s="9">
        <v>0.4375</v>
      </c>
      <c r="K44" s="9">
        <v>0.538461538461538</v>
      </c>
      <c r="L44" s="9">
        <v>0.9</v>
      </c>
      <c r="M44" s="9">
        <v>-0.2</v>
      </c>
      <c r="N44" s="9">
        <v>0.4</v>
      </c>
    </row>
    <row r="45" spans="1:14">
      <c r="A45" s="8">
        <v>308</v>
      </c>
      <c r="B45" s="9">
        <v>308</v>
      </c>
      <c r="C45" s="9">
        <v>0.568925857543945</v>
      </c>
      <c r="D45" s="9">
        <v>0.154922485351562</v>
      </c>
      <c r="E45" s="9">
        <v>10</v>
      </c>
      <c r="F45" s="9">
        <v>8</v>
      </c>
      <c r="G45" s="9">
        <v>0</v>
      </c>
      <c r="H45" s="9">
        <v>2</v>
      </c>
      <c r="I45" s="9">
        <v>1</v>
      </c>
      <c r="J45" s="9">
        <v>0.555555555555556</v>
      </c>
      <c r="K45" s="9">
        <v>0.714285714285714</v>
      </c>
      <c r="L45" s="9">
        <v>0.8</v>
      </c>
      <c r="M45" s="9">
        <v>0.2</v>
      </c>
      <c r="N45" s="9">
        <v>0.6</v>
      </c>
    </row>
    <row r="46" spans="1:14">
      <c r="A46" s="8">
        <v>224</v>
      </c>
      <c r="B46" s="9">
        <v>224</v>
      </c>
      <c r="C46" s="9">
        <v>0.56917941570282</v>
      </c>
      <c r="D46" s="9">
        <v>0.183644413948059</v>
      </c>
      <c r="E46" s="9">
        <v>9</v>
      </c>
      <c r="F46" s="9">
        <v>8</v>
      </c>
      <c r="G46" s="9">
        <v>1</v>
      </c>
      <c r="H46" s="9">
        <v>2</v>
      </c>
      <c r="I46" s="9">
        <v>0.9</v>
      </c>
      <c r="J46" s="9">
        <v>0.529411764705882</v>
      </c>
      <c r="K46" s="9">
        <v>0.666666666666667</v>
      </c>
      <c r="L46" s="9">
        <v>0.8</v>
      </c>
      <c r="M46" s="9">
        <v>0.1</v>
      </c>
      <c r="N46" s="9">
        <v>0.55</v>
      </c>
    </row>
    <row r="47" spans="1:14">
      <c r="A47" s="8">
        <v>43</v>
      </c>
      <c r="B47" s="9">
        <v>43</v>
      </c>
      <c r="C47" s="9">
        <v>0.571359634399414</v>
      </c>
      <c r="D47" s="9">
        <v>0.128782153129578</v>
      </c>
      <c r="E47" s="9">
        <v>8</v>
      </c>
      <c r="F47" s="9">
        <v>7</v>
      </c>
      <c r="G47" s="9">
        <v>2</v>
      </c>
      <c r="H47" s="9">
        <v>3</v>
      </c>
      <c r="I47" s="9">
        <v>0.8</v>
      </c>
      <c r="J47" s="9">
        <v>0.533333333333333</v>
      </c>
      <c r="K47" s="9">
        <v>0.64</v>
      </c>
      <c r="L47" s="9">
        <v>0.7</v>
      </c>
      <c r="M47" s="9">
        <v>0.1</v>
      </c>
      <c r="N47" s="9">
        <v>0.55</v>
      </c>
    </row>
    <row r="48" spans="1:14">
      <c r="A48" s="8">
        <v>36</v>
      </c>
      <c r="B48" s="9">
        <v>36</v>
      </c>
      <c r="C48" s="9">
        <v>0.588944435119629</v>
      </c>
      <c r="D48" s="9">
        <v>0.175347805023193</v>
      </c>
      <c r="E48" s="9">
        <v>7</v>
      </c>
      <c r="F48" s="9">
        <v>8</v>
      </c>
      <c r="G48" s="9">
        <v>3</v>
      </c>
      <c r="H48" s="9">
        <v>2</v>
      </c>
      <c r="I48" s="9">
        <v>0.7</v>
      </c>
      <c r="J48" s="9">
        <v>0.466666666666667</v>
      </c>
      <c r="K48" s="9">
        <v>0.56</v>
      </c>
      <c r="L48" s="9">
        <v>0.8</v>
      </c>
      <c r="M48" s="9">
        <v>-0.1</v>
      </c>
      <c r="N48" s="9">
        <v>0.45</v>
      </c>
    </row>
    <row r="49" s="1" customFormat="1" spans="1:14">
      <c r="A49" s="10">
        <v>192</v>
      </c>
      <c r="B49" s="11">
        <v>192</v>
      </c>
      <c r="C49" s="11">
        <v>0.592427253723145</v>
      </c>
      <c r="D49" s="11">
        <v>0.27315354347229</v>
      </c>
      <c r="E49" s="11">
        <v>9</v>
      </c>
      <c r="F49" s="11">
        <v>7</v>
      </c>
      <c r="G49" s="11">
        <v>1</v>
      </c>
      <c r="H49" s="11">
        <v>3</v>
      </c>
      <c r="I49" s="11">
        <v>0.9</v>
      </c>
      <c r="J49" s="11">
        <v>0.5625</v>
      </c>
      <c r="K49" s="11">
        <v>0.692307692307692</v>
      </c>
      <c r="L49" s="11">
        <v>0.7</v>
      </c>
      <c r="M49" s="11">
        <v>0.2</v>
      </c>
      <c r="N49" s="11">
        <v>0.6</v>
      </c>
    </row>
    <row r="50" spans="1:14">
      <c r="A50" s="8">
        <v>444</v>
      </c>
      <c r="B50" s="9">
        <v>444</v>
      </c>
      <c r="C50" s="9">
        <v>0.595346450805664</v>
      </c>
      <c r="D50" s="9">
        <v>0.195836067199707</v>
      </c>
      <c r="E50" s="9">
        <v>7</v>
      </c>
      <c r="F50" s="9">
        <v>6</v>
      </c>
      <c r="G50" s="9">
        <v>3</v>
      </c>
      <c r="H50" s="9">
        <v>4</v>
      </c>
      <c r="I50" s="9">
        <v>0.7</v>
      </c>
      <c r="J50" s="9">
        <v>0.538461538461539</v>
      </c>
      <c r="K50" s="9">
        <v>0.608695652173913</v>
      </c>
      <c r="L50" s="9">
        <v>0.6</v>
      </c>
      <c r="M50" s="9">
        <v>0.1</v>
      </c>
      <c r="N50" s="9">
        <v>0.55</v>
      </c>
    </row>
    <row r="51" spans="1:14">
      <c r="A51" s="8">
        <v>133</v>
      </c>
      <c r="B51" s="9">
        <v>133</v>
      </c>
      <c r="C51" s="9">
        <v>0.597050428390503</v>
      </c>
      <c r="D51" s="9">
        <v>0.135079622268677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pans="1:14">
      <c r="A52" s="8">
        <v>33</v>
      </c>
      <c r="B52" s="9">
        <v>33</v>
      </c>
      <c r="C52" s="9">
        <v>0.59718656539917</v>
      </c>
      <c r="D52" s="9">
        <v>0.132335543632507</v>
      </c>
      <c r="E52" s="9">
        <v>9</v>
      </c>
      <c r="F52" s="9">
        <v>8</v>
      </c>
      <c r="G52" s="9">
        <v>1</v>
      </c>
      <c r="H52" s="9">
        <v>2</v>
      </c>
      <c r="I52" s="9">
        <v>0.9</v>
      </c>
      <c r="J52" s="9">
        <v>0.529411764705882</v>
      </c>
      <c r="K52" s="9">
        <v>0.666666666666667</v>
      </c>
      <c r="L52" s="9">
        <v>0.8</v>
      </c>
      <c r="M52" s="9">
        <v>0.1</v>
      </c>
      <c r="N52" s="9">
        <v>0.55</v>
      </c>
    </row>
    <row r="53" spans="1:14">
      <c r="A53" s="8">
        <v>462</v>
      </c>
      <c r="B53" s="9">
        <v>462</v>
      </c>
      <c r="C53" s="9">
        <v>0.601978421211243</v>
      </c>
      <c r="D53" s="9">
        <v>0.126847267150879</v>
      </c>
      <c r="E53" s="9">
        <v>9</v>
      </c>
      <c r="F53" s="9">
        <v>6</v>
      </c>
      <c r="G53" s="9">
        <v>1</v>
      </c>
      <c r="H53" s="9">
        <v>4</v>
      </c>
      <c r="I53" s="9">
        <v>0.9</v>
      </c>
      <c r="J53" s="9">
        <v>0.6</v>
      </c>
      <c r="K53" s="9">
        <v>0.72</v>
      </c>
      <c r="L53" s="9">
        <v>0.6</v>
      </c>
      <c r="M53" s="9">
        <v>0.3</v>
      </c>
      <c r="N53" s="9">
        <v>0.65</v>
      </c>
    </row>
    <row r="54" spans="1:14">
      <c r="A54" s="8">
        <v>12</v>
      </c>
      <c r="B54" s="9">
        <v>12</v>
      </c>
      <c r="C54" s="9">
        <v>0.531450152397156</v>
      </c>
      <c r="D54" s="9">
        <v>0.0931936502456665</v>
      </c>
      <c r="E54" s="9">
        <v>7</v>
      </c>
      <c r="F54" s="9">
        <v>4</v>
      </c>
      <c r="G54" s="9">
        <v>3</v>
      </c>
      <c r="H54" s="9">
        <v>6</v>
      </c>
      <c r="I54" s="9">
        <v>0.7</v>
      </c>
      <c r="J54" s="9">
        <v>0.636363636363636</v>
      </c>
      <c r="K54" s="9">
        <v>0.666666666666667</v>
      </c>
      <c r="L54" s="9">
        <v>0.4</v>
      </c>
      <c r="M54" s="9">
        <v>0.3</v>
      </c>
      <c r="N54" s="9">
        <v>0.65</v>
      </c>
    </row>
    <row r="55" spans="1:14">
      <c r="A55" s="8">
        <v>432</v>
      </c>
      <c r="B55" s="9">
        <v>432</v>
      </c>
      <c r="C55" s="9">
        <v>0.605595111846924</v>
      </c>
      <c r="D55" s="9">
        <v>0.208909034729004</v>
      </c>
      <c r="E55" s="9">
        <v>9</v>
      </c>
      <c r="F55" s="9">
        <v>8</v>
      </c>
      <c r="G55" s="9">
        <v>1</v>
      </c>
      <c r="H55" s="9">
        <v>2</v>
      </c>
      <c r="I55" s="9">
        <v>0.9</v>
      </c>
      <c r="J55" s="9">
        <v>0.529411764705882</v>
      </c>
      <c r="K55" s="9">
        <v>0.666666666666667</v>
      </c>
      <c r="L55" s="9">
        <v>0.8</v>
      </c>
      <c r="M55" s="9">
        <v>0.1</v>
      </c>
      <c r="N55" s="9">
        <v>0.55</v>
      </c>
    </row>
    <row r="56" spans="1:14">
      <c r="A56" s="8">
        <v>225</v>
      </c>
      <c r="B56" s="9">
        <v>225</v>
      </c>
      <c r="C56" s="9">
        <v>0.605853915214539</v>
      </c>
      <c r="D56" s="9">
        <v>0.149552583694458</v>
      </c>
      <c r="E56" s="9">
        <v>7</v>
      </c>
      <c r="F56" s="9">
        <v>8</v>
      </c>
      <c r="G56" s="9">
        <v>3</v>
      </c>
      <c r="H56" s="9">
        <v>2</v>
      </c>
      <c r="I56" s="9">
        <v>0.7</v>
      </c>
      <c r="J56" s="9">
        <v>0.466666666666667</v>
      </c>
      <c r="K56" s="9">
        <v>0.56</v>
      </c>
      <c r="L56" s="9">
        <v>0.8</v>
      </c>
      <c r="M56" s="9">
        <v>-0.1</v>
      </c>
      <c r="N56" s="9">
        <v>0.45</v>
      </c>
    </row>
    <row r="57" spans="1:14">
      <c r="A57" s="8">
        <v>264</v>
      </c>
      <c r="B57" s="9">
        <v>264</v>
      </c>
      <c r="C57" s="9">
        <v>0.624519824981689</v>
      </c>
      <c r="D57" s="9">
        <v>0.128039479255676</v>
      </c>
      <c r="E57" s="9">
        <v>7</v>
      </c>
      <c r="F57" s="9">
        <v>7</v>
      </c>
      <c r="G57" s="9">
        <v>3</v>
      </c>
      <c r="H57" s="9">
        <v>3</v>
      </c>
      <c r="I57" s="9">
        <v>0.7</v>
      </c>
      <c r="J57" s="9">
        <v>0.5</v>
      </c>
      <c r="K57" s="9">
        <v>0.583333333333333</v>
      </c>
      <c r="L57" s="9">
        <v>0.7</v>
      </c>
      <c r="M57" s="9">
        <v>0</v>
      </c>
      <c r="N57" s="9">
        <v>0.5</v>
      </c>
    </row>
    <row r="58" spans="1:14">
      <c r="A58" s="8">
        <v>160</v>
      </c>
      <c r="B58" s="9">
        <v>160</v>
      </c>
      <c r="C58" s="9">
        <v>0.625976920127869</v>
      </c>
      <c r="D58" s="9">
        <v>0.133077383041382</v>
      </c>
      <c r="E58" s="9">
        <v>9</v>
      </c>
      <c r="F58" s="9">
        <v>7</v>
      </c>
      <c r="G58" s="9">
        <v>1</v>
      </c>
      <c r="H58" s="9">
        <v>3</v>
      </c>
      <c r="I58" s="9">
        <v>0.9</v>
      </c>
      <c r="J58" s="9">
        <v>0.5625</v>
      </c>
      <c r="K58" s="9">
        <v>0.692307692307692</v>
      </c>
      <c r="L58" s="9">
        <v>0.7</v>
      </c>
      <c r="M58" s="9">
        <v>0.2</v>
      </c>
      <c r="N58" s="9">
        <v>0.6</v>
      </c>
    </row>
    <row r="59" spans="1:14">
      <c r="A59" s="8">
        <v>399</v>
      </c>
      <c r="B59" s="9">
        <v>399</v>
      </c>
      <c r="C59" s="9">
        <v>0.626033902168274</v>
      </c>
      <c r="D59" s="9">
        <v>0.150467753410339</v>
      </c>
      <c r="E59" s="9">
        <v>9</v>
      </c>
      <c r="F59" s="9">
        <v>5</v>
      </c>
      <c r="G59" s="9">
        <v>1</v>
      </c>
      <c r="H59" s="9">
        <v>5</v>
      </c>
      <c r="I59" s="9">
        <v>0.9</v>
      </c>
      <c r="J59" s="9">
        <v>0.642857142857143</v>
      </c>
      <c r="K59" s="9">
        <v>0.75</v>
      </c>
      <c r="L59" s="9">
        <v>0.5</v>
      </c>
      <c r="M59" s="9">
        <v>0.4</v>
      </c>
      <c r="N59" s="9">
        <v>0.7</v>
      </c>
    </row>
    <row r="60" s="1" customFormat="1" spans="1:14">
      <c r="A60" s="10">
        <v>215</v>
      </c>
      <c r="B60" s="11">
        <v>215</v>
      </c>
      <c r="C60" s="11">
        <v>0.627145886421204</v>
      </c>
      <c r="D60" s="11">
        <v>0.127987384796143</v>
      </c>
      <c r="E60" s="11">
        <v>10</v>
      </c>
      <c r="F60" s="11">
        <v>9</v>
      </c>
      <c r="G60" s="11">
        <v>0</v>
      </c>
      <c r="H60" s="11">
        <v>1</v>
      </c>
      <c r="I60" s="11">
        <v>1</v>
      </c>
      <c r="J60" s="11">
        <v>0.526315789473684</v>
      </c>
      <c r="K60" s="11">
        <v>0.689655172413793</v>
      </c>
      <c r="L60" s="11">
        <v>0.9</v>
      </c>
      <c r="M60" s="11">
        <v>0.1</v>
      </c>
      <c r="N60" s="11">
        <v>0.55</v>
      </c>
    </row>
    <row r="61" spans="1:14">
      <c r="A61" s="8">
        <v>105</v>
      </c>
      <c r="B61" s="9">
        <v>105</v>
      </c>
      <c r="C61" s="9">
        <v>0.654307246208191</v>
      </c>
      <c r="D61" s="9">
        <v>0.148639559745789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364</v>
      </c>
      <c r="B62" s="9">
        <v>364</v>
      </c>
      <c r="C62" s="9">
        <v>0.636906027793884</v>
      </c>
      <c r="D62" s="9">
        <v>0.126631736755371</v>
      </c>
      <c r="E62" s="9">
        <v>8</v>
      </c>
      <c r="F62" s="9">
        <v>6</v>
      </c>
      <c r="G62" s="9">
        <v>2</v>
      </c>
      <c r="H62" s="9">
        <v>4</v>
      </c>
      <c r="I62" s="9">
        <v>0.8</v>
      </c>
      <c r="J62" s="9">
        <v>0.571428571428572</v>
      </c>
      <c r="K62" s="9">
        <v>0.666666666666667</v>
      </c>
      <c r="L62" s="9">
        <v>0.6</v>
      </c>
      <c r="M62" s="9">
        <v>0.2</v>
      </c>
      <c r="N62" s="9">
        <v>0.6</v>
      </c>
    </row>
    <row r="63" spans="1:14">
      <c r="A63" s="8">
        <v>162</v>
      </c>
      <c r="B63" s="9">
        <v>162</v>
      </c>
      <c r="C63" s="9">
        <v>0.595521926879883</v>
      </c>
      <c r="D63" s="9">
        <v>0.114232540130615</v>
      </c>
      <c r="E63" s="9">
        <v>8</v>
      </c>
      <c r="F63" s="9">
        <v>7</v>
      </c>
      <c r="G63" s="9">
        <v>2</v>
      </c>
      <c r="H63" s="9">
        <v>3</v>
      </c>
      <c r="I63" s="9">
        <v>0.8</v>
      </c>
      <c r="J63" s="9">
        <v>0.533333333333333</v>
      </c>
      <c r="K63" s="9">
        <v>0.64</v>
      </c>
      <c r="L63" s="9">
        <v>0.7</v>
      </c>
      <c r="M63" s="9">
        <v>0.1</v>
      </c>
      <c r="N63" s="9">
        <v>0.55</v>
      </c>
    </row>
    <row r="64" spans="1:14">
      <c r="A64" s="8">
        <v>201</v>
      </c>
      <c r="B64" s="9">
        <v>201</v>
      </c>
      <c r="C64" s="9">
        <v>0.656274795532227</v>
      </c>
      <c r="D64" s="9">
        <v>0.173108339309692</v>
      </c>
      <c r="E64" s="9">
        <v>9</v>
      </c>
      <c r="F64" s="9">
        <v>5</v>
      </c>
      <c r="G64" s="9">
        <v>1</v>
      </c>
      <c r="H64" s="9">
        <v>5</v>
      </c>
      <c r="I64" s="9">
        <v>0.9</v>
      </c>
      <c r="J64" s="9">
        <v>0.642857142857143</v>
      </c>
      <c r="K64" s="9">
        <v>0.75</v>
      </c>
      <c r="L64" s="9">
        <v>0.5</v>
      </c>
      <c r="M64" s="9">
        <v>0.4</v>
      </c>
      <c r="N64" s="9">
        <v>0.7</v>
      </c>
    </row>
    <row r="65" spans="1:14">
      <c r="A65" s="8">
        <v>396</v>
      </c>
      <c r="B65" s="9">
        <v>396</v>
      </c>
      <c r="C65" s="9">
        <v>0.630221962928772</v>
      </c>
      <c r="D65" s="9">
        <v>0.13497257232666</v>
      </c>
      <c r="E65" s="9">
        <v>7</v>
      </c>
      <c r="F65" s="9">
        <v>5</v>
      </c>
      <c r="G65" s="9">
        <v>3</v>
      </c>
      <c r="H65" s="9">
        <v>5</v>
      </c>
      <c r="I65" s="9">
        <v>0.7</v>
      </c>
      <c r="J65" s="9">
        <v>0.583333333333333</v>
      </c>
      <c r="K65" s="9">
        <v>0.636363636363636</v>
      </c>
      <c r="L65" s="9">
        <v>0.5</v>
      </c>
      <c r="M65" s="9">
        <v>0.2</v>
      </c>
      <c r="N65" s="9">
        <v>0.6</v>
      </c>
    </row>
    <row r="66" spans="1:14">
      <c r="A66" s="8">
        <v>435</v>
      </c>
      <c r="B66" s="9">
        <v>435</v>
      </c>
      <c r="C66" s="9">
        <v>0.635199427604675</v>
      </c>
      <c r="D66" s="9">
        <v>0.123878836631775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pans="1:14">
      <c r="A67" s="8">
        <v>85</v>
      </c>
      <c r="B67" s="9">
        <v>85</v>
      </c>
      <c r="C67" s="9">
        <v>0.6731196641922</v>
      </c>
      <c r="D67" s="9">
        <v>0.199320435523987</v>
      </c>
      <c r="E67" s="9">
        <v>9</v>
      </c>
      <c r="F67" s="9">
        <v>5</v>
      </c>
      <c r="G67" s="9">
        <v>1</v>
      </c>
      <c r="H67" s="9">
        <v>5</v>
      </c>
      <c r="I67" s="9">
        <v>0.9</v>
      </c>
      <c r="J67" s="9">
        <v>0.642857142857143</v>
      </c>
      <c r="K67" s="9">
        <v>0.75</v>
      </c>
      <c r="L67" s="9">
        <v>0.5</v>
      </c>
      <c r="M67" s="9">
        <v>0.4</v>
      </c>
      <c r="N67" s="9">
        <v>0.7</v>
      </c>
    </row>
    <row r="68" spans="1:14">
      <c r="A68" s="8">
        <v>138</v>
      </c>
      <c r="B68" s="9">
        <v>138</v>
      </c>
      <c r="C68" s="9">
        <v>0.6426020860672</v>
      </c>
      <c r="D68" s="9">
        <v>0.130975008010864</v>
      </c>
      <c r="E68" s="9">
        <v>9</v>
      </c>
      <c r="F68" s="9">
        <v>10</v>
      </c>
      <c r="G68" s="9">
        <v>1</v>
      </c>
      <c r="H68" s="9">
        <v>0</v>
      </c>
      <c r="I68" s="9">
        <v>0.9</v>
      </c>
      <c r="J68" s="9">
        <v>0.473684210526316</v>
      </c>
      <c r="K68" s="9">
        <v>0.620689655172414</v>
      </c>
      <c r="L68" s="9">
        <v>1</v>
      </c>
      <c r="M68" s="9">
        <v>-0.1</v>
      </c>
      <c r="N68" s="9">
        <v>0.45</v>
      </c>
    </row>
    <row r="69" spans="1:14">
      <c r="A69" s="8">
        <v>472</v>
      </c>
      <c r="B69" s="9">
        <v>472</v>
      </c>
      <c r="C69" s="9">
        <v>0.620526671409607</v>
      </c>
      <c r="D69" s="9">
        <v>0.139442920684815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256</v>
      </c>
      <c r="B70" s="9">
        <v>256</v>
      </c>
      <c r="C70" s="9">
        <v>0.667914509773254</v>
      </c>
      <c r="D70" s="9">
        <v>0.249172568321228</v>
      </c>
      <c r="E70" s="9">
        <v>7</v>
      </c>
      <c r="F70" s="9">
        <v>6</v>
      </c>
      <c r="G70" s="9">
        <v>3</v>
      </c>
      <c r="H70" s="9">
        <v>4</v>
      </c>
      <c r="I70" s="9">
        <v>0.7</v>
      </c>
      <c r="J70" s="9">
        <v>0.538461538461539</v>
      </c>
      <c r="K70" s="9">
        <v>0.608695652173913</v>
      </c>
      <c r="L70" s="9">
        <v>0.6</v>
      </c>
      <c r="M70" s="9">
        <v>0.1</v>
      </c>
      <c r="N70" s="9">
        <v>0.55</v>
      </c>
    </row>
    <row r="71" spans="1:14">
      <c r="A71" s="8">
        <v>313</v>
      </c>
      <c r="B71" s="9">
        <v>313</v>
      </c>
      <c r="C71" s="9">
        <v>0.650550127029419</v>
      </c>
      <c r="D71" s="9">
        <v>0.200407981872559</v>
      </c>
      <c r="E71" s="9">
        <v>8</v>
      </c>
      <c r="F71" s="9">
        <v>5</v>
      </c>
      <c r="G71" s="9">
        <v>2</v>
      </c>
      <c r="H71" s="9">
        <v>5</v>
      </c>
      <c r="I71" s="9">
        <v>0.8</v>
      </c>
      <c r="J71" s="9">
        <v>0.615384615384615</v>
      </c>
      <c r="K71" s="9">
        <v>0.695652173913043</v>
      </c>
      <c r="L71" s="9">
        <v>0.5</v>
      </c>
      <c r="M71" s="9">
        <v>0.3</v>
      </c>
      <c r="N71" s="9">
        <v>0.65</v>
      </c>
    </row>
    <row r="72" spans="3:13">
      <c r="C72" s="7">
        <f>AVERAGE(C2:C71)</f>
        <v>0.529484757355281</v>
      </c>
      <c r="D72" s="7">
        <f>AVERAGE(D2:D71)</f>
        <v>0.10723055771419</v>
      </c>
      <c r="L72" s="7">
        <f>AVERAGE(L2:L71)</f>
        <v>0.67</v>
      </c>
      <c r="M72" s="7">
        <f>AVERAGE(M2:M71)</f>
        <v>0.185714285714286</v>
      </c>
    </row>
    <row r="74" spans="3:9">
      <c r="C74" s="18" t="s">
        <v>13</v>
      </c>
      <c r="D74" s="7" t="s">
        <v>14</v>
      </c>
      <c r="E74" s="7" t="s">
        <v>85</v>
      </c>
      <c r="F74" s="7" t="s">
        <v>86</v>
      </c>
      <c r="G74" s="7"/>
      <c r="H74" s="7" t="s">
        <v>39</v>
      </c>
      <c r="I74" s="7"/>
    </row>
    <row r="75" spans="3:12">
      <c r="C75" s="7" t="s">
        <v>15</v>
      </c>
      <c r="D75" s="7">
        <f>COUNTIF(C2:C71,"&lt;0.343")-COUNTIF(C2:C71,"&lt;0.311")</f>
        <v>0</v>
      </c>
      <c r="E75" s="7"/>
      <c r="F75" s="7"/>
      <c r="G75" s="7"/>
      <c r="H75" s="19">
        <v>0.02</v>
      </c>
      <c r="I75" s="23">
        <v>31.2</v>
      </c>
      <c r="J75" s="23">
        <v>-40</v>
      </c>
      <c r="K75" s="24">
        <v>0.0256</v>
      </c>
      <c r="L75">
        <v>76</v>
      </c>
    </row>
    <row r="76" spans="3:12">
      <c r="C76" s="7" t="s">
        <v>16</v>
      </c>
      <c r="D76" s="7">
        <f>COUNTIF(C2:C71,"&lt;0.375")-COUNTIF(C2:C71,"&lt;0.343")</f>
        <v>0</v>
      </c>
      <c r="E76" s="7"/>
      <c r="F76" s="7"/>
      <c r="G76" s="7"/>
      <c r="H76" s="19">
        <v>0.04</v>
      </c>
      <c r="I76" s="23">
        <v>62.4</v>
      </c>
      <c r="J76" s="23">
        <v>-60</v>
      </c>
      <c r="K76" s="24">
        <v>0.0385</v>
      </c>
      <c r="L76">
        <v>75</v>
      </c>
    </row>
    <row r="77" spans="3:12">
      <c r="C77" s="7" t="s">
        <v>17</v>
      </c>
      <c r="D77" s="7">
        <f>COUNTIF(C2:C71,"&lt;0.407")-COUNTIF(C2:C71,"&lt;0.375")</f>
        <v>4</v>
      </c>
      <c r="E77" s="7"/>
      <c r="F77" s="7"/>
      <c r="G77" s="7"/>
      <c r="H77" s="19">
        <v>0.1</v>
      </c>
      <c r="I77" s="23">
        <v>156</v>
      </c>
      <c r="J77" s="23">
        <v>-160</v>
      </c>
      <c r="K77" s="24">
        <v>0.1026</v>
      </c>
      <c r="L77">
        <v>70</v>
      </c>
    </row>
    <row r="78" spans="3:12">
      <c r="C78" s="7" t="s">
        <v>18</v>
      </c>
      <c r="D78" s="7">
        <f>COUNTIF(C2:C71,"&lt;0.439")-COUNTIF(C2:C71,"&lt;0.407")</f>
        <v>9</v>
      </c>
      <c r="E78" s="7"/>
      <c r="F78" s="7"/>
      <c r="G78" s="7"/>
      <c r="H78" s="19">
        <v>0.12</v>
      </c>
      <c r="I78" s="23">
        <v>187.2</v>
      </c>
      <c r="J78" s="23">
        <v>-180</v>
      </c>
      <c r="K78" s="24">
        <v>0.1154</v>
      </c>
      <c r="L78">
        <v>69</v>
      </c>
    </row>
    <row r="79" s="3" customFormat="1" spans="3:12">
      <c r="C79" s="20" t="s">
        <v>19</v>
      </c>
      <c r="D79" s="20">
        <f>COUNTIF(C2:C71,"&lt;0.471")-COUNTIF(C2:C71,"&lt;0.439")</f>
        <v>13</v>
      </c>
      <c r="E79" s="20"/>
      <c r="F79" s="20">
        <v>1500</v>
      </c>
      <c r="G79" s="20"/>
      <c r="H79" s="20"/>
      <c r="I79" s="20"/>
      <c r="J79" s="3">
        <v>-200</v>
      </c>
      <c r="K79" s="25">
        <v>0.1282</v>
      </c>
      <c r="L79" s="3">
        <v>68</v>
      </c>
    </row>
    <row r="80" spans="3:7">
      <c r="C80" s="7" t="s">
        <v>20</v>
      </c>
      <c r="D80" s="7">
        <f>COUNTIF(C2:C71,"&lt;0.503")-COUNTIF(C2:C71,"&lt;0.471")</f>
        <v>2</v>
      </c>
      <c r="E80" s="7"/>
      <c r="F80" s="7"/>
      <c r="G80" s="7"/>
    </row>
    <row r="81" s="5" customFormat="1" spans="3:8">
      <c r="C81" s="21" t="s">
        <v>21</v>
      </c>
      <c r="D81" s="21">
        <f>COUNTIF(C2:C71,"&lt;0.535")-COUNTIF(C2:C71,"&lt;0.503")</f>
        <v>9</v>
      </c>
      <c r="E81" s="21">
        <v>4</v>
      </c>
      <c r="F81" s="21">
        <v>-36</v>
      </c>
      <c r="G81" s="21">
        <v>3</v>
      </c>
      <c r="H81" s="5">
        <v>4</v>
      </c>
    </row>
    <row r="82" spans="3:7">
      <c r="C82" s="7" t="s">
        <v>22</v>
      </c>
      <c r="D82" s="7">
        <f>COUNTIF(C2:C71,"&lt;0.567")-COUNTIF(C2:C71,"&lt;0.535")</f>
        <v>5</v>
      </c>
      <c r="E82" s="7">
        <v>7</v>
      </c>
      <c r="F82" s="7">
        <v>-38</v>
      </c>
      <c r="G82" s="7">
        <v>7</v>
      </c>
    </row>
    <row r="83" s="3" customFormat="1" spans="3:7">
      <c r="C83" s="20" t="s">
        <v>23</v>
      </c>
      <c r="D83" s="20">
        <f>COUNTIF(C2:C71,"&lt;0.599")-COUNTIF(C2:C71,"&lt;0.567")</f>
        <v>9</v>
      </c>
      <c r="E83" s="20">
        <v>9</v>
      </c>
      <c r="F83" s="20">
        <v>-55</v>
      </c>
      <c r="G83" s="20">
        <v>11</v>
      </c>
    </row>
    <row r="84" spans="3:7">
      <c r="C84" s="7" t="s">
        <v>24</v>
      </c>
      <c r="D84" s="7">
        <f>COUNTIF(C2:C71,"&lt;0.631")-COUNTIF(C2:C71,"&lt;0.599")</f>
        <v>9</v>
      </c>
      <c r="E84" s="7">
        <v>11</v>
      </c>
      <c r="F84" s="7">
        <v>-50</v>
      </c>
      <c r="G84" s="7">
        <v>15</v>
      </c>
    </row>
    <row r="85" s="6" customFormat="1" spans="3:7">
      <c r="C85" s="22" t="s">
        <v>25</v>
      </c>
      <c r="D85" s="22">
        <f>COUNTIF(C2:C71,"&lt;0.663")-COUNTIF(C2:C71,"&lt;0.631")</f>
        <v>7</v>
      </c>
      <c r="E85" s="22">
        <v>13</v>
      </c>
      <c r="F85" s="22">
        <v>-39</v>
      </c>
      <c r="G85" s="22">
        <v>18</v>
      </c>
    </row>
    <row r="86" spans="3:7">
      <c r="C86" s="7" t="s">
        <v>26</v>
      </c>
      <c r="D86" s="7">
        <f>COUNTIF(C2:C71,"&lt;0.695")-COUNTIF(C2:C71,"&lt;0.663")</f>
        <v>3</v>
      </c>
      <c r="E86" s="7">
        <v>11</v>
      </c>
      <c r="F86" s="7">
        <v>-39</v>
      </c>
      <c r="G86" s="7">
        <v>15</v>
      </c>
    </row>
    <row r="87" spans="3:7">
      <c r="C87" s="7" t="s">
        <v>27</v>
      </c>
      <c r="D87" s="7">
        <f>COUNTIF(C2:C71,"&lt;0.727")-COUNTIF(C2:C71,"&lt;0.695")</f>
        <v>0</v>
      </c>
      <c r="E87" s="7">
        <v>9</v>
      </c>
      <c r="F87" s="7">
        <v>-35</v>
      </c>
      <c r="G87" s="7">
        <v>11</v>
      </c>
    </row>
    <row r="88" spans="3:7">
      <c r="C88" s="7" t="s">
        <v>28</v>
      </c>
      <c r="D88" s="7">
        <f>COUNTIF(C2:C71,"&lt;0.759")-COUNTIF(C2:C71,"&lt;0.727")</f>
        <v>0</v>
      </c>
      <c r="E88" s="7">
        <v>7</v>
      </c>
      <c r="F88" s="7">
        <v>-22</v>
      </c>
      <c r="G88" s="7">
        <v>7</v>
      </c>
    </row>
    <row r="89" s="5" customFormat="1" spans="3:7">
      <c r="C89" s="21" t="s">
        <v>29</v>
      </c>
      <c r="D89" s="21">
        <f>COUNTIF(C2:C71,"&lt;0.791")-COUNTIF(C2:C71,"&lt;0.759")</f>
        <v>0</v>
      </c>
      <c r="E89" s="21">
        <v>4</v>
      </c>
      <c r="F89" s="21">
        <v>-14</v>
      </c>
      <c r="G89" s="21">
        <v>3</v>
      </c>
    </row>
    <row r="90" spans="3:7">
      <c r="C90" s="7" t="s">
        <v>30</v>
      </c>
      <c r="D90" s="7">
        <f>COUNTIF(C2:C71,"&lt;0.823")-COUNTIF(C2:C71,"&lt;0.791")</f>
        <v>0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0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0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0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  <row r="100" spans="8:9">
      <c r="H100">
        <v>0.53</v>
      </c>
      <c r="I100">
        <v>0.038</v>
      </c>
    </row>
    <row r="101" spans="8:9">
      <c r="H101">
        <v>0.641</v>
      </c>
      <c r="I101">
        <v>0.073</v>
      </c>
    </row>
    <row r="102" spans="8:9">
      <c r="H102">
        <v>0.734</v>
      </c>
      <c r="I102">
        <v>0.107</v>
      </c>
    </row>
  </sheetData>
  <pageMargins left="0.75" right="0.75" top="1" bottom="1" header="0.5" footer="0.5"/>
  <headerFooter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"/>
  <sheetViews>
    <sheetView topLeftCell="A64" workbookViewId="0">
      <selection activeCell="H98" sqref="H98:I100"/>
    </sheetView>
  </sheetViews>
  <sheetFormatPr defaultColWidth="9" defaultRowHeight="13.5"/>
  <cols>
    <col min="3" max="4" width="18.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58</v>
      </c>
      <c r="B2" s="9">
        <v>58</v>
      </c>
      <c r="C2" s="9">
        <v>0.378358840942383</v>
      </c>
      <c r="D2" s="9">
        <v>0.0974429845809937</v>
      </c>
      <c r="E2" s="9">
        <v>7</v>
      </c>
      <c r="F2" s="9">
        <v>6</v>
      </c>
      <c r="G2" s="9">
        <v>3</v>
      </c>
      <c r="H2" s="9">
        <v>4</v>
      </c>
      <c r="I2" s="9">
        <v>0.7</v>
      </c>
      <c r="J2" s="9">
        <v>0.538461538461539</v>
      </c>
      <c r="K2" s="9">
        <v>0.608695652173913</v>
      </c>
      <c r="L2" s="9">
        <v>0.6</v>
      </c>
      <c r="M2" s="9">
        <v>0.1</v>
      </c>
      <c r="N2" s="9">
        <v>0.55</v>
      </c>
    </row>
    <row r="3" spans="1:14">
      <c r="A3" s="8">
        <v>91</v>
      </c>
      <c r="B3" s="9">
        <v>91</v>
      </c>
      <c r="C3" s="9">
        <v>0.390519857406616</v>
      </c>
      <c r="D3" s="9">
        <v>0.042629599571228</v>
      </c>
      <c r="E3" s="9">
        <v>9</v>
      </c>
      <c r="F3" s="9">
        <v>5</v>
      </c>
      <c r="G3" s="9">
        <v>1</v>
      </c>
      <c r="H3" s="9">
        <v>5</v>
      </c>
      <c r="I3" s="9">
        <v>0.9</v>
      </c>
      <c r="J3" s="9">
        <v>0.642857142857143</v>
      </c>
      <c r="K3" s="9">
        <v>0.75</v>
      </c>
      <c r="L3" s="9">
        <v>0.5</v>
      </c>
      <c r="M3" s="9">
        <v>0.4</v>
      </c>
      <c r="N3" s="9">
        <v>0.7</v>
      </c>
    </row>
    <row r="4" spans="1:14">
      <c r="A4" s="8">
        <v>300</v>
      </c>
      <c r="B4" s="9">
        <v>300</v>
      </c>
      <c r="C4" s="9">
        <v>0.398736000061035</v>
      </c>
      <c r="D4" s="9">
        <v>0.0148582458496094</v>
      </c>
      <c r="E4" s="9">
        <v>10</v>
      </c>
      <c r="F4" s="9">
        <v>6</v>
      </c>
      <c r="G4" s="9">
        <v>0</v>
      </c>
      <c r="H4" s="9">
        <v>4</v>
      </c>
      <c r="I4" s="9">
        <v>1</v>
      </c>
      <c r="J4" s="9">
        <v>0.625</v>
      </c>
      <c r="K4" s="9">
        <v>0.769230769230769</v>
      </c>
      <c r="L4" s="9">
        <v>0.6</v>
      </c>
      <c r="M4" s="9">
        <v>0.4</v>
      </c>
      <c r="N4" s="9">
        <v>0.7</v>
      </c>
    </row>
    <row r="5" s="4" customFormat="1" spans="1:14">
      <c r="A5" s="16">
        <v>70</v>
      </c>
      <c r="B5" s="17">
        <v>70</v>
      </c>
      <c r="C5" s="17">
        <v>0.402514219284058</v>
      </c>
      <c r="D5" s="17">
        <v>0.0249971151351929</v>
      </c>
      <c r="E5" s="17">
        <v>9</v>
      </c>
      <c r="F5" s="17">
        <v>3</v>
      </c>
      <c r="G5" s="17">
        <v>1</v>
      </c>
      <c r="H5" s="17">
        <v>7</v>
      </c>
      <c r="I5" s="17">
        <v>0.9</v>
      </c>
      <c r="J5" s="17">
        <v>0.75</v>
      </c>
      <c r="K5" s="17">
        <v>0.818181818181818</v>
      </c>
      <c r="L5" s="17">
        <v>0.3</v>
      </c>
      <c r="M5" s="17">
        <v>0.6</v>
      </c>
      <c r="N5" s="17">
        <v>0.8</v>
      </c>
    </row>
    <row r="6" spans="1:14">
      <c r="A6" s="8">
        <v>77</v>
      </c>
      <c r="B6" s="9">
        <v>77</v>
      </c>
      <c r="C6" s="9">
        <v>0.417457103729248</v>
      </c>
      <c r="D6" s="9">
        <v>0.00121867656707764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360</v>
      </c>
      <c r="B7" s="9">
        <v>360</v>
      </c>
      <c r="C7" s="9">
        <v>0.417488098144531</v>
      </c>
      <c r="D7" s="9">
        <v>0.0327906608581543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129</v>
      </c>
      <c r="B8" s="9">
        <v>129</v>
      </c>
      <c r="C8" s="9">
        <v>0.419413566589356</v>
      </c>
      <c r="D8" s="9">
        <v>0.000325918197631836</v>
      </c>
      <c r="E8" s="9">
        <v>9</v>
      </c>
      <c r="F8" s="9">
        <v>4</v>
      </c>
      <c r="G8" s="9">
        <v>1</v>
      </c>
      <c r="H8" s="9">
        <v>6</v>
      </c>
      <c r="I8" s="9">
        <v>0.9</v>
      </c>
      <c r="J8" s="9">
        <v>0.692307692307692</v>
      </c>
      <c r="K8" s="9">
        <v>0.782608695652174</v>
      </c>
      <c r="L8" s="9">
        <v>0.4</v>
      </c>
      <c r="M8" s="9">
        <v>0.5</v>
      </c>
      <c r="N8" s="9">
        <v>0.75</v>
      </c>
    </row>
    <row r="9" spans="1:14">
      <c r="A9" s="8">
        <v>285</v>
      </c>
      <c r="B9" s="9">
        <v>285</v>
      </c>
      <c r="C9" s="9">
        <v>0.428414344787598</v>
      </c>
      <c r="D9" s="9">
        <v>0.0122898817062378</v>
      </c>
      <c r="E9" s="9">
        <v>9</v>
      </c>
      <c r="F9" s="9">
        <v>5</v>
      </c>
      <c r="G9" s="9">
        <v>1</v>
      </c>
      <c r="H9" s="9">
        <v>5</v>
      </c>
      <c r="I9" s="9">
        <v>0.9</v>
      </c>
      <c r="J9" s="9">
        <v>0.642857142857143</v>
      </c>
      <c r="K9" s="9">
        <v>0.75</v>
      </c>
      <c r="L9" s="9">
        <v>0.5</v>
      </c>
      <c r="M9" s="9">
        <v>0.4</v>
      </c>
      <c r="N9" s="9">
        <v>0.7</v>
      </c>
    </row>
    <row r="10" spans="1:14">
      <c r="A10" s="8">
        <v>137</v>
      </c>
      <c r="B10" s="9">
        <v>137</v>
      </c>
      <c r="C10" s="9">
        <v>0.42886209487915</v>
      </c>
      <c r="D10" s="9">
        <v>0.0321927070617676</v>
      </c>
      <c r="E10" s="9">
        <v>8</v>
      </c>
      <c r="F10" s="9">
        <v>8</v>
      </c>
      <c r="G10" s="9">
        <v>2</v>
      </c>
      <c r="H10" s="9">
        <v>2</v>
      </c>
      <c r="I10" s="9">
        <v>0.8</v>
      </c>
      <c r="J10" s="9">
        <v>0.5</v>
      </c>
      <c r="K10" s="9">
        <v>0.615384615384615</v>
      </c>
      <c r="L10" s="9">
        <v>0.8</v>
      </c>
      <c r="M10" s="9">
        <v>0</v>
      </c>
      <c r="N10" s="9">
        <v>0.5</v>
      </c>
    </row>
    <row r="11" spans="1:14">
      <c r="A11" s="8">
        <v>124</v>
      </c>
      <c r="B11" s="9">
        <v>124</v>
      </c>
      <c r="C11" s="9">
        <v>0.430761814117432</v>
      </c>
      <c r="D11" s="9">
        <v>0.0127527713775635</v>
      </c>
      <c r="E11" s="9">
        <v>10</v>
      </c>
      <c r="F11" s="9">
        <v>6</v>
      </c>
      <c r="G11" s="9">
        <v>0</v>
      </c>
      <c r="H11" s="9">
        <v>4</v>
      </c>
      <c r="I11" s="9">
        <v>1</v>
      </c>
      <c r="J11" s="9">
        <v>0.625</v>
      </c>
      <c r="K11" s="9">
        <v>0.769230769230769</v>
      </c>
      <c r="L11" s="9">
        <v>0.6</v>
      </c>
      <c r="M11" s="9">
        <v>0.4</v>
      </c>
      <c r="N11" s="9">
        <v>0.7</v>
      </c>
    </row>
    <row r="12" spans="1:14">
      <c r="A12" s="8">
        <v>39</v>
      </c>
      <c r="B12" s="9">
        <v>39</v>
      </c>
      <c r="C12" s="9">
        <v>0.432618618011475</v>
      </c>
      <c r="D12" s="9">
        <v>0.114086151123047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382</v>
      </c>
      <c r="B13" s="9">
        <v>382</v>
      </c>
      <c r="C13" s="9">
        <v>0.432807445526123</v>
      </c>
      <c r="D13" s="9">
        <v>0.0136957168579102</v>
      </c>
      <c r="E13" s="9">
        <v>9</v>
      </c>
      <c r="F13" s="9">
        <v>10</v>
      </c>
      <c r="G13" s="9">
        <v>1</v>
      </c>
      <c r="H13" s="9">
        <v>0</v>
      </c>
      <c r="I13" s="9">
        <v>0.9</v>
      </c>
      <c r="J13" s="9">
        <v>0.473684210526316</v>
      </c>
      <c r="K13" s="9">
        <v>0.620689655172414</v>
      </c>
      <c r="L13" s="9">
        <v>1</v>
      </c>
      <c r="M13" s="9">
        <v>-0.1</v>
      </c>
      <c r="N13" s="9">
        <v>0.45</v>
      </c>
    </row>
    <row r="14" s="4" customFormat="1" spans="1:14">
      <c r="A14" s="16">
        <v>282</v>
      </c>
      <c r="B14" s="17">
        <v>282</v>
      </c>
      <c r="C14" s="17">
        <v>0.437617540359497</v>
      </c>
      <c r="D14" s="17">
        <v>0.101253747940064</v>
      </c>
      <c r="E14" s="17">
        <v>10</v>
      </c>
      <c r="F14" s="17">
        <v>6</v>
      </c>
      <c r="G14" s="17">
        <v>0</v>
      </c>
      <c r="H14" s="17">
        <v>4</v>
      </c>
      <c r="I14" s="17">
        <v>1</v>
      </c>
      <c r="J14" s="17">
        <v>0.625</v>
      </c>
      <c r="K14" s="17">
        <v>0.769230769230769</v>
      </c>
      <c r="L14" s="17">
        <v>0.6</v>
      </c>
      <c r="M14" s="17">
        <v>0.4</v>
      </c>
      <c r="N14" s="17">
        <v>0.7</v>
      </c>
    </row>
    <row r="15" spans="1:14">
      <c r="A15" s="8">
        <v>74</v>
      </c>
      <c r="B15" s="9">
        <v>74</v>
      </c>
      <c r="C15" s="9">
        <v>0.440886259078979</v>
      </c>
      <c r="D15" s="9">
        <v>0.00444221496582031</v>
      </c>
      <c r="E15" s="9">
        <v>8</v>
      </c>
      <c r="F15" s="9">
        <v>10</v>
      </c>
      <c r="G15" s="9">
        <v>2</v>
      </c>
      <c r="H15" s="9">
        <v>0</v>
      </c>
      <c r="I15" s="9">
        <v>0.8</v>
      </c>
      <c r="J15" s="9">
        <v>0.444444444444444</v>
      </c>
      <c r="K15" s="9">
        <v>0.571428571428572</v>
      </c>
      <c r="L15" s="9">
        <v>1</v>
      </c>
      <c r="M15" s="9">
        <v>-0.2</v>
      </c>
      <c r="N15" s="9">
        <v>0.4</v>
      </c>
    </row>
    <row r="16" spans="1:14">
      <c r="A16" s="8">
        <v>227</v>
      </c>
      <c r="B16" s="9">
        <v>227</v>
      </c>
      <c r="C16" s="9">
        <v>0.442574501037598</v>
      </c>
      <c r="D16" s="9">
        <v>0.035521388053894</v>
      </c>
      <c r="E16" s="9">
        <v>8</v>
      </c>
      <c r="F16" s="9">
        <v>9</v>
      </c>
      <c r="G16" s="9">
        <v>2</v>
      </c>
      <c r="H16" s="9">
        <v>1</v>
      </c>
      <c r="I16" s="9">
        <v>0.8</v>
      </c>
      <c r="J16" s="9">
        <v>0.470588235294118</v>
      </c>
      <c r="K16" s="9">
        <v>0.592592592592593</v>
      </c>
      <c r="L16" s="9">
        <v>0.9</v>
      </c>
      <c r="M16" s="9">
        <v>-0.1</v>
      </c>
      <c r="N16" s="9">
        <v>0.45</v>
      </c>
    </row>
    <row r="17" spans="1:14">
      <c r="A17" s="8">
        <v>291</v>
      </c>
      <c r="B17" s="9">
        <v>291</v>
      </c>
      <c r="C17" s="9">
        <v>0.442946434020996</v>
      </c>
      <c r="D17" s="9">
        <v>0.0584065914154053</v>
      </c>
      <c r="E17" s="9">
        <v>10</v>
      </c>
      <c r="F17" s="9">
        <v>4</v>
      </c>
      <c r="G17" s="9">
        <v>0</v>
      </c>
      <c r="H17" s="9">
        <v>6</v>
      </c>
      <c r="I17" s="9">
        <v>1</v>
      </c>
      <c r="J17" s="9">
        <v>0.714285714285714</v>
      </c>
      <c r="K17" s="9">
        <v>0.833333333333333</v>
      </c>
      <c r="L17" s="9">
        <v>0.4</v>
      </c>
      <c r="M17" s="9">
        <v>0.6</v>
      </c>
      <c r="N17" s="9">
        <v>0.8</v>
      </c>
    </row>
    <row r="18" spans="1:14">
      <c r="A18" s="8">
        <v>497</v>
      </c>
      <c r="B18" s="9">
        <v>497</v>
      </c>
      <c r="C18" s="9">
        <v>0.443958520889282</v>
      </c>
      <c r="D18" s="9">
        <v>0.0644644498825073</v>
      </c>
      <c r="E18" s="9">
        <v>8</v>
      </c>
      <c r="F18" s="9">
        <v>5</v>
      </c>
      <c r="G18" s="9">
        <v>2</v>
      </c>
      <c r="H18" s="9">
        <v>5</v>
      </c>
      <c r="I18" s="9">
        <v>0.8</v>
      </c>
      <c r="J18" s="9">
        <v>0.615384615384615</v>
      </c>
      <c r="K18" s="9">
        <v>0.695652173913043</v>
      </c>
      <c r="L18" s="9">
        <v>0.5</v>
      </c>
      <c r="M18" s="9">
        <v>0.3</v>
      </c>
      <c r="N18" s="9">
        <v>0.65</v>
      </c>
    </row>
    <row r="19" s="3" customFormat="1" spans="1:14">
      <c r="A19" s="14">
        <v>141</v>
      </c>
      <c r="B19" s="15">
        <v>141</v>
      </c>
      <c r="C19" s="15">
        <v>0.445580959320068</v>
      </c>
      <c r="D19" s="15">
        <v>0.0417087078094482</v>
      </c>
      <c r="E19" s="15">
        <v>10</v>
      </c>
      <c r="F19" s="15">
        <v>8</v>
      </c>
      <c r="G19" s="15">
        <v>0</v>
      </c>
      <c r="H19" s="15">
        <v>2</v>
      </c>
      <c r="I19" s="15">
        <v>1</v>
      </c>
      <c r="J19" s="15">
        <v>0.555555555555556</v>
      </c>
      <c r="K19" s="15">
        <v>0.714285714285714</v>
      </c>
      <c r="L19" s="15">
        <v>0.8</v>
      </c>
      <c r="M19" s="15">
        <v>0.2</v>
      </c>
      <c r="N19" s="15">
        <v>0.6</v>
      </c>
    </row>
    <row r="20" spans="1:14">
      <c r="A20" s="8">
        <v>204</v>
      </c>
      <c r="B20" s="9">
        <v>204</v>
      </c>
      <c r="C20" s="9">
        <v>0.447287559509277</v>
      </c>
      <c r="D20" s="9">
        <v>0.0945310592651367</v>
      </c>
      <c r="E20" s="9">
        <v>7</v>
      </c>
      <c r="F20" s="9">
        <v>6</v>
      </c>
      <c r="G20" s="9">
        <v>3</v>
      </c>
      <c r="H20" s="9">
        <v>4</v>
      </c>
      <c r="I20" s="9">
        <v>0.7</v>
      </c>
      <c r="J20" s="9">
        <v>0.538461538461539</v>
      </c>
      <c r="K20" s="9">
        <v>0.608695652173913</v>
      </c>
      <c r="L20" s="9">
        <v>0.6</v>
      </c>
      <c r="M20" s="9">
        <v>0.1</v>
      </c>
      <c r="N20" s="9">
        <v>0.55</v>
      </c>
    </row>
    <row r="21" spans="1:14">
      <c r="A21" s="8">
        <v>67</v>
      </c>
      <c r="B21" s="9">
        <v>67</v>
      </c>
      <c r="C21" s="9">
        <v>0.452506303787231</v>
      </c>
      <c r="D21" s="9">
        <v>0.0691452026367187</v>
      </c>
      <c r="E21" s="9">
        <v>8</v>
      </c>
      <c r="F21" s="9">
        <v>8</v>
      </c>
      <c r="G21" s="9">
        <v>2</v>
      </c>
      <c r="H21" s="9">
        <v>2</v>
      </c>
      <c r="I21" s="9">
        <v>0.8</v>
      </c>
      <c r="J21" s="9">
        <v>0.5</v>
      </c>
      <c r="K21" s="9">
        <v>0.615384615384615</v>
      </c>
      <c r="L21" s="9">
        <v>0.8</v>
      </c>
      <c r="M21" s="9">
        <v>0</v>
      </c>
      <c r="N21" s="9">
        <v>0.5</v>
      </c>
    </row>
    <row r="22" spans="1:14">
      <c r="A22" s="8">
        <v>315</v>
      </c>
      <c r="B22" s="9">
        <v>315</v>
      </c>
      <c r="C22" s="9">
        <v>0.452936172485352</v>
      </c>
      <c r="D22" s="9">
        <v>0.0606592893600464</v>
      </c>
      <c r="E22" s="9">
        <v>9</v>
      </c>
      <c r="F22" s="9">
        <v>8</v>
      </c>
      <c r="G22" s="9">
        <v>1</v>
      </c>
      <c r="H22" s="9">
        <v>2</v>
      </c>
      <c r="I22" s="9">
        <v>0.9</v>
      </c>
      <c r="J22" s="9">
        <v>0.529411764705882</v>
      </c>
      <c r="K22" s="9">
        <v>0.666666666666667</v>
      </c>
      <c r="L22" s="9">
        <v>0.8</v>
      </c>
      <c r="M22" s="9">
        <v>0.1</v>
      </c>
      <c r="N22" s="9">
        <v>0.55</v>
      </c>
    </row>
    <row r="23" spans="1:14">
      <c r="A23" s="8">
        <v>246</v>
      </c>
      <c r="B23" s="9">
        <v>246</v>
      </c>
      <c r="C23" s="9">
        <v>0.455821514129639</v>
      </c>
      <c r="D23" s="9">
        <v>0.0272377729415894</v>
      </c>
      <c r="E23" s="9">
        <v>9</v>
      </c>
      <c r="F23" s="9">
        <v>8</v>
      </c>
      <c r="G23" s="9">
        <v>1</v>
      </c>
      <c r="H23" s="9">
        <v>2</v>
      </c>
      <c r="I23" s="9">
        <v>0.9</v>
      </c>
      <c r="J23" s="9">
        <v>0.529411764705882</v>
      </c>
      <c r="K23" s="9">
        <v>0.666666666666667</v>
      </c>
      <c r="L23" s="9">
        <v>0.8</v>
      </c>
      <c r="M23" s="9">
        <v>0.1</v>
      </c>
      <c r="N23" s="9">
        <v>0.55</v>
      </c>
    </row>
    <row r="24" spans="1:14">
      <c r="A24" s="8">
        <v>234</v>
      </c>
      <c r="B24" s="9">
        <v>234</v>
      </c>
      <c r="C24" s="9">
        <v>0.462918043136597</v>
      </c>
      <c r="D24" s="9">
        <v>0.0611269474029541</v>
      </c>
      <c r="E24" s="9">
        <v>9</v>
      </c>
      <c r="F24" s="9">
        <v>9</v>
      </c>
      <c r="G24" s="9">
        <v>1</v>
      </c>
      <c r="H24" s="9">
        <v>1</v>
      </c>
      <c r="I24" s="9">
        <v>0.9</v>
      </c>
      <c r="J24" s="9">
        <v>0.5</v>
      </c>
      <c r="K24" s="9">
        <v>0.642857142857143</v>
      </c>
      <c r="L24" s="9">
        <v>0.9</v>
      </c>
      <c r="M24" s="9">
        <v>0</v>
      </c>
      <c r="N24" s="9">
        <v>0.5</v>
      </c>
    </row>
    <row r="25" spans="1:14">
      <c r="A25" s="8">
        <v>55</v>
      </c>
      <c r="B25" s="9">
        <v>55</v>
      </c>
      <c r="C25" s="9">
        <v>0.467564344406128</v>
      </c>
      <c r="D25" s="9">
        <v>0.00640463829040527</v>
      </c>
      <c r="E25" s="9">
        <v>8</v>
      </c>
      <c r="F25" s="9">
        <v>8</v>
      </c>
      <c r="G25" s="9">
        <v>2</v>
      </c>
      <c r="H25" s="9">
        <v>2</v>
      </c>
      <c r="I25" s="9">
        <v>0.8</v>
      </c>
      <c r="J25" s="9">
        <v>0.5</v>
      </c>
      <c r="K25" s="9">
        <v>0.615384615384615</v>
      </c>
      <c r="L25" s="9">
        <v>0.8</v>
      </c>
      <c r="M25" s="9">
        <v>0</v>
      </c>
      <c r="N25" s="9">
        <v>0.5</v>
      </c>
    </row>
    <row r="26" spans="1:14">
      <c r="A26" s="8">
        <v>122</v>
      </c>
      <c r="B26" s="9">
        <v>122</v>
      </c>
      <c r="C26" s="9">
        <v>0.468716621398926</v>
      </c>
      <c r="D26" s="9">
        <v>0.0710915327072144</v>
      </c>
      <c r="E26" s="9">
        <v>9</v>
      </c>
      <c r="F26" s="9">
        <v>8</v>
      </c>
      <c r="G26" s="9">
        <v>1</v>
      </c>
      <c r="H26" s="9">
        <v>2</v>
      </c>
      <c r="I26" s="9">
        <v>0.9</v>
      </c>
      <c r="J26" s="9">
        <v>0.529411764705882</v>
      </c>
      <c r="K26" s="9">
        <v>0.666666666666667</v>
      </c>
      <c r="L26" s="9">
        <v>0.8</v>
      </c>
      <c r="M26" s="9">
        <v>0.1</v>
      </c>
      <c r="N26" s="9">
        <v>0.55</v>
      </c>
    </row>
    <row r="27" s="2" customFormat="1" spans="1:14">
      <c r="A27" s="12">
        <v>163</v>
      </c>
      <c r="B27" s="13">
        <v>163</v>
      </c>
      <c r="C27" s="13">
        <v>0.470137119293213</v>
      </c>
      <c r="D27" s="13">
        <v>0.00216317176818848</v>
      </c>
      <c r="E27" s="13">
        <v>10</v>
      </c>
      <c r="F27" s="13">
        <v>7</v>
      </c>
      <c r="G27" s="13">
        <v>0</v>
      </c>
      <c r="H27" s="13">
        <v>3</v>
      </c>
      <c r="I27" s="13">
        <v>1</v>
      </c>
      <c r="J27" s="13">
        <v>0.588235294117647</v>
      </c>
      <c r="K27" s="13">
        <v>0.740740740740741</v>
      </c>
      <c r="L27" s="13">
        <v>0.7</v>
      </c>
      <c r="M27" s="13">
        <v>0.3</v>
      </c>
      <c r="N27" s="13">
        <v>0.65</v>
      </c>
    </row>
    <row r="28" spans="1:14">
      <c r="A28" s="8">
        <v>248</v>
      </c>
      <c r="B28" s="9">
        <v>248</v>
      </c>
      <c r="C28" s="9">
        <v>0.480457067489624</v>
      </c>
      <c r="D28" s="9">
        <v>0.110321640968323</v>
      </c>
      <c r="E28" s="9">
        <v>9</v>
      </c>
      <c r="F28" s="9">
        <v>8</v>
      </c>
      <c r="G28" s="9">
        <v>1</v>
      </c>
      <c r="H28" s="9">
        <v>2</v>
      </c>
      <c r="I28" s="9">
        <v>0.9</v>
      </c>
      <c r="J28" s="9">
        <v>0.529411764705882</v>
      </c>
      <c r="K28" s="9">
        <v>0.666666666666667</v>
      </c>
      <c r="L28" s="9">
        <v>0.8</v>
      </c>
      <c r="M28" s="9">
        <v>0.1</v>
      </c>
      <c r="N28" s="9">
        <v>0.55</v>
      </c>
    </row>
    <row r="29" spans="1:14">
      <c r="A29" s="8">
        <v>113</v>
      </c>
      <c r="B29" s="9">
        <v>113</v>
      </c>
      <c r="C29" s="9">
        <v>0.48065447807312</v>
      </c>
      <c r="D29" s="9">
        <v>0.154976487159729</v>
      </c>
      <c r="E29" s="9">
        <v>7</v>
      </c>
      <c r="F29" s="9">
        <v>9</v>
      </c>
      <c r="G29" s="9">
        <v>3</v>
      </c>
      <c r="H29" s="9">
        <v>1</v>
      </c>
      <c r="I29" s="9">
        <v>0.7</v>
      </c>
      <c r="J29" s="9">
        <v>0.4375</v>
      </c>
      <c r="K29" s="9">
        <v>0.538461538461538</v>
      </c>
      <c r="L29" s="9">
        <v>0.9</v>
      </c>
      <c r="M29" s="9">
        <v>-0.2</v>
      </c>
      <c r="N29" s="9">
        <v>0.4</v>
      </c>
    </row>
    <row r="30" spans="1:14">
      <c r="A30" s="8">
        <v>471</v>
      </c>
      <c r="B30" s="9">
        <v>471</v>
      </c>
      <c r="C30" s="9">
        <v>0.503038883209229</v>
      </c>
      <c r="D30" s="9">
        <v>0.0972745418548584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157</v>
      </c>
      <c r="B31" s="9">
        <v>157</v>
      </c>
      <c r="C31" s="9">
        <v>0.511327028274536</v>
      </c>
      <c r="D31" s="9">
        <v>0.097496509552002</v>
      </c>
      <c r="E31" s="9">
        <v>10</v>
      </c>
      <c r="F31" s="9">
        <v>4</v>
      </c>
      <c r="G31" s="9">
        <v>0</v>
      </c>
      <c r="H31" s="9">
        <v>6</v>
      </c>
      <c r="I31" s="9">
        <v>1</v>
      </c>
      <c r="J31" s="9">
        <v>0.714285714285714</v>
      </c>
      <c r="K31" s="9">
        <v>0.833333333333333</v>
      </c>
      <c r="L31" s="9">
        <v>0.4</v>
      </c>
      <c r="M31" s="9">
        <v>0.6</v>
      </c>
      <c r="N31" s="9">
        <v>0.8</v>
      </c>
    </row>
    <row r="32" spans="1:14">
      <c r="A32" s="8">
        <v>341</v>
      </c>
      <c r="B32" s="9">
        <v>341</v>
      </c>
      <c r="C32" s="9">
        <v>0.512217044830322</v>
      </c>
      <c r="D32" s="9">
        <v>0.0958206653594971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170</v>
      </c>
      <c r="B33" s="9">
        <v>170</v>
      </c>
      <c r="C33" s="9">
        <v>0.517281055450439</v>
      </c>
      <c r="D33" s="9">
        <v>0.0913281440734863</v>
      </c>
      <c r="E33" s="9">
        <v>7</v>
      </c>
      <c r="F33" s="9">
        <v>7</v>
      </c>
      <c r="G33" s="9">
        <v>3</v>
      </c>
      <c r="H33" s="9">
        <v>3</v>
      </c>
      <c r="I33" s="9">
        <v>0.7</v>
      </c>
      <c r="J33" s="9">
        <v>0.5</v>
      </c>
      <c r="K33" s="9">
        <v>0.583333333333333</v>
      </c>
      <c r="L33" s="9">
        <v>0.7</v>
      </c>
      <c r="M33" s="9">
        <v>0</v>
      </c>
      <c r="N33" s="9">
        <v>0.5</v>
      </c>
    </row>
    <row r="34" spans="1:14">
      <c r="A34" s="8">
        <v>200</v>
      </c>
      <c r="B34" s="9">
        <v>200</v>
      </c>
      <c r="C34" s="9">
        <v>0.520510196685791</v>
      </c>
      <c r="D34" s="9">
        <v>0.174683451652527</v>
      </c>
      <c r="E34" s="9">
        <v>7</v>
      </c>
      <c r="F34" s="9">
        <v>6</v>
      </c>
      <c r="G34" s="9">
        <v>3</v>
      </c>
      <c r="H34" s="9">
        <v>4</v>
      </c>
      <c r="I34" s="9">
        <v>0.7</v>
      </c>
      <c r="J34" s="9">
        <v>0.538461538461539</v>
      </c>
      <c r="K34" s="9">
        <v>0.608695652173913</v>
      </c>
      <c r="L34" s="9">
        <v>0.6</v>
      </c>
      <c r="M34" s="9">
        <v>0.1</v>
      </c>
      <c r="N34" s="9">
        <v>0.55</v>
      </c>
    </row>
    <row r="35" spans="1:14">
      <c r="A35" s="8">
        <v>111</v>
      </c>
      <c r="B35" s="9">
        <v>111</v>
      </c>
      <c r="C35" s="9">
        <v>0.524930238723755</v>
      </c>
      <c r="D35" s="9">
        <v>0.134762167930603</v>
      </c>
      <c r="E35" s="9">
        <v>9</v>
      </c>
      <c r="F35" s="9">
        <v>6</v>
      </c>
      <c r="G35" s="9">
        <v>1</v>
      </c>
      <c r="H35" s="9">
        <v>4</v>
      </c>
      <c r="I35" s="9">
        <v>0.9</v>
      </c>
      <c r="J35" s="9">
        <v>0.6</v>
      </c>
      <c r="K35" s="9">
        <v>0.72</v>
      </c>
      <c r="L35" s="9">
        <v>0.6</v>
      </c>
      <c r="M35" s="9">
        <v>0.3</v>
      </c>
      <c r="N35" s="9">
        <v>0.65</v>
      </c>
    </row>
    <row r="36" spans="1:14">
      <c r="A36" s="8">
        <v>28</v>
      </c>
      <c r="B36" s="9">
        <v>28</v>
      </c>
      <c r="C36" s="9">
        <v>0.664024829864502</v>
      </c>
      <c r="D36" s="9">
        <v>0.176245927810669</v>
      </c>
      <c r="E36" s="9">
        <v>9</v>
      </c>
      <c r="F36" s="9">
        <v>4</v>
      </c>
      <c r="G36" s="9">
        <v>1</v>
      </c>
      <c r="H36" s="9">
        <v>6</v>
      </c>
      <c r="I36" s="9">
        <v>0.9</v>
      </c>
      <c r="J36" s="9">
        <v>0.692307692307692</v>
      </c>
      <c r="K36" s="9">
        <v>0.782608695652174</v>
      </c>
      <c r="L36" s="9">
        <v>0.4</v>
      </c>
      <c r="M36" s="9">
        <v>0.5</v>
      </c>
      <c r="N36" s="9">
        <v>0.75</v>
      </c>
    </row>
    <row r="37" spans="1:14">
      <c r="A37" s="8">
        <v>274</v>
      </c>
      <c r="B37" s="9">
        <v>274</v>
      </c>
      <c r="C37" s="9">
        <v>0.644375324249268</v>
      </c>
      <c r="D37" s="9">
        <v>0.134663581848145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143</v>
      </c>
      <c r="B38" s="9">
        <v>143</v>
      </c>
      <c r="C38" s="9">
        <v>0.534330725669861</v>
      </c>
      <c r="D38" s="9">
        <v>0.131121039390564</v>
      </c>
      <c r="E38" s="9">
        <v>7</v>
      </c>
      <c r="F38" s="9">
        <v>3</v>
      </c>
      <c r="G38" s="9">
        <v>3</v>
      </c>
      <c r="H38" s="9">
        <v>7</v>
      </c>
      <c r="I38" s="9">
        <v>0.7</v>
      </c>
      <c r="J38" s="9">
        <v>0.7</v>
      </c>
      <c r="K38" s="9">
        <v>0.7</v>
      </c>
      <c r="L38" s="9">
        <v>0.3</v>
      </c>
      <c r="M38" s="9">
        <v>0.4</v>
      </c>
      <c r="N38" s="9">
        <v>0.7</v>
      </c>
    </row>
    <row r="39" spans="1:14">
      <c r="A39" s="8">
        <v>449</v>
      </c>
      <c r="B39" s="9">
        <v>449</v>
      </c>
      <c r="C39" s="9">
        <v>0.538536787033081</v>
      </c>
      <c r="D39" s="9">
        <v>0.123993277549744</v>
      </c>
      <c r="E39" s="9">
        <v>7</v>
      </c>
      <c r="F39" s="9">
        <v>7</v>
      </c>
      <c r="G39" s="9">
        <v>3</v>
      </c>
      <c r="H39" s="9">
        <v>3</v>
      </c>
      <c r="I39" s="9">
        <v>0.7</v>
      </c>
      <c r="J39" s="9">
        <v>0.5</v>
      </c>
      <c r="K39" s="9">
        <v>0.583333333333333</v>
      </c>
      <c r="L39" s="9">
        <v>0.7</v>
      </c>
      <c r="M39" s="9">
        <v>0</v>
      </c>
      <c r="N39" s="9">
        <v>0.5</v>
      </c>
    </row>
    <row r="40" spans="1:14">
      <c r="A40" s="8">
        <v>347</v>
      </c>
      <c r="B40" s="9">
        <v>347</v>
      </c>
      <c r="C40" s="9">
        <v>0.542703747749329</v>
      </c>
      <c r="D40" s="9">
        <v>0.167460083961487</v>
      </c>
      <c r="E40" s="9">
        <v>9</v>
      </c>
      <c r="F40" s="9">
        <v>6</v>
      </c>
      <c r="G40" s="9">
        <v>1</v>
      </c>
      <c r="H40" s="9">
        <v>4</v>
      </c>
      <c r="I40" s="9">
        <v>0.9</v>
      </c>
      <c r="J40" s="9">
        <v>0.6</v>
      </c>
      <c r="K40" s="9">
        <v>0.72</v>
      </c>
      <c r="L40" s="9">
        <v>0.6</v>
      </c>
      <c r="M40" s="9">
        <v>0.3</v>
      </c>
      <c r="N40" s="9">
        <v>0.65</v>
      </c>
    </row>
    <row r="41" spans="1:14">
      <c r="A41" s="8">
        <v>369</v>
      </c>
      <c r="B41" s="9">
        <v>369</v>
      </c>
      <c r="C41" s="9">
        <v>0.558424592018127</v>
      </c>
      <c r="D41" s="9">
        <v>0.142747044563294</v>
      </c>
      <c r="E41" s="9">
        <v>9</v>
      </c>
      <c r="F41" s="9">
        <v>8</v>
      </c>
      <c r="G41" s="9">
        <v>1</v>
      </c>
      <c r="H41" s="9">
        <v>2</v>
      </c>
      <c r="I41" s="9">
        <v>0.9</v>
      </c>
      <c r="J41" s="9">
        <v>0.529411764705882</v>
      </c>
      <c r="K41" s="9">
        <v>0.666666666666667</v>
      </c>
      <c r="L41" s="9">
        <v>0.8</v>
      </c>
      <c r="M41" s="9">
        <v>0.1</v>
      </c>
      <c r="N41" s="9">
        <v>0.55</v>
      </c>
    </row>
    <row r="42" spans="1:14">
      <c r="A42" s="8">
        <v>147</v>
      </c>
      <c r="B42" s="9">
        <v>147</v>
      </c>
      <c r="C42" s="9">
        <v>0.56492280960083</v>
      </c>
      <c r="D42" s="9">
        <v>0.124079346656799</v>
      </c>
      <c r="E42" s="9">
        <v>7</v>
      </c>
      <c r="F42" s="9">
        <v>9</v>
      </c>
      <c r="G42" s="9">
        <v>3</v>
      </c>
      <c r="H42" s="9">
        <v>1</v>
      </c>
      <c r="I42" s="9">
        <v>0.7</v>
      </c>
      <c r="J42" s="9">
        <v>0.4375</v>
      </c>
      <c r="K42" s="9">
        <v>0.538461538461538</v>
      </c>
      <c r="L42" s="9">
        <v>0.9</v>
      </c>
      <c r="M42" s="9">
        <v>-0.2</v>
      </c>
      <c r="N42" s="9">
        <v>0.4</v>
      </c>
    </row>
    <row r="43" spans="1:14">
      <c r="A43" s="8">
        <v>308</v>
      </c>
      <c r="B43" s="9">
        <v>308</v>
      </c>
      <c r="C43" s="9">
        <v>0.568925857543945</v>
      </c>
      <c r="D43" s="9">
        <v>0.154922485351562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224</v>
      </c>
      <c r="B44" s="9">
        <v>224</v>
      </c>
      <c r="C44" s="9">
        <v>0.56917941570282</v>
      </c>
      <c r="D44" s="9">
        <v>0.183644413948059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43</v>
      </c>
      <c r="B45" s="9">
        <v>43</v>
      </c>
      <c r="C45" s="9">
        <v>0.571359634399414</v>
      </c>
      <c r="D45" s="9">
        <v>0.128782153129578</v>
      </c>
      <c r="E45" s="9">
        <v>8</v>
      </c>
      <c r="F45" s="9">
        <v>7</v>
      </c>
      <c r="G45" s="9">
        <v>2</v>
      </c>
      <c r="H45" s="9">
        <v>3</v>
      </c>
      <c r="I45" s="9">
        <v>0.8</v>
      </c>
      <c r="J45" s="9">
        <v>0.533333333333333</v>
      </c>
      <c r="K45" s="9">
        <v>0.64</v>
      </c>
      <c r="L45" s="9">
        <v>0.7</v>
      </c>
      <c r="M45" s="9">
        <v>0.1</v>
      </c>
      <c r="N45" s="9">
        <v>0.55</v>
      </c>
    </row>
    <row r="46" spans="1:14">
      <c r="A46" s="8">
        <v>36</v>
      </c>
      <c r="B46" s="9">
        <v>36</v>
      </c>
      <c r="C46" s="9">
        <v>0.588944435119629</v>
      </c>
      <c r="D46" s="9">
        <v>0.175347805023193</v>
      </c>
      <c r="E46" s="9">
        <v>7</v>
      </c>
      <c r="F46" s="9">
        <v>8</v>
      </c>
      <c r="G46" s="9">
        <v>3</v>
      </c>
      <c r="H46" s="9">
        <v>2</v>
      </c>
      <c r="I46" s="9">
        <v>0.7</v>
      </c>
      <c r="J46" s="9">
        <v>0.466666666666667</v>
      </c>
      <c r="K46" s="9">
        <v>0.56</v>
      </c>
      <c r="L46" s="9">
        <v>0.8</v>
      </c>
      <c r="M46" s="9">
        <v>-0.1</v>
      </c>
      <c r="N46" s="9">
        <v>0.45</v>
      </c>
    </row>
    <row r="47" s="1" customFormat="1" spans="1:14">
      <c r="A47" s="10">
        <v>192</v>
      </c>
      <c r="B47" s="11">
        <v>192</v>
      </c>
      <c r="C47" s="11">
        <v>0.592427253723145</v>
      </c>
      <c r="D47" s="11">
        <v>0.27315354347229</v>
      </c>
      <c r="E47" s="11">
        <v>9</v>
      </c>
      <c r="F47" s="11">
        <v>7</v>
      </c>
      <c r="G47" s="11">
        <v>1</v>
      </c>
      <c r="H47" s="11">
        <v>3</v>
      </c>
      <c r="I47" s="11">
        <v>0.9</v>
      </c>
      <c r="J47" s="11">
        <v>0.5625</v>
      </c>
      <c r="K47" s="11">
        <v>0.692307692307692</v>
      </c>
      <c r="L47" s="11">
        <v>0.7</v>
      </c>
      <c r="M47" s="11">
        <v>0.2</v>
      </c>
      <c r="N47" s="11">
        <v>0.6</v>
      </c>
    </row>
    <row r="48" spans="1:14">
      <c r="A48" s="8">
        <v>444</v>
      </c>
      <c r="B48" s="9">
        <v>444</v>
      </c>
      <c r="C48" s="9">
        <v>0.595346450805664</v>
      </c>
      <c r="D48" s="9">
        <v>0.195836067199707</v>
      </c>
      <c r="E48" s="9">
        <v>7</v>
      </c>
      <c r="F48" s="9">
        <v>6</v>
      </c>
      <c r="G48" s="9">
        <v>3</v>
      </c>
      <c r="H48" s="9">
        <v>4</v>
      </c>
      <c r="I48" s="9">
        <v>0.7</v>
      </c>
      <c r="J48" s="9">
        <v>0.538461538461539</v>
      </c>
      <c r="K48" s="9">
        <v>0.608695652173913</v>
      </c>
      <c r="L48" s="9">
        <v>0.6</v>
      </c>
      <c r="M48" s="9">
        <v>0.1</v>
      </c>
      <c r="N48" s="9">
        <v>0.55</v>
      </c>
    </row>
    <row r="49" spans="1:14">
      <c r="A49" s="8">
        <v>133</v>
      </c>
      <c r="B49" s="9">
        <v>133</v>
      </c>
      <c r="C49" s="9">
        <v>0.597050428390503</v>
      </c>
      <c r="D49" s="9">
        <v>0.135079622268677</v>
      </c>
      <c r="E49" s="9">
        <v>9</v>
      </c>
      <c r="F49" s="9">
        <v>6</v>
      </c>
      <c r="G49" s="9">
        <v>1</v>
      </c>
      <c r="H49" s="9">
        <v>4</v>
      </c>
      <c r="I49" s="9">
        <v>0.9</v>
      </c>
      <c r="J49" s="9">
        <v>0.6</v>
      </c>
      <c r="K49" s="9">
        <v>0.72</v>
      </c>
      <c r="L49" s="9">
        <v>0.6</v>
      </c>
      <c r="M49" s="9">
        <v>0.3</v>
      </c>
      <c r="N49" s="9">
        <v>0.65</v>
      </c>
    </row>
    <row r="50" spans="1:14">
      <c r="A50" s="8">
        <v>33</v>
      </c>
      <c r="B50" s="9">
        <v>33</v>
      </c>
      <c r="C50" s="9">
        <v>0.59718656539917</v>
      </c>
      <c r="D50" s="9">
        <v>0.132335543632507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462</v>
      </c>
      <c r="B51" s="9">
        <v>462</v>
      </c>
      <c r="C51" s="9">
        <v>0.601978421211243</v>
      </c>
      <c r="D51" s="9">
        <v>0.126847267150879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pans="1:14">
      <c r="A52" s="8">
        <v>12</v>
      </c>
      <c r="B52" s="9">
        <v>12</v>
      </c>
      <c r="C52" s="9">
        <v>0.531450152397156</v>
      </c>
      <c r="D52" s="9">
        <v>0.0931936502456665</v>
      </c>
      <c r="E52" s="9">
        <v>7</v>
      </c>
      <c r="F52" s="9">
        <v>4</v>
      </c>
      <c r="G52" s="9">
        <v>3</v>
      </c>
      <c r="H52" s="9">
        <v>6</v>
      </c>
      <c r="I52" s="9">
        <v>0.7</v>
      </c>
      <c r="J52" s="9">
        <v>0.636363636363636</v>
      </c>
      <c r="K52" s="9">
        <v>0.666666666666667</v>
      </c>
      <c r="L52" s="9">
        <v>0.4</v>
      </c>
      <c r="M52" s="9">
        <v>0.3</v>
      </c>
      <c r="N52" s="9">
        <v>0.65</v>
      </c>
    </row>
    <row r="53" spans="1:14">
      <c r="A53" s="8">
        <v>432</v>
      </c>
      <c r="B53" s="9">
        <v>432</v>
      </c>
      <c r="C53" s="9">
        <v>0.605595111846924</v>
      </c>
      <c r="D53" s="9">
        <v>0.208909034729004</v>
      </c>
      <c r="E53" s="9">
        <v>9</v>
      </c>
      <c r="F53" s="9">
        <v>8</v>
      </c>
      <c r="G53" s="9">
        <v>1</v>
      </c>
      <c r="H53" s="9">
        <v>2</v>
      </c>
      <c r="I53" s="9">
        <v>0.9</v>
      </c>
      <c r="J53" s="9">
        <v>0.529411764705882</v>
      </c>
      <c r="K53" s="9">
        <v>0.666666666666667</v>
      </c>
      <c r="L53" s="9">
        <v>0.8</v>
      </c>
      <c r="M53" s="9">
        <v>0.1</v>
      </c>
      <c r="N53" s="9">
        <v>0.55</v>
      </c>
    </row>
    <row r="54" spans="1:14">
      <c r="A54" s="8">
        <v>225</v>
      </c>
      <c r="B54" s="9">
        <v>225</v>
      </c>
      <c r="C54" s="9">
        <v>0.605853915214539</v>
      </c>
      <c r="D54" s="9">
        <v>0.149552583694458</v>
      </c>
      <c r="E54" s="9">
        <v>7</v>
      </c>
      <c r="F54" s="9">
        <v>8</v>
      </c>
      <c r="G54" s="9">
        <v>3</v>
      </c>
      <c r="H54" s="9">
        <v>2</v>
      </c>
      <c r="I54" s="9">
        <v>0.7</v>
      </c>
      <c r="J54" s="9">
        <v>0.466666666666667</v>
      </c>
      <c r="K54" s="9">
        <v>0.56</v>
      </c>
      <c r="L54" s="9">
        <v>0.8</v>
      </c>
      <c r="M54" s="9">
        <v>-0.1</v>
      </c>
      <c r="N54" s="9">
        <v>0.45</v>
      </c>
    </row>
    <row r="55" spans="1:14">
      <c r="A55" s="8">
        <v>264</v>
      </c>
      <c r="B55" s="9">
        <v>264</v>
      </c>
      <c r="C55" s="9">
        <v>0.624519824981689</v>
      </c>
      <c r="D55" s="9">
        <v>0.128039479255676</v>
      </c>
      <c r="E55" s="9">
        <v>7</v>
      </c>
      <c r="F55" s="9">
        <v>7</v>
      </c>
      <c r="G55" s="9">
        <v>3</v>
      </c>
      <c r="H55" s="9">
        <v>3</v>
      </c>
      <c r="I55" s="9">
        <v>0.7</v>
      </c>
      <c r="J55" s="9">
        <v>0.5</v>
      </c>
      <c r="K55" s="9">
        <v>0.583333333333333</v>
      </c>
      <c r="L55" s="9">
        <v>0.7</v>
      </c>
      <c r="M55" s="9">
        <v>0</v>
      </c>
      <c r="N55" s="9">
        <v>0.5</v>
      </c>
    </row>
    <row r="56" spans="1:14">
      <c r="A56" s="8">
        <v>160</v>
      </c>
      <c r="B56" s="9">
        <v>160</v>
      </c>
      <c r="C56" s="9">
        <v>0.625976920127869</v>
      </c>
      <c r="D56" s="9">
        <v>0.133077383041382</v>
      </c>
      <c r="E56" s="9">
        <v>9</v>
      </c>
      <c r="F56" s="9">
        <v>7</v>
      </c>
      <c r="G56" s="9">
        <v>1</v>
      </c>
      <c r="H56" s="9">
        <v>3</v>
      </c>
      <c r="I56" s="9">
        <v>0.9</v>
      </c>
      <c r="J56" s="9">
        <v>0.5625</v>
      </c>
      <c r="K56" s="9">
        <v>0.692307692307692</v>
      </c>
      <c r="L56" s="9">
        <v>0.7</v>
      </c>
      <c r="M56" s="9">
        <v>0.2</v>
      </c>
      <c r="N56" s="9">
        <v>0.6</v>
      </c>
    </row>
    <row r="57" spans="1:14">
      <c r="A57" s="8">
        <v>399</v>
      </c>
      <c r="B57" s="9">
        <v>399</v>
      </c>
      <c r="C57" s="9">
        <v>0.626033902168274</v>
      </c>
      <c r="D57" s="9">
        <v>0.150467753410339</v>
      </c>
      <c r="E57" s="9">
        <v>9</v>
      </c>
      <c r="F57" s="9">
        <v>5</v>
      </c>
      <c r="G57" s="9">
        <v>1</v>
      </c>
      <c r="H57" s="9">
        <v>5</v>
      </c>
      <c r="I57" s="9">
        <v>0.9</v>
      </c>
      <c r="J57" s="9">
        <v>0.642857142857143</v>
      </c>
      <c r="K57" s="9">
        <v>0.75</v>
      </c>
      <c r="L57" s="9">
        <v>0.5</v>
      </c>
      <c r="M57" s="9">
        <v>0.4</v>
      </c>
      <c r="N57" s="9">
        <v>0.7</v>
      </c>
    </row>
    <row r="58" s="1" customFormat="1" spans="1:14">
      <c r="A58" s="10">
        <v>215</v>
      </c>
      <c r="B58" s="11">
        <v>215</v>
      </c>
      <c r="C58" s="11">
        <v>0.627145886421204</v>
      </c>
      <c r="D58" s="11">
        <v>0.127987384796143</v>
      </c>
      <c r="E58" s="11">
        <v>10</v>
      </c>
      <c r="F58" s="11">
        <v>9</v>
      </c>
      <c r="G58" s="11">
        <v>0</v>
      </c>
      <c r="H58" s="11">
        <v>1</v>
      </c>
      <c r="I58" s="11">
        <v>1</v>
      </c>
      <c r="J58" s="11">
        <v>0.526315789473684</v>
      </c>
      <c r="K58" s="11">
        <v>0.689655172413793</v>
      </c>
      <c r="L58" s="11">
        <v>0.9</v>
      </c>
      <c r="M58" s="11">
        <v>0.1</v>
      </c>
      <c r="N58" s="11">
        <v>0.55</v>
      </c>
    </row>
    <row r="59" spans="1:14">
      <c r="A59" s="8">
        <v>105</v>
      </c>
      <c r="B59" s="9">
        <v>105</v>
      </c>
      <c r="C59" s="9">
        <v>0.654307246208191</v>
      </c>
      <c r="D59" s="9">
        <v>0.148639559745789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364</v>
      </c>
      <c r="B60" s="9">
        <v>364</v>
      </c>
      <c r="C60" s="9">
        <v>0.636906027793884</v>
      </c>
      <c r="D60" s="9">
        <v>0.126631736755371</v>
      </c>
      <c r="E60" s="9">
        <v>8</v>
      </c>
      <c r="F60" s="9">
        <v>6</v>
      </c>
      <c r="G60" s="9">
        <v>2</v>
      </c>
      <c r="H60" s="9">
        <v>4</v>
      </c>
      <c r="I60" s="9">
        <v>0.8</v>
      </c>
      <c r="J60" s="9">
        <v>0.571428571428572</v>
      </c>
      <c r="K60" s="9">
        <v>0.666666666666667</v>
      </c>
      <c r="L60" s="9">
        <v>0.6</v>
      </c>
      <c r="M60" s="9">
        <v>0.2</v>
      </c>
      <c r="N60" s="9">
        <v>0.6</v>
      </c>
    </row>
    <row r="61" spans="1:14">
      <c r="A61" s="8">
        <v>162</v>
      </c>
      <c r="B61" s="9">
        <v>162</v>
      </c>
      <c r="C61" s="9">
        <v>0.595521926879883</v>
      </c>
      <c r="D61" s="9">
        <v>0.114232540130615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201</v>
      </c>
      <c r="B62" s="9">
        <v>201</v>
      </c>
      <c r="C62" s="9">
        <v>0.656274795532227</v>
      </c>
      <c r="D62" s="9">
        <v>0.173108339309692</v>
      </c>
      <c r="E62" s="9">
        <v>9</v>
      </c>
      <c r="F62" s="9">
        <v>5</v>
      </c>
      <c r="G62" s="9">
        <v>1</v>
      </c>
      <c r="H62" s="9">
        <v>5</v>
      </c>
      <c r="I62" s="9">
        <v>0.9</v>
      </c>
      <c r="J62" s="9">
        <v>0.642857142857143</v>
      </c>
      <c r="K62" s="9">
        <v>0.75</v>
      </c>
      <c r="L62" s="9">
        <v>0.5</v>
      </c>
      <c r="M62" s="9">
        <v>0.4</v>
      </c>
      <c r="N62" s="9">
        <v>0.7</v>
      </c>
    </row>
    <row r="63" spans="1:14">
      <c r="A63" s="8">
        <v>396</v>
      </c>
      <c r="B63" s="9">
        <v>396</v>
      </c>
      <c r="C63" s="9">
        <v>0.630221962928772</v>
      </c>
      <c r="D63" s="9">
        <v>0.13497257232666</v>
      </c>
      <c r="E63" s="9">
        <v>7</v>
      </c>
      <c r="F63" s="9">
        <v>5</v>
      </c>
      <c r="G63" s="9">
        <v>3</v>
      </c>
      <c r="H63" s="9">
        <v>5</v>
      </c>
      <c r="I63" s="9">
        <v>0.7</v>
      </c>
      <c r="J63" s="9">
        <v>0.583333333333333</v>
      </c>
      <c r="K63" s="9">
        <v>0.636363636363636</v>
      </c>
      <c r="L63" s="9">
        <v>0.5</v>
      </c>
      <c r="M63" s="9">
        <v>0.2</v>
      </c>
      <c r="N63" s="9">
        <v>0.6</v>
      </c>
    </row>
    <row r="64" spans="1:14">
      <c r="A64" s="8">
        <v>435</v>
      </c>
      <c r="B64" s="9">
        <v>435</v>
      </c>
      <c r="C64" s="9">
        <v>0.635199427604675</v>
      </c>
      <c r="D64" s="9">
        <v>0.123878836631775</v>
      </c>
      <c r="E64" s="9">
        <v>9</v>
      </c>
      <c r="F64" s="9">
        <v>7</v>
      </c>
      <c r="G64" s="9">
        <v>1</v>
      </c>
      <c r="H64" s="9">
        <v>3</v>
      </c>
      <c r="I64" s="9">
        <v>0.9</v>
      </c>
      <c r="J64" s="9">
        <v>0.5625</v>
      </c>
      <c r="K64" s="9">
        <v>0.692307692307692</v>
      </c>
      <c r="L64" s="9">
        <v>0.7</v>
      </c>
      <c r="M64" s="9">
        <v>0.2</v>
      </c>
      <c r="N64" s="9">
        <v>0.6</v>
      </c>
    </row>
    <row r="65" spans="1:14">
      <c r="A65" s="8">
        <v>85</v>
      </c>
      <c r="B65" s="9">
        <v>85</v>
      </c>
      <c r="C65" s="9">
        <v>0.6731196641922</v>
      </c>
      <c r="D65" s="9">
        <v>0.199320435523987</v>
      </c>
      <c r="E65" s="9">
        <v>9</v>
      </c>
      <c r="F65" s="9">
        <v>5</v>
      </c>
      <c r="G65" s="9">
        <v>1</v>
      </c>
      <c r="H65" s="9">
        <v>5</v>
      </c>
      <c r="I65" s="9">
        <v>0.9</v>
      </c>
      <c r="J65" s="9">
        <v>0.642857142857143</v>
      </c>
      <c r="K65" s="9">
        <v>0.75</v>
      </c>
      <c r="L65" s="9">
        <v>0.5</v>
      </c>
      <c r="M65" s="9">
        <v>0.4</v>
      </c>
      <c r="N65" s="9">
        <v>0.7</v>
      </c>
    </row>
    <row r="66" spans="1:14">
      <c r="A66" s="8">
        <v>138</v>
      </c>
      <c r="B66" s="9">
        <v>138</v>
      </c>
      <c r="C66" s="9">
        <v>0.6426020860672</v>
      </c>
      <c r="D66" s="9">
        <v>0.130975008010864</v>
      </c>
      <c r="E66" s="9">
        <v>9</v>
      </c>
      <c r="F66" s="9">
        <v>10</v>
      </c>
      <c r="G66" s="9">
        <v>1</v>
      </c>
      <c r="H66" s="9">
        <v>0</v>
      </c>
      <c r="I66" s="9">
        <v>0.9</v>
      </c>
      <c r="J66" s="9">
        <v>0.473684210526316</v>
      </c>
      <c r="K66" s="9">
        <v>0.620689655172414</v>
      </c>
      <c r="L66" s="9">
        <v>1</v>
      </c>
      <c r="M66" s="9">
        <v>-0.1</v>
      </c>
      <c r="N66" s="9">
        <v>0.45</v>
      </c>
    </row>
    <row r="67" spans="1:14">
      <c r="A67" s="8">
        <v>472</v>
      </c>
      <c r="B67" s="9">
        <v>472</v>
      </c>
      <c r="C67" s="9">
        <v>0.620526671409607</v>
      </c>
      <c r="D67" s="9">
        <v>0.139442920684815</v>
      </c>
      <c r="E67" s="9">
        <v>8</v>
      </c>
      <c r="F67" s="9">
        <v>7</v>
      </c>
      <c r="G67" s="9">
        <v>2</v>
      </c>
      <c r="H67" s="9">
        <v>3</v>
      </c>
      <c r="I67" s="9">
        <v>0.8</v>
      </c>
      <c r="J67" s="9">
        <v>0.533333333333333</v>
      </c>
      <c r="K67" s="9">
        <v>0.64</v>
      </c>
      <c r="L67" s="9">
        <v>0.7</v>
      </c>
      <c r="M67" s="9">
        <v>0.1</v>
      </c>
      <c r="N67" s="9">
        <v>0.55</v>
      </c>
    </row>
    <row r="68" spans="1:14">
      <c r="A68" s="8">
        <v>256</v>
      </c>
      <c r="B68" s="9">
        <v>256</v>
      </c>
      <c r="C68" s="9">
        <v>0.667914509773254</v>
      </c>
      <c r="D68" s="9">
        <v>0.249172568321228</v>
      </c>
      <c r="E68" s="9">
        <v>7</v>
      </c>
      <c r="F68" s="9">
        <v>6</v>
      </c>
      <c r="G68" s="9">
        <v>3</v>
      </c>
      <c r="H68" s="9">
        <v>4</v>
      </c>
      <c r="I68" s="9">
        <v>0.7</v>
      </c>
      <c r="J68" s="9">
        <v>0.538461538461539</v>
      </c>
      <c r="K68" s="9">
        <v>0.608695652173913</v>
      </c>
      <c r="L68" s="9">
        <v>0.6</v>
      </c>
      <c r="M68" s="9">
        <v>0.1</v>
      </c>
      <c r="N68" s="9">
        <v>0.55</v>
      </c>
    </row>
    <row r="69" spans="1:14">
      <c r="A69" s="8">
        <v>313</v>
      </c>
      <c r="B69" s="9">
        <v>313</v>
      </c>
      <c r="C69" s="9">
        <v>0.650550127029419</v>
      </c>
      <c r="D69" s="9">
        <v>0.200407981872559</v>
      </c>
      <c r="E69" s="9">
        <v>8</v>
      </c>
      <c r="F69" s="9">
        <v>5</v>
      </c>
      <c r="G69" s="9">
        <v>2</v>
      </c>
      <c r="H69" s="9">
        <v>5</v>
      </c>
      <c r="I69" s="9">
        <v>0.8</v>
      </c>
      <c r="J69" s="9">
        <v>0.615384615384615</v>
      </c>
      <c r="K69" s="9">
        <v>0.695652173913043</v>
      </c>
      <c r="L69" s="9">
        <v>0.5</v>
      </c>
      <c r="M69" s="9">
        <v>0.3</v>
      </c>
      <c r="N69" s="9">
        <v>0.65</v>
      </c>
    </row>
    <row r="70" spans="3:13">
      <c r="C70" s="7">
        <f>AVERAGE(C2:C69)</f>
        <v>0.529400843031266</v>
      </c>
      <c r="D70" s="7">
        <f>AVERAGE(D2:D69)</f>
        <v>0.107240731225294</v>
      </c>
      <c r="L70" s="7">
        <f>AVERAGE(L2:L69)</f>
        <v>0.66764705882353</v>
      </c>
      <c r="M70" s="7">
        <f>AVERAGE(M2:M69)</f>
        <v>0.185294117647059</v>
      </c>
    </row>
    <row r="72" spans="3:9">
      <c r="C72" s="18" t="s">
        <v>13</v>
      </c>
      <c r="D72" s="7" t="s">
        <v>14</v>
      </c>
      <c r="E72" s="7" t="s">
        <v>85</v>
      </c>
      <c r="F72" s="7" t="s">
        <v>86</v>
      </c>
      <c r="G72" s="7"/>
      <c r="H72" s="7" t="s">
        <v>39</v>
      </c>
      <c r="I72" s="7"/>
    </row>
    <row r="73" spans="3:12">
      <c r="C73" s="7" t="s">
        <v>15</v>
      </c>
      <c r="D73" s="7">
        <f>COUNTIF(C2:C69,"&lt;0.343")-COUNTIF(C2:C69,"&lt;0.311")</f>
        <v>0</v>
      </c>
      <c r="E73" s="7"/>
      <c r="F73" s="7"/>
      <c r="G73" s="7"/>
      <c r="H73" s="19">
        <v>0.02</v>
      </c>
      <c r="I73" s="23">
        <v>31.2</v>
      </c>
      <c r="J73" s="23">
        <v>-40</v>
      </c>
      <c r="K73" s="24">
        <v>0.0256</v>
      </c>
      <c r="L73">
        <v>76</v>
      </c>
    </row>
    <row r="74" spans="3:12">
      <c r="C74" s="7" t="s">
        <v>16</v>
      </c>
      <c r="D74" s="7">
        <f>COUNTIF(C2:C69,"&lt;0.375")-COUNTIF(C2:C69,"&lt;0.343")</f>
        <v>0</v>
      </c>
      <c r="E74" s="7"/>
      <c r="F74" s="7"/>
      <c r="G74" s="7"/>
      <c r="H74" s="19">
        <v>0.04</v>
      </c>
      <c r="I74" s="23">
        <v>62.4</v>
      </c>
      <c r="J74" s="23">
        <v>-60</v>
      </c>
      <c r="K74" s="24">
        <v>0.0385</v>
      </c>
      <c r="L74">
        <v>75</v>
      </c>
    </row>
    <row r="75" spans="3:12">
      <c r="C75" s="7" t="s">
        <v>17</v>
      </c>
      <c r="D75" s="7">
        <f>COUNTIF(C2:C69,"&lt;0.407")-COUNTIF(C2:C69,"&lt;0.375")</f>
        <v>4</v>
      </c>
      <c r="E75" s="7"/>
      <c r="F75" s="7"/>
      <c r="G75" s="7"/>
      <c r="H75" s="19">
        <v>0.1</v>
      </c>
      <c r="I75" s="23">
        <v>156</v>
      </c>
      <c r="J75" s="23">
        <v>-160</v>
      </c>
      <c r="K75" s="24">
        <v>0.1026</v>
      </c>
      <c r="L75">
        <v>70</v>
      </c>
    </row>
    <row r="76" spans="3:12">
      <c r="C76" s="7" t="s">
        <v>18</v>
      </c>
      <c r="D76" s="7">
        <f>COUNTIF(C2:C69,"&lt;0.439")-COUNTIF(C2:C69,"&lt;0.407")</f>
        <v>9</v>
      </c>
      <c r="E76" s="7"/>
      <c r="F76" s="7"/>
      <c r="G76" s="7"/>
      <c r="H76" s="19">
        <v>0.12</v>
      </c>
      <c r="I76" s="23">
        <v>187.2</v>
      </c>
      <c r="J76" s="23">
        <v>-180</v>
      </c>
      <c r="K76" s="24">
        <v>0.1154</v>
      </c>
      <c r="L76">
        <v>69</v>
      </c>
    </row>
    <row r="77" s="3" customFormat="1" spans="3:12">
      <c r="C77" s="20" t="s">
        <v>19</v>
      </c>
      <c r="D77" s="20">
        <f>COUNTIF(C2:C69,"&lt;0.471")-COUNTIF(C2:C69,"&lt;0.439")</f>
        <v>13</v>
      </c>
      <c r="E77" s="20"/>
      <c r="F77" s="20">
        <v>1500</v>
      </c>
      <c r="G77" s="20"/>
      <c r="H77" s="20"/>
      <c r="I77" s="20"/>
      <c r="J77" s="3">
        <v>-200</v>
      </c>
      <c r="K77" s="25">
        <v>0.1282</v>
      </c>
      <c r="L77" s="3">
        <v>68</v>
      </c>
    </row>
    <row r="78" spans="3:7">
      <c r="C78" s="7" t="s">
        <v>20</v>
      </c>
      <c r="D78" s="7">
        <f>COUNTIF(C2:C69,"&lt;0.503")-COUNTIF(C2:C69,"&lt;0.471")</f>
        <v>2</v>
      </c>
      <c r="E78" s="7"/>
      <c r="F78" s="7"/>
      <c r="G78" s="7"/>
    </row>
    <row r="79" s="5" customFormat="1" spans="3:8">
      <c r="C79" s="21" t="s">
        <v>21</v>
      </c>
      <c r="D79" s="21">
        <f>COUNTIF(C2:C69,"&lt;0.535")-COUNTIF(C2:C69,"&lt;0.503")</f>
        <v>8</v>
      </c>
      <c r="E79" s="21">
        <v>4</v>
      </c>
      <c r="F79" s="21">
        <v>-36</v>
      </c>
      <c r="G79" s="21">
        <v>3</v>
      </c>
      <c r="H79" s="5">
        <v>4</v>
      </c>
    </row>
    <row r="80" spans="3:7">
      <c r="C80" s="7" t="s">
        <v>22</v>
      </c>
      <c r="D80" s="7">
        <f>COUNTIF(C2:C69,"&lt;0.567")-COUNTIF(C2:C69,"&lt;0.535")</f>
        <v>4</v>
      </c>
      <c r="E80" s="7">
        <v>7</v>
      </c>
      <c r="F80" s="7">
        <v>-38</v>
      </c>
      <c r="G80" s="7">
        <v>7</v>
      </c>
    </row>
    <row r="81" s="3" customFormat="1" spans="3:7">
      <c r="C81" s="20" t="s">
        <v>23</v>
      </c>
      <c r="D81" s="20">
        <f>COUNTIF(C2:C69,"&lt;0.599")-COUNTIF(C2:C69,"&lt;0.567")</f>
        <v>9</v>
      </c>
      <c r="E81" s="20">
        <v>9</v>
      </c>
      <c r="F81" s="20">
        <v>-55</v>
      </c>
      <c r="G81" s="20">
        <v>11</v>
      </c>
    </row>
    <row r="82" spans="3:7">
      <c r="C82" s="7" t="s">
        <v>24</v>
      </c>
      <c r="D82" s="7">
        <f>COUNTIF(C2:C69,"&lt;0.631")-COUNTIF(C2:C69,"&lt;0.599")</f>
        <v>9</v>
      </c>
      <c r="E82" s="7">
        <v>11</v>
      </c>
      <c r="F82" s="7">
        <v>-50</v>
      </c>
      <c r="G82" s="7">
        <v>15</v>
      </c>
    </row>
    <row r="83" s="6" customFormat="1" spans="3:7">
      <c r="C83" s="22" t="s">
        <v>25</v>
      </c>
      <c r="D83" s="22">
        <f>COUNTIF(C2:C69,"&lt;0.663")-COUNTIF(C2:C69,"&lt;0.631")</f>
        <v>7</v>
      </c>
      <c r="E83" s="22">
        <v>13</v>
      </c>
      <c r="F83" s="22">
        <v>-39</v>
      </c>
      <c r="G83" s="22">
        <v>18</v>
      </c>
    </row>
    <row r="84" spans="3:7">
      <c r="C84" s="7" t="s">
        <v>26</v>
      </c>
      <c r="D84" s="7">
        <f>COUNTIF(C2:C69,"&lt;0.695")-COUNTIF(C2:C69,"&lt;0.663")</f>
        <v>3</v>
      </c>
      <c r="E84" s="7">
        <v>11</v>
      </c>
      <c r="F84" s="7">
        <v>-39</v>
      </c>
      <c r="G84" s="7">
        <v>15</v>
      </c>
    </row>
    <row r="85" spans="3:7">
      <c r="C85" s="7" t="s">
        <v>27</v>
      </c>
      <c r="D85" s="7">
        <f>COUNTIF(C2:C69,"&lt;0.727")-COUNTIF(C2:C69,"&lt;0.695")</f>
        <v>0</v>
      </c>
      <c r="E85" s="7">
        <v>9</v>
      </c>
      <c r="F85" s="7">
        <v>-35</v>
      </c>
      <c r="G85" s="7">
        <v>11</v>
      </c>
    </row>
    <row r="86" spans="3:7">
      <c r="C86" s="7" t="s">
        <v>28</v>
      </c>
      <c r="D86" s="7">
        <f>COUNTIF(C2:C69,"&lt;0.759")-COUNTIF(C2:C69,"&lt;0.727")</f>
        <v>0</v>
      </c>
      <c r="E86" s="7">
        <v>7</v>
      </c>
      <c r="F86" s="7">
        <v>-22</v>
      </c>
      <c r="G86" s="7">
        <v>7</v>
      </c>
    </row>
    <row r="87" s="5" customFormat="1" spans="3:7">
      <c r="C87" s="21" t="s">
        <v>29</v>
      </c>
      <c r="D87" s="21">
        <f>COUNTIF(C2:C69,"&lt;0.791")-COUNTIF(C2:C69,"&lt;0.759")</f>
        <v>0</v>
      </c>
      <c r="E87" s="21">
        <v>4</v>
      </c>
      <c r="F87" s="21">
        <v>-14</v>
      </c>
      <c r="G87" s="21">
        <v>3</v>
      </c>
    </row>
    <row r="88" spans="3:7">
      <c r="C88" s="7" t="s">
        <v>30</v>
      </c>
      <c r="D88" s="7">
        <f>COUNTIF(C2:C69,"&lt;0.823")-COUNTIF(C2:C69,"&lt;0.791")</f>
        <v>0</v>
      </c>
      <c r="E88" s="7"/>
      <c r="F88" s="7"/>
      <c r="G88" s="7"/>
    </row>
    <row r="89" spans="3:7">
      <c r="C89" s="7" t="s">
        <v>31</v>
      </c>
      <c r="D89" s="7">
        <f>COUNTIF(C2:C69,"&lt;0.855")-COUNTIF(C2:C69,"&lt;0.823")</f>
        <v>0</v>
      </c>
      <c r="E89" s="7"/>
      <c r="F89" s="7"/>
      <c r="G89" s="7"/>
    </row>
    <row r="90" spans="3:7">
      <c r="C90" s="7" t="s">
        <v>32</v>
      </c>
      <c r="D90" s="7">
        <f>COUNTIF(C2:C69,"&lt;0.887")-COUNTIF(C2:C69,"&lt;0.855")</f>
        <v>0</v>
      </c>
      <c r="E90" s="7"/>
      <c r="F90" s="7"/>
      <c r="G90" s="7"/>
    </row>
    <row r="91" spans="3:7">
      <c r="C91" s="7" t="s">
        <v>33</v>
      </c>
      <c r="D91" s="7">
        <f>COUNTIF(C2:C69,"&lt;0.919")-COUNTIF(C2:C69,"&lt;0.887")</f>
        <v>0</v>
      </c>
      <c r="E91" s="7"/>
      <c r="F91" s="7"/>
      <c r="G91" s="7"/>
    </row>
    <row r="92" spans="3:7">
      <c r="C92" s="7" t="s">
        <v>34</v>
      </c>
      <c r="D92" s="7">
        <f>COUNTIF(C2:C69,"&lt;0.951")-COUNTIF(C2:C69,"&lt;0.919")</f>
        <v>0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  <row r="98" spans="8:9">
      <c r="H98">
        <v>0.53</v>
      </c>
      <c r="I98">
        <v>0.038</v>
      </c>
    </row>
    <row r="99" spans="8:9">
      <c r="H99">
        <v>0.641</v>
      </c>
      <c r="I99">
        <v>0.073</v>
      </c>
    </row>
    <row r="100" spans="8:9">
      <c r="H100">
        <v>0.734</v>
      </c>
      <c r="I100">
        <v>0.107</v>
      </c>
    </row>
  </sheetData>
  <pageMargins left="0.75" right="0.75" top="1" bottom="1" header="0.5" footer="0.5"/>
  <headerFooter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0" workbookViewId="0">
      <selection activeCell="A1" sqref="$A1:$XFD104"/>
    </sheetView>
  </sheetViews>
  <sheetFormatPr defaultColWidth="9" defaultRowHeight="13.5"/>
  <cols>
    <col min="3" max="4" width="20.3833333333333" customWidth="1"/>
    <col min="6" max="6" width="14.2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248</v>
      </c>
      <c r="B2" s="9">
        <v>248</v>
      </c>
      <c r="C2" s="9">
        <v>0.480457067489624</v>
      </c>
      <c r="D2" s="9">
        <v>0.110321640968323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113</v>
      </c>
      <c r="B3" s="9">
        <v>113</v>
      </c>
      <c r="C3" s="9">
        <v>0.48065447807312</v>
      </c>
      <c r="D3" s="9">
        <v>0.154976487159729</v>
      </c>
      <c r="E3" s="9">
        <v>7</v>
      </c>
      <c r="F3" s="9">
        <v>9</v>
      </c>
      <c r="G3" s="9">
        <v>3</v>
      </c>
      <c r="H3" s="9">
        <v>1</v>
      </c>
      <c r="I3" s="9">
        <v>0.7</v>
      </c>
      <c r="J3" s="9">
        <v>0.4375</v>
      </c>
      <c r="K3" s="9">
        <v>0.538461538461538</v>
      </c>
      <c r="L3" s="9">
        <v>0.9</v>
      </c>
      <c r="M3" s="9">
        <v>-0.2</v>
      </c>
      <c r="N3" s="9">
        <v>0.4</v>
      </c>
    </row>
    <row r="4" spans="1:14">
      <c r="A4" s="8">
        <v>339</v>
      </c>
      <c r="B4" s="9">
        <v>339</v>
      </c>
      <c r="C4" s="9">
        <v>0.488686084747315</v>
      </c>
      <c r="D4" s="9">
        <v>0.0729025602340698</v>
      </c>
      <c r="E4" s="9">
        <v>10</v>
      </c>
      <c r="F4" s="9">
        <v>7</v>
      </c>
      <c r="G4" s="9">
        <v>0</v>
      </c>
      <c r="H4" s="9">
        <v>3</v>
      </c>
      <c r="I4" s="9">
        <v>1</v>
      </c>
      <c r="J4" s="9">
        <v>0.588235294117647</v>
      </c>
      <c r="K4" s="9">
        <v>0.740740740740741</v>
      </c>
      <c r="L4" s="9">
        <v>0.7</v>
      </c>
      <c r="M4" s="9">
        <v>0.3</v>
      </c>
      <c r="N4" s="9">
        <v>0.65</v>
      </c>
    </row>
    <row r="5" spans="1:14">
      <c r="A5" s="8">
        <v>342</v>
      </c>
      <c r="B5" s="9">
        <v>342</v>
      </c>
      <c r="C5" s="9">
        <v>0.489537000656128</v>
      </c>
      <c r="D5" s="9">
        <v>0.0721596479415894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471</v>
      </c>
      <c r="B6" s="9">
        <v>471</v>
      </c>
      <c r="C6" s="9">
        <v>0.503038883209229</v>
      </c>
      <c r="D6" s="9">
        <v>0.0972745418548584</v>
      </c>
      <c r="E6" s="9">
        <v>9</v>
      </c>
      <c r="F6" s="9">
        <v>6</v>
      </c>
      <c r="G6" s="9">
        <v>1</v>
      </c>
      <c r="H6" s="9">
        <v>4</v>
      </c>
      <c r="I6" s="9">
        <v>0.9</v>
      </c>
      <c r="J6" s="9">
        <v>0.6</v>
      </c>
      <c r="K6" s="9">
        <v>0.72</v>
      </c>
      <c r="L6" s="9">
        <v>0.6</v>
      </c>
      <c r="M6" s="9">
        <v>0.3</v>
      </c>
      <c r="N6" s="9">
        <v>0.65</v>
      </c>
    </row>
    <row r="7" spans="1:14">
      <c r="A7" s="8">
        <v>157</v>
      </c>
      <c r="B7" s="9">
        <v>157</v>
      </c>
      <c r="C7" s="9">
        <v>0.511327028274536</v>
      </c>
      <c r="D7" s="9">
        <v>0.097496509552002</v>
      </c>
      <c r="E7" s="9">
        <v>10</v>
      </c>
      <c r="F7" s="9">
        <v>4</v>
      </c>
      <c r="G7" s="9">
        <v>0</v>
      </c>
      <c r="H7" s="9">
        <v>6</v>
      </c>
      <c r="I7" s="9">
        <v>1</v>
      </c>
      <c r="J7" s="9">
        <v>0.714285714285714</v>
      </c>
      <c r="K7" s="9">
        <v>0.833333333333333</v>
      </c>
      <c r="L7" s="9">
        <v>0.4</v>
      </c>
      <c r="M7" s="9">
        <v>0.6</v>
      </c>
      <c r="N7" s="9">
        <v>0.8</v>
      </c>
    </row>
    <row r="8" spans="1:14">
      <c r="A8" s="8">
        <v>341</v>
      </c>
      <c r="B8" s="9">
        <v>341</v>
      </c>
      <c r="C8" s="9">
        <v>0.512217044830322</v>
      </c>
      <c r="D8" s="9">
        <v>0.0958206653594971</v>
      </c>
      <c r="E8" s="9">
        <v>9</v>
      </c>
      <c r="F8" s="9">
        <v>6</v>
      </c>
      <c r="G8" s="9">
        <v>1</v>
      </c>
      <c r="H8" s="9">
        <v>4</v>
      </c>
      <c r="I8" s="9">
        <v>0.9</v>
      </c>
      <c r="J8" s="9">
        <v>0.6</v>
      </c>
      <c r="K8" s="9">
        <v>0.72</v>
      </c>
      <c r="L8" s="9">
        <v>0.6</v>
      </c>
      <c r="M8" s="9">
        <v>0.3</v>
      </c>
      <c r="N8" s="9">
        <v>0.65</v>
      </c>
    </row>
    <row r="9" spans="1:14">
      <c r="A9" s="8">
        <v>154</v>
      </c>
      <c r="B9" s="9">
        <v>154</v>
      </c>
      <c r="C9" s="9">
        <v>0.514118075370789</v>
      </c>
      <c r="D9" s="9">
        <v>0.0761491060256958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170</v>
      </c>
      <c r="B10" s="9">
        <v>170</v>
      </c>
      <c r="C10" s="9">
        <v>0.517281055450439</v>
      </c>
      <c r="D10" s="9">
        <v>0.0913281440734863</v>
      </c>
      <c r="E10" s="9">
        <v>7</v>
      </c>
      <c r="F10" s="9">
        <v>7</v>
      </c>
      <c r="G10" s="9">
        <v>3</v>
      </c>
      <c r="H10" s="9">
        <v>3</v>
      </c>
      <c r="I10" s="9">
        <v>0.7</v>
      </c>
      <c r="J10" s="9">
        <v>0.5</v>
      </c>
      <c r="K10" s="9">
        <v>0.583333333333333</v>
      </c>
      <c r="L10" s="9">
        <v>0.7</v>
      </c>
      <c r="M10" s="9">
        <v>0</v>
      </c>
      <c r="N10" s="9">
        <v>0.5</v>
      </c>
    </row>
    <row r="11" spans="1:14">
      <c r="A11" s="8">
        <v>132</v>
      </c>
      <c r="B11" s="9">
        <v>132</v>
      </c>
      <c r="C11" s="9">
        <v>0.518872261047363</v>
      </c>
      <c r="D11" s="9">
        <v>0.0788161754608154</v>
      </c>
      <c r="E11" s="9">
        <v>9</v>
      </c>
      <c r="F11" s="9">
        <v>8</v>
      </c>
      <c r="G11" s="9">
        <v>1</v>
      </c>
      <c r="H11" s="9">
        <v>2</v>
      </c>
      <c r="I11" s="9">
        <v>0.9</v>
      </c>
      <c r="J11" s="9">
        <v>0.529411764705882</v>
      </c>
      <c r="K11" s="9">
        <v>0.666666666666667</v>
      </c>
      <c r="L11" s="9">
        <v>0.8</v>
      </c>
      <c r="M11" s="9">
        <v>0.1</v>
      </c>
      <c r="N11" s="9">
        <v>0.55</v>
      </c>
    </row>
    <row r="12" spans="1:14">
      <c r="A12" s="8">
        <v>200</v>
      </c>
      <c r="B12" s="9">
        <v>200</v>
      </c>
      <c r="C12" s="9">
        <v>0.520510196685791</v>
      </c>
      <c r="D12" s="9">
        <v>0.174683451652527</v>
      </c>
      <c r="E12" s="9">
        <v>7</v>
      </c>
      <c r="F12" s="9">
        <v>6</v>
      </c>
      <c r="G12" s="9">
        <v>3</v>
      </c>
      <c r="H12" s="9">
        <v>4</v>
      </c>
      <c r="I12" s="9">
        <v>0.7</v>
      </c>
      <c r="J12" s="9">
        <v>0.538461538461539</v>
      </c>
      <c r="K12" s="9">
        <v>0.608695652173913</v>
      </c>
      <c r="L12" s="9">
        <v>0.6</v>
      </c>
      <c r="M12" s="9">
        <v>0.1</v>
      </c>
      <c r="N12" s="9">
        <v>0.55</v>
      </c>
    </row>
    <row r="13" spans="1:14">
      <c r="A13" s="8">
        <v>231</v>
      </c>
      <c r="B13" s="9">
        <v>231</v>
      </c>
      <c r="C13" s="9">
        <v>0.52093243598938</v>
      </c>
      <c r="D13" s="9">
        <v>0.0623812675476074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363</v>
      </c>
      <c r="B14" s="9">
        <v>363</v>
      </c>
      <c r="C14" s="9">
        <v>0.521186828613281</v>
      </c>
      <c r="D14" s="9">
        <v>0.0451854467391968</v>
      </c>
      <c r="E14" s="9">
        <v>9</v>
      </c>
      <c r="F14" s="9">
        <v>6</v>
      </c>
      <c r="G14" s="9">
        <v>1</v>
      </c>
      <c r="H14" s="9">
        <v>4</v>
      </c>
      <c r="I14" s="9">
        <v>0.9</v>
      </c>
      <c r="J14" s="9">
        <v>0.6</v>
      </c>
      <c r="K14" s="9">
        <v>0.72</v>
      </c>
      <c r="L14" s="9">
        <v>0.6</v>
      </c>
      <c r="M14" s="9">
        <v>0.3</v>
      </c>
      <c r="N14" s="9">
        <v>0.65</v>
      </c>
    </row>
    <row r="15" spans="1:14">
      <c r="A15" s="8">
        <v>6</v>
      </c>
      <c r="B15" s="9">
        <v>6</v>
      </c>
      <c r="C15" s="9">
        <v>0.523792743682861</v>
      </c>
      <c r="D15" s="9">
        <v>0.0228317975997925</v>
      </c>
      <c r="E15" s="9">
        <v>9</v>
      </c>
      <c r="F15" s="9">
        <v>5</v>
      </c>
      <c r="G15" s="9">
        <v>1</v>
      </c>
      <c r="H15" s="9">
        <v>5</v>
      </c>
      <c r="I15" s="9">
        <v>0.9</v>
      </c>
      <c r="J15" s="9">
        <v>0.642857142857143</v>
      </c>
      <c r="K15" s="9">
        <v>0.75</v>
      </c>
      <c r="L15" s="9">
        <v>0.5</v>
      </c>
      <c r="M15" s="9">
        <v>0.4</v>
      </c>
      <c r="N15" s="9">
        <v>0.7</v>
      </c>
    </row>
    <row r="16" spans="1:14">
      <c r="A16" s="8">
        <v>111</v>
      </c>
      <c r="B16" s="9">
        <v>111</v>
      </c>
      <c r="C16" s="9">
        <v>0.524930238723755</v>
      </c>
      <c r="D16" s="9">
        <v>0.134762167930603</v>
      </c>
      <c r="E16" s="9">
        <v>9</v>
      </c>
      <c r="F16" s="9">
        <v>6</v>
      </c>
      <c r="G16" s="9">
        <v>1</v>
      </c>
      <c r="H16" s="9">
        <v>4</v>
      </c>
      <c r="I16" s="9">
        <v>0.9</v>
      </c>
      <c r="J16" s="9">
        <v>0.6</v>
      </c>
      <c r="K16" s="9">
        <v>0.72</v>
      </c>
      <c r="L16" s="9">
        <v>0.6</v>
      </c>
      <c r="M16" s="9">
        <v>0.3</v>
      </c>
      <c r="N16" s="9">
        <v>0.65</v>
      </c>
    </row>
    <row r="17" s="3" customFormat="1" spans="1:14">
      <c r="A17" s="14">
        <v>78</v>
      </c>
      <c r="B17" s="15">
        <v>78</v>
      </c>
      <c r="C17" s="15">
        <v>0.525001525878906</v>
      </c>
      <c r="D17" s="15">
        <v>0.0815575122833252</v>
      </c>
      <c r="E17" s="15">
        <v>9</v>
      </c>
      <c r="F17" s="15">
        <v>5</v>
      </c>
      <c r="G17" s="15">
        <v>1</v>
      </c>
      <c r="H17" s="15">
        <v>5</v>
      </c>
      <c r="I17" s="15">
        <v>0.9</v>
      </c>
      <c r="J17" s="15">
        <v>0.642857142857143</v>
      </c>
      <c r="K17" s="15">
        <v>0.75</v>
      </c>
      <c r="L17" s="15">
        <v>0.5</v>
      </c>
      <c r="M17" s="15">
        <v>0.4</v>
      </c>
      <c r="N17" s="15">
        <v>0.7</v>
      </c>
    </row>
    <row r="18" spans="1:14">
      <c r="A18" s="8">
        <v>164</v>
      </c>
      <c r="B18" s="9">
        <v>164</v>
      </c>
      <c r="C18" s="9">
        <v>0.526402473449707</v>
      </c>
      <c r="D18" s="9">
        <v>0.0452498197555542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pans="1:14">
      <c r="A19" s="8">
        <v>50</v>
      </c>
      <c r="B19" s="9">
        <v>50</v>
      </c>
      <c r="C19" s="9">
        <v>0.527089238166809</v>
      </c>
      <c r="D19" s="9">
        <v>0.0420119762420654</v>
      </c>
      <c r="E19" s="9">
        <v>8</v>
      </c>
      <c r="F19" s="9">
        <v>6</v>
      </c>
      <c r="G19" s="9">
        <v>2</v>
      </c>
      <c r="H19" s="9">
        <v>4</v>
      </c>
      <c r="I19" s="9">
        <v>0.8</v>
      </c>
      <c r="J19" s="9">
        <v>0.571428571428572</v>
      </c>
      <c r="K19" s="9">
        <v>0.666666666666667</v>
      </c>
      <c r="L19" s="9">
        <v>0.6</v>
      </c>
      <c r="M19" s="9">
        <v>0.2</v>
      </c>
      <c r="N19" s="9">
        <v>0.6</v>
      </c>
    </row>
    <row r="20" spans="1:14">
      <c r="A20" s="8">
        <v>426</v>
      </c>
      <c r="B20" s="9">
        <v>426</v>
      </c>
      <c r="C20" s="9">
        <v>0.52754282951355</v>
      </c>
      <c r="D20" s="9">
        <v>0.0470945835113525</v>
      </c>
      <c r="E20" s="9">
        <v>8</v>
      </c>
      <c r="F20" s="9">
        <v>7</v>
      </c>
      <c r="G20" s="9">
        <v>2</v>
      </c>
      <c r="H20" s="9">
        <v>3</v>
      </c>
      <c r="I20" s="9">
        <v>0.8</v>
      </c>
      <c r="J20" s="9">
        <v>0.533333333333333</v>
      </c>
      <c r="K20" s="9">
        <v>0.64</v>
      </c>
      <c r="L20" s="9">
        <v>0.7</v>
      </c>
      <c r="M20" s="9">
        <v>0.1</v>
      </c>
      <c r="N20" s="9">
        <v>0.55</v>
      </c>
    </row>
    <row r="21" spans="1:14">
      <c r="A21" s="8">
        <v>17</v>
      </c>
      <c r="B21" s="9">
        <v>17</v>
      </c>
      <c r="C21" s="9">
        <v>0.528415083885193</v>
      </c>
      <c r="D21" s="9">
        <v>0.0964980125427246</v>
      </c>
      <c r="E21" s="9">
        <v>10</v>
      </c>
      <c r="F21" s="9">
        <v>6</v>
      </c>
      <c r="G21" s="9">
        <v>0</v>
      </c>
      <c r="H21" s="9">
        <v>4</v>
      </c>
      <c r="I21" s="9">
        <v>1</v>
      </c>
      <c r="J21" s="9">
        <v>0.625</v>
      </c>
      <c r="K21" s="9">
        <v>0.769230769230769</v>
      </c>
      <c r="L21" s="9">
        <v>0.6</v>
      </c>
      <c r="M21" s="9">
        <v>0.4</v>
      </c>
      <c r="N21" s="9">
        <v>0.7</v>
      </c>
    </row>
    <row r="22" spans="1:14">
      <c r="A22" s="8">
        <v>72</v>
      </c>
      <c r="B22" s="9">
        <v>72</v>
      </c>
      <c r="C22" s="9">
        <v>0.529927730560303</v>
      </c>
      <c r="D22" s="9">
        <v>0.11436116695404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434</v>
      </c>
      <c r="B23" s="9">
        <v>434</v>
      </c>
      <c r="C23" s="9">
        <v>0.529965877532959</v>
      </c>
      <c r="D23" s="9">
        <v>0.0462722778320313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12</v>
      </c>
      <c r="B24" s="9">
        <v>12</v>
      </c>
      <c r="C24" s="9">
        <v>0.531450152397156</v>
      </c>
      <c r="D24" s="9">
        <v>0.0931936502456665</v>
      </c>
      <c r="E24" s="9">
        <v>7</v>
      </c>
      <c r="F24" s="9">
        <v>4</v>
      </c>
      <c r="G24" s="9">
        <v>3</v>
      </c>
      <c r="H24" s="9">
        <v>6</v>
      </c>
      <c r="I24" s="9">
        <v>0.7</v>
      </c>
      <c r="J24" s="9">
        <v>0.636363636363636</v>
      </c>
      <c r="K24" s="9">
        <v>0.666666666666667</v>
      </c>
      <c r="L24" s="9">
        <v>0.4</v>
      </c>
      <c r="M24" s="9">
        <v>0.3</v>
      </c>
      <c r="N24" s="9">
        <v>0.65</v>
      </c>
    </row>
    <row r="25" spans="1:14">
      <c r="A25" s="8">
        <v>302</v>
      </c>
      <c r="B25" s="9">
        <v>302</v>
      </c>
      <c r="C25" s="9">
        <v>0.532430410385132</v>
      </c>
      <c r="D25" s="9">
        <v>0.0958017110824585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380</v>
      </c>
      <c r="B26" s="9">
        <v>380</v>
      </c>
      <c r="C26" s="9">
        <v>0.533769369125366</v>
      </c>
      <c r="D26" s="9">
        <v>0.0300166606903076</v>
      </c>
      <c r="E26" s="9">
        <v>7</v>
      </c>
      <c r="F26" s="9">
        <v>7</v>
      </c>
      <c r="G26" s="9">
        <v>3</v>
      </c>
      <c r="H26" s="9">
        <v>3</v>
      </c>
      <c r="I26" s="9">
        <v>0.7</v>
      </c>
      <c r="J26" s="9">
        <v>0.5</v>
      </c>
      <c r="K26" s="9">
        <v>0.583333333333333</v>
      </c>
      <c r="L26" s="9">
        <v>0.7</v>
      </c>
      <c r="M26" s="9">
        <v>0</v>
      </c>
      <c r="N26" s="9">
        <v>0.5</v>
      </c>
    </row>
    <row r="27" spans="1:14">
      <c r="A27" s="8">
        <v>143</v>
      </c>
      <c r="B27" s="9">
        <v>143</v>
      </c>
      <c r="C27" s="9">
        <v>0.534330725669861</v>
      </c>
      <c r="D27" s="9">
        <v>0.131121039390564</v>
      </c>
      <c r="E27" s="9">
        <v>7</v>
      </c>
      <c r="F27" s="9">
        <v>3</v>
      </c>
      <c r="G27" s="9">
        <v>3</v>
      </c>
      <c r="H27" s="9">
        <v>7</v>
      </c>
      <c r="I27" s="9">
        <v>0.7</v>
      </c>
      <c r="J27" s="9">
        <v>0.7</v>
      </c>
      <c r="K27" s="9">
        <v>0.7</v>
      </c>
      <c r="L27" s="9">
        <v>0.3</v>
      </c>
      <c r="M27" s="9">
        <v>0.4</v>
      </c>
      <c r="N27" s="9">
        <v>0.7</v>
      </c>
    </row>
    <row r="28" s="2" customFormat="1" spans="1:14">
      <c r="A28" s="12">
        <v>3</v>
      </c>
      <c r="B28" s="13">
        <v>3</v>
      </c>
      <c r="C28" s="13">
        <v>0.534832954406738</v>
      </c>
      <c r="D28" s="13">
        <v>0.0511319637298584</v>
      </c>
      <c r="E28" s="13">
        <v>10</v>
      </c>
      <c r="F28" s="13">
        <v>8</v>
      </c>
      <c r="G28" s="13">
        <v>0</v>
      </c>
      <c r="H28" s="13">
        <v>2</v>
      </c>
      <c r="I28" s="13">
        <v>1</v>
      </c>
      <c r="J28" s="13">
        <v>0.555555555555556</v>
      </c>
      <c r="K28" s="13">
        <v>0.714285714285714</v>
      </c>
      <c r="L28" s="13">
        <v>0.8</v>
      </c>
      <c r="M28" s="13">
        <v>0.2</v>
      </c>
      <c r="N28" s="13">
        <v>0.6</v>
      </c>
    </row>
    <row r="29" spans="1:14">
      <c r="A29" s="8">
        <v>241</v>
      </c>
      <c r="B29" s="9">
        <v>241</v>
      </c>
      <c r="C29" s="9">
        <v>0.931020617485046</v>
      </c>
      <c r="D29" s="9">
        <v>0.065038800239563</v>
      </c>
      <c r="E29" s="9">
        <v>10</v>
      </c>
      <c r="F29" s="9">
        <v>8</v>
      </c>
      <c r="G29" s="9">
        <v>0</v>
      </c>
      <c r="H29" s="9">
        <v>2</v>
      </c>
      <c r="I29" s="9">
        <v>1</v>
      </c>
      <c r="J29" s="9">
        <v>0.555555555555556</v>
      </c>
      <c r="K29" s="9">
        <v>0.714285714285714</v>
      </c>
      <c r="L29" s="9">
        <v>0.8</v>
      </c>
      <c r="M29" s="9">
        <v>0.2</v>
      </c>
      <c r="N29" s="9">
        <v>0.6</v>
      </c>
    </row>
    <row r="30" spans="1:14">
      <c r="A30" s="8">
        <v>179</v>
      </c>
      <c r="B30" s="9">
        <v>179</v>
      </c>
      <c r="C30" s="9">
        <v>0.785847425460815</v>
      </c>
      <c r="D30" s="9">
        <v>0.249114394187927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82</v>
      </c>
      <c r="B31" s="9">
        <v>82</v>
      </c>
      <c r="C31" s="9">
        <v>0.789119720458984</v>
      </c>
      <c r="D31" s="9">
        <v>0.221872568130493</v>
      </c>
      <c r="E31" s="9">
        <v>8</v>
      </c>
      <c r="F31" s="9">
        <v>8</v>
      </c>
      <c r="G31" s="9">
        <v>2</v>
      </c>
      <c r="H31" s="9">
        <v>2</v>
      </c>
      <c r="I31" s="9">
        <v>0.8</v>
      </c>
      <c r="J31" s="9">
        <v>0.5</v>
      </c>
      <c r="K31" s="9">
        <v>0.615384615384615</v>
      </c>
      <c r="L31" s="9">
        <v>0.8</v>
      </c>
      <c r="M31" s="9">
        <v>0</v>
      </c>
      <c r="N31" s="9">
        <v>0.5</v>
      </c>
    </row>
    <row r="32" spans="1:14">
      <c r="A32" s="8">
        <v>358</v>
      </c>
      <c r="B32" s="9">
        <v>358</v>
      </c>
      <c r="C32" s="9">
        <v>0.789153099060059</v>
      </c>
      <c r="D32" s="9">
        <v>0.069909930229187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24</v>
      </c>
      <c r="B33" s="9">
        <v>24</v>
      </c>
      <c r="C33" s="9">
        <v>0.790312647819519</v>
      </c>
      <c r="D33" s="9">
        <v>0.0681979656219482</v>
      </c>
      <c r="E33" s="9">
        <v>8</v>
      </c>
      <c r="F33" s="9">
        <v>7</v>
      </c>
      <c r="G33" s="9">
        <v>2</v>
      </c>
      <c r="H33" s="9">
        <v>3</v>
      </c>
      <c r="I33" s="9">
        <v>0.8</v>
      </c>
      <c r="J33" s="9">
        <v>0.533333333333333</v>
      </c>
      <c r="K33" s="9">
        <v>0.64</v>
      </c>
      <c r="L33" s="9">
        <v>0.7</v>
      </c>
      <c r="M33" s="9">
        <v>0.1</v>
      </c>
      <c r="N33" s="9">
        <v>0.55</v>
      </c>
    </row>
    <row r="34" spans="1:14">
      <c r="A34" s="8">
        <v>446</v>
      </c>
      <c r="B34" s="9">
        <v>446</v>
      </c>
      <c r="C34" s="9">
        <v>0.799922227859497</v>
      </c>
      <c r="D34" s="9">
        <v>0.0219073295593262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130</v>
      </c>
      <c r="B35" s="9">
        <v>130</v>
      </c>
      <c r="C35" s="9">
        <v>0.804839730262756</v>
      </c>
      <c r="D35" s="9">
        <v>0.0534467697143555</v>
      </c>
      <c r="E35" s="9">
        <v>9</v>
      </c>
      <c r="F35" s="9">
        <v>9</v>
      </c>
      <c r="G35" s="9">
        <v>1</v>
      </c>
      <c r="H35" s="9">
        <v>1</v>
      </c>
      <c r="I35" s="9">
        <v>0.9</v>
      </c>
      <c r="J35" s="9">
        <v>0.5</v>
      </c>
      <c r="K35" s="9">
        <v>0.642857142857143</v>
      </c>
      <c r="L35" s="9">
        <v>0.9</v>
      </c>
      <c r="M35" s="9">
        <v>0</v>
      </c>
      <c r="N35" s="9">
        <v>0.5</v>
      </c>
    </row>
    <row r="36" spans="1:14">
      <c r="A36" s="8">
        <v>189</v>
      </c>
      <c r="B36" s="9">
        <v>189</v>
      </c>
      <c r="C36" s="9">
        <v>0.811143755912781</v>
      </c>
      <c r="D36" s="9">
        <v>0.090301513671875</v>
      </c>
      <c r="E36" s="9">
        <v>8</v>
      </c>
      <c r="F36" s="9">
        <v>7</v>
      </c>
      <c r="G36" s="9">
        <v>2</v>
      </c>
      <c r="H36" s="9">
        <v>3</v>
      </c>
      <c r="I36" s="9">
        <v>0.8</v>
      </c>
      <c r="J36" s="9">
        <v>0.533333333333333</v>
      </c>
      <c r="K36" s="9">
        <v>0.64</v>
      </c>
      <c r="L36" s="9">
        <v>0.7</v>
      </c>
      <c r="M36" s="9">
        <v>0.1</v>
      </c>
      <c r="N36" s="9">
        <v>0.55</v>
      </c>
    </row>
    <row r="37" spans="1:14">
      <c r="A37" s="8">
        <v>309</v>
      </c>
      <c r="B37" s="9">
        <v>309</v>
      </c>
      <c r="C37" s="9">
        <v>0.81212055683136</v>
      </c>
      <c r="D37" s="9">
        <v>0.156541228294373</v>
      </c>
      <c r="E37" s="9">
        <v>6</v>
      </c>
      <c r="F37" s="9">
        <v>7</v>
      </c>
      <c r="G37" s="9">
        <v>4</v>
      </c>
      <c r="H37" s="9">
        <v>3</v>
      </c>
      <c r="I37" s="9">
        <v>0.6</v>
      </c>
      <c r="J37" s="9">
        <v>0.461538461538462</v>
      </c>
      <c r="K37" s="9">
        <v>0.521739130434783</v>
      </c>
      <c r="L37" s="9">
        <v>0.7</v>
      </c>
      <c r="M37" s="9">
        <v>-0.1</v>
      </c>
      <c r="N37" s="9">
        <v>0.45</v>
      </c>
    </row>
    <row r="38" spans="1:14">
      <c r="A38" s="8">
        <v>87</v>
      </c>
      <c r="B38" s="9">
        <v>87</v>
      </c>
      <c r="C38" s="9">
        <v>0.905320048332214</v>
      </c>
      <c r="D38" s="9">
        <v>0.0473051071166992</v>
      </c>
      <c r="E38" s="9">
        <v>8</v>
      </c>
      <c r="F38" s="9">
        <v>9</v>
      </c>
      <c r="G38" s="9">
        <v>2</v>
      </c>
      <c r="H38" s="9">
        <v>1</v>
      </c>
      <c r="I38" s="9">
        <v>0.8</v>
      </c>
      <c r="J38" s="9">
        <v>0.470588235294118</v>
      </c>
      <c r="K38" s="9">
        <v>0.592592592592593</v>
      </c>
      <c r="L38" s="9">
        <v>0.9</v>
      </c>
      <c r="M38" s="9">
        <v>-0.1</v>
      </c>
      <c r="N38" s="9">
        <v>0.45</v>
      </c>
    </row>
    <row r="39" spans="1:14">
      <c r="A39" s="8">
        <v>211</v>
      </c>
      <c r="B39" s="9">
        <v>211</v>
      </c>
      <c r="C39" s="9">
        <v>0.815291881561279</v>
      </c>
      <c r="D39" s="9">
        <v>0.173565149307251</v>
      </c>
      <c r="E39" s="9">
        <v>8</v>
      </c>
      <c r="F39" s="9">
        <v>8</v>
      </c>
      <c r="G39" s="9">
        <v>2</v>
      </c>
      <c r="H39" s="9">
        <v>2</v>
      </c>
      <c r="I39" s="9">
        <v>0.8</v>
      </c>
      <c r="J39" s="9">
        <v>0.5</v>
      </c>
      <c r="K39" s="9">
        <v>0.615384615384615</v>
      </c>
      <c r="L39" s="9">
        <v>0.8</v>
      </c>
      <c r="M39" s="9">
        <v>0</v>
      </c>
      <c r="N39" s="9">
        <v>0.5</v>
      </c>
    </row>
    <row r="40" spans="1:14">
      <c r="A40" s="8">
        <v>167</v>
      </c>
      <c r="B40" s="9">
        <v>167</v>
      </c>
      <c r="C40" s="9">
        <v>0.815348744392395</v>
      </c>
      <c r="D40" s="9">
        <v>0.00903403759002686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424</v>
      </c>
      <c r="B41" s="9">
        <v>424</v>
      </c>
      <c r="C41" s="9">
        <v>0.815646529197693</v>
      </c>
      <c r="D41" s="9">
        <v>0.0948091745376587</v>
      </c>
      <c r="E41" s="9">
        <v>9</v>
      </c>
      <c r="F41" s="9">
        <v>4</v>
      </c>
      <c r="G41" s="9">
        <v>1</v>
      </c>
      <c r="H41" s="9">
        <v>6</v>
      </c>
      <c r="I41" s="9">
        <v>0.9</v>
      </c>
      <c r="J41" s="9">
        <v>0.692307692307692</v>
      </c>
      <c r="K41" s="9">
        <v>0.782608695652174</v>
      </c>
      <c r="L41" s="9">
        <v>0.4</v>
      </c>
      <c r="M41" s="9">
        <v>0.5</v>
      </c>
      <c r="N41" s="9">
        <v>0.75</v>
      </c>
    </row>
    <row r="42" spans="1:14">
      <c r="A42" s="8">
        <v>298</v>
      </c>
      <c r="B42" s="9">
        <v>298</v>
      </c>
      <c r="C42" s="9">
        <v>0.816716432571411</v>
      </c>
      <c r="D42" s="9">
        <v>0.16333019733429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281</v>
      </c>
      <c r="B43" s="9">
        <v>281</v>
      </c>
      <c r="C43" s="9">
        <v>0.818611860275269</v>
      </c>
      <c r="D43" s="9">
        <v>0.00951147079467773</v>
      </c>
      <c r="E43" s="9">
        <v>10</v>
      </c>
      <c r="F43" s="9">
        <v>10</v>
      </c>
      <c r="G43" s="9">
        <v>0</v>
      </c>
      <c r="H43" s="9">
        <v>0</v>
      </c>
      <c r="I43" s="9">
        <v>1</v>
      </c>
      <c r="J43" s="9">
        <v>0.5</v>
      </c>
      <c r="K43" s="9">
        <v>0.666666666666667</v>
      </c>
      <c r="L43" s="9">
        <v>1</v>
      </c>
      <c r="M43" s="9">
        <v>0</v>
      </c>
      <c r="N43" s="9">
        <v>0.5</v>
      </c>
    </row>
    <row r="44" spans="1:14">
      <c r="A44" s="8">
        <v>464</v>
      </c>
      <c r="B44" s="9">
        <v>464</v>
      </c>
      <c r="C44" s="9">
        <v>0.819258093833923</v>
      </c>
      <c r="D44" s="9">
        <v>0.0910781621932983</v>
      </c>
      <c r="E44" s="9">
        <v>9</v>
      </c>
      <c r="F44" s="9">
        <v>9</v>
      </c>
      <c r="G44" s="9">
        <v>1</v>
      </c>
      <c r="H44" s="9">
        <v>1</v>
      </c>
      <c r="I44" s="9">
        <v>0.9</v>
      </c>
      <c r="J44" s="9">
        <v>0.5</v>
      </c>
      <c r="K44" s="9">
        <v>0.642857142857143</v>
      </c>
      <c r="L44" s="9">
        <v>0.9</v>
      </c>
      <c r="M44" s="9">
        <v>0</v>
      </c>
      <c r="N44" s="9">
        <v>0.5</v>
      </c>
    </row>
    <row r="45" spans="1:14">
      <c r="A45" s="8">
        <v>316</v>
      </c>
      <c r="B45" s="9">
        <v>316</v>
      </c>
      <c r="C45" s="9">
        <v>0.899687767028809</v>
      </c>
      <c r="D45" s="9">
        <v>0.0113396644592285</v>
      </c>
      <c r="E45" s="9">
        <v>9</v>
      </c>
      <c r="F45" s="9">
        <v>9</v>
      </c>
      <c r="G45" s="9">
        <v>1</v>
      </c>
      <c r="H45" s="9">
        <v>1</v>
      </c>
      <c r="I45" s="9">
        <v>0.9</v>
      </c>
      <c r="J45" s="9">
        <v>0.5</v>
      </c>
      <c r="K45" s="9">
        <v>0.642857142857143</v>
      </c>
      <c r="L45" s="9">
        <v>0.9</v>
      </c>
      <c r="M45" s="9">
        <v>0</v>
      </c>
      <c r="N45" s="9">
        <v>0.5</v>
      </c>
    </row>
    <row r="46" spans="1:14">
      <c r="A46" s="8">
        <v>203</v>
      </c>
      <c r="B46" s="9">
        <v>203</v>
      </c>
      <c r="C46" s="9">
        <v>0.82262909412384</v>
      </c>
      <c r="D46" s="9">
        <v>0.0605645179748535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187</v>
      </c>
      <c r="B47" s="9">
        <v>187</v>
      </c>
      <c r="C47" s="9">
        <v>0.822651863098145</v>
      </c>
      <c r="D47" s="9">
        <v>0.15688693523407</v>
      </c>
      <c r="E47" s="9">
        <v>10</v>
      </c>
      <c r="F47" s="9">
        <v>7</v>
      </c>
      <c r="G47" s="9">
        <v>0</v>
      </c>
      <c r="H47" s="9">
        <v>3</v>
      </c>
      <c r="I47" s="9">
        <v>1</v>
      </c>
      <c r="J47" s="9">
        <v>0.588235294117647</v>
      </c>
      <c r="K47" s="9">
        <v>0.740740740740741</v>
      </c>
      <c r="L47" s="9">
        <v>0.7</v>
      </c>
      <c r="M47" s="9">
        <v>0.3</v>
      </c>
      <c r="N47" s="9">
        <v>0.65</v>
      </c>
    </row>
    <row r="48" s="4" customFormat="1" spans="1:14">
      <c r="A48" s="16">
        <v>134</v>
      </c>
      <c r="B48" s="17">
        <v>134</v>
      </c>
      <c r="C48" s="17">
        <v>0.822918891906738</v>
      </c>
      <c r="D48" s="17">
        <v>0.0971198081970215</v>
      </c>
      <c r="E48" s="17">
        <v>10</v>
      </c>
      <c r="F48" s="17">
        <v>7</v>
      </c>
      <c r="G48" s="17">
        <v>0</v>
      </c>
      <c r="H48" s="17">
        <v>3</v>
      </c>
      <c r="I48" s="17">
        <v>1</v>
      </c>
      <c r="J48" s="17">
        <v>0.588235294117647</v>
      </c>
      <c r="K48" s="17">
        <v>0.740740740740741</v>
      </c>
      <c r="L48" s="17">
        <v>0.7</v>
      </c>
      <c r="M48" s="17">
        <v>0.3</v>
      </c>
      <c r="N48" s="17">
        <v>0.65</v>
      </c>
    </row>
    <row r="49" spans="1:14">
      <c r="A49" s="8">
        <v>428</v>
      </c>
      <c r="B49" s="9">
        <v>428</v>
      </c>
      <c r="C49" s="9">
        <v>0.825892806053162</v>
      </c>
      <c r="D49" s="9">
        <v>0.0750623941421509</v>
      </c>
      <c r="E49" s="9">
        <v>9</v>
      </c>
      <c r="F49" s="9">
        <v>5</v>
      </c>
      <c r="G49" s="9">
        <v>1</v>
      </c>
      <c r="H49" s="9">
        <v>5</v>
      </c>
      <c r="I49" s="9">
        <v>0.9</v>
      </c>
      <c r="J49" s="9">
        <v>0.642857142857143</v>
      </c>
      <c r="K49" s="9">
        <v>0.75</v>
      </c>
      <c r="L49" s="9">
        <v>0.5</v>
      </c>
      <c r="M49" s="9">
        <v>0.4</v>
      </c>
      <c r="N49" s="9">
        <v>0.7</v>
      </c>
    </row>
    <row r="50" spans="1:14">
      <c r="A50" s="8">
        <v>159</v>
      </c>
      <c r="B50" s="9">
        <v>159</v>
      </c>
      <c r="C50" s="9">
        <v>0.829185247421265</v>
      </c>
      <c r="D50" s="9">
        <v>0.101831912994385</v>
      </c>
      <c r="E50" s="9">
        <v>8</v>
      </c>
      <c r="F50" s="9">
        <v>8</v>
      </c>
      <c r="G50" s="9">
        <v>2</v>
      </c>
      <c r="H50" s="9">
        <v>2</v>
      </c>
      <c r="I50" s="9">
        <v>0.8</v>
      </c>
      <c r="J50" s="9">
        <v>0.5</v>
      </c>
      <c r="K50" s="9">
        <v>0.615384615384615</v>
      </c>
      <c r="L50" s="9">
        <v>0.8</v>
      </c>
      <c r="M50" s="9">
        <v>0</v>
      </c>
      <c r="N50" s="9">
        <v>0.5</v>
      </c>
    </row>
    <row r="51" spans="1:14">
      <c r="A51" s="8">
        <v>355</v>
      </c>
      <c r="B51" s="9">
        <v>355</v>
      </c>
      <c r="C51" s="9">
        <v>0.832358241081238</v>
      </c>
      <c r="D51" s="9">
        <v>0.11742889881134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395</v>
      </c>
      <c r="B52" s="9">
        <v>395</v>
      </c>
      <c r="C52" s="9">
        <v>0.835938572883606</v>
      </c>
      <c r="D52" s="9">
        <v>0.0859125852584839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457</v>
      </c>
      <c r="B53" s="9">
        <v>457</v>
      </c>
      <c r="C53" s="9">
        <v>0.839494109153748</v>
      </c>
      <c r="D53" s="9">
        <v>0.00750446319580078</v>
      </c>
      <c r="E53" s="9">
        <v>9</v>
      </c>
      <c r="F53" s="9">
        <v>9</v>
      </c>
      <c r="G53" s="9">
        <v>1</v>
      </c>
      <c r="H53" s="9">
        <v>1</v>
      </c>
      <c r="I53" s="9">
        <v>0.9</v>
      </c>
      <c r="J53" s="9">
        <v>0.5</v>
      </c>
      <c r="K53" s="9">
        <v>0.642857142857143</v>
      </c>
      <c r="L53" s="9">
        <v>0.9</v>
      </c>
      <c r="M53" s="9">
        <v>0</v>
      </c>
      <c r="N53" s="9">
        <v>0.5</v>
      </c>
    </row>
    <row r="54" spans="1:14">
      <c r="A54" s="8">
        <v>310</v>
      </c>
      <c r="B54" s="9">
        <v>310</v>
      </c>
      <c r="C54" s="9">
        <v>0.840501666069031</v>
      </c>
      <c r="D54" s="9">
        <v>0.195119500160217</v>
      </c>
      <c r="E54" s="9">
        <v>10</v>
      </c>
      <c r="F54" s="9">
        <v>9</v>
      </c>
      <c r="G54" s="9">
        <v>0</v>
      </c>
      <c r="H54" s="9">
        <v>1</v>
      </c>
      <c r="I54" s="9">
        <v>1</v>
      </c>
      <c r="J54" s="9">
        <v>0.526315789473684</v>
      </c>
      <c r="K54" s="9">
        <v>0.689655172413793</v>
      </c>
      <c r="L54" s="9">
        <v>0.9</v>
      </c>
      <c r="M54" s="9">
        <v>0.1</v>
      </c>
      <c r="N54" s="9">
        <v>0.55</v>
      </c>
    </row>
    <row r="55" spans="1:14">
      <c r="A55" s="8">
        <v>73</v>
      </c>
      <c r="B55" s="9">
        <v>73</v>
      </c>
      <c r="C55" s="9">
        <v>0.841520309448242</v>
      </c>
      <c r="D55" s="9">
        <v>0.0993181467056274</v>
      </c>
      <c r="E55" s="9">
        <v>10</v>
      </c>
      <c r="F55" s="9">
        <v>9</v>
      </c>
      <c r="G55" s="9">
        <v>0</v>
      </c>
      <c r="H55" s="9">
        <v>1</v>
      </c>
      <c r="I55" s="9">
        <v>1</v>
      </c>
      <c r="J55" s="9">
        <v>0.526315789473684</v>
      </c>
      <c r="K55" s="9">
        <v>0.689655172413793</v>
      </c>
      <c r="L55" s="9">
        <v>0.9</v>
      </c>
      <c r="M55" s="9">
        <v>0.1</v>
      </c>
      <c r="N55" s="9">
        <v>0.55</v>
      </c>
    </row>
    <row r="56" spans="1:14">
      <c r="A56" s="8">
        <v>318</v>
      </c>
      <c r="B56" s="9">
        <v>318</v>
      </c>
      <c r="C56" s="9">
        <v>0.842553019523621</v>
      </c>
      <c r="D56" s="9">
        <v>0.0404520034790039</v>
      </c>
      <c r="E56" s="9">
        <v>10</v>
      </c>
      <c r="F56" s="9">
        <v>8</v>
      </c>
      <c r="G56" s="9">
        <v>0</v>
      </c>
      <c r="H56" s="9">
        <v>2</v>
      </c>
      <c r="I56" s="9">
        <v>1</v>
      </c>
      <c r="J56" s="9">
        <v>0.555555555555556</v>
      </c>
      <c r="K56" s="9">
        <v>0.714285714285714</v>
      </c>
      <c r="L56" s="9">
        <v>0.8</v>
      </c>
      <c r="M56" s="9">
        <v>0.2</v>
      </c>
      <c r="N56" s="9">
        <v>0.6</v>
      </c>
    </row>
    <row r="57" spans="1:14">
      <c r="A57" s="8">
        <v>421</v>
      </c>
      <c r="B57" s="9">
        <v>421</v>
      </c>
      <c r="C57" s="9">
        <v>0.842834234237671</v>
      </c>
      <c r="D57" s="9">
        <v>0.189815521240234</v>
      </c>
      <c r="E57" s="9">
        <v>9</v>
      </c>
      <c r="F57" s="9">
        <v>6</v>
      </c>
      <c r="G57" s="9">
        <v>1</v>
      </c>
      <c r="H57" s="9">
        <v>4</v>
      </c>
      <c r="I57" s="9">
        <v>0.9</v>
      </c>
      <c r="J57" s="9">
        <v>0.6</v>
      </c>
      <c r="K57" s="9">
        <v>0.72</v>
      </c>
      <c r="L57" s="9">
        <v>0.6</v>
      </c>
      <c r="M57" s="9">
        <v>0.3</v>
      </c>
      <c r="N57" s="9">
        <v>0.65</v>
      </c>
    </row>
    <row r="58" spans="1:14">
      <c r="A58" s="8">
        <v>96</v>
      </c>
      <c r="B58" s="9">
        <v>96</v>
      </c>
      <c r="C58" s="9">
        <v>0.843329429626465</v>
      </c>
      <c r="D58" s="9">
        <v>0.269051551818848</v>
      </c>
      <c r="E58" s="9">
        <v>9</v>
      </c>
      <c r="F58" s="9">
        <v>3</v>
      </c>
      <c r="G58" s="9">
        <v>1</v>
      </c>
      <c r="H58" s="9">
        <v>7</v>
      </c>
      <c r="I58" s="9">
        <v>0.9</v>
      </c>
      <c r="J58" s="9">
        <v>0.75</v>
      </c>
      <c r="K58" s="9">
        <v>0.818181818181818</v>
      </c>
      <c r="L58" s="9">
        <v>0.3</v>
      </c>
      <c r="M58" s="9">
        <v>0.6</v>
      </c>
      <c r="N58" s="9">
        <v>0.8</v>
      </c>
    </row>
    <row r="59" spans="1:14">
      <c r="A59" s="8">
        <v>366</v>
      </c>
      <c r="B59" s="9">
        <v>366</v>
      </c>
      <c r="C59" s="9">
        <v>0.844253778457642</v>
      </c>
      <c r="D59" s="9">
        <v>0.0926085710525513</v>
      </c>
      <c r="E59" s="9">
        <v>10</v>
      </c>
      <c r="F59" s="9">
        <v>8</v>
      </c>
      <c r="G59" s="9">
        <v>0</v>
      </c>
      <c r="H59" s="9">
        <v>2</v>
      </c>
      <c r="I59" s="9">
        <v>1</v>
      </c>
      <c r="J59" s="9">
        <v>0.555555555555556</v>
      </c>
      <c r="K59" s="9">
        <v>0.714285714285714</v>
      </c>
      <c r="L59" s="9">
        <v>0.8</v>
      </c>
      <c r="M59" s="9">
        <v>0.2</v>
      </c>
      <c r="N59" s="9">
        <v>0.6</v>
      </c>
    </row>
    <row r="60" s="4" customFormat="1" spans="1:14">
      <c r="A60" s="16">
        <v>456</v>
      </c>
      <c r="B60" s="17">
        <v>456</v>
      </c>
      <c r="C60" s="17">
        <v>0.846237897872925</v>
      </c>
      <c r="D60" s="17">
        <v>0.175909638404846</v>
      </c>
      <c r="E60" s="17">
        <v>10</v>
      </c>
      <c r="F60" s="17">
        <v>6</v>
      </c>
      <c r="G60" s="17">
        <v>0</v>
      </c>
      <c r="H60" s="17">
        <v>4</v>
      </c>
      <c r="I60" s="17">
        <v>1</v>
      </c>
      <c r="J60" s="17">
        <v>0.625</v>
      </c>
      <c r="K60" s="17">
        <v>0.769230769230769</v>
      </c>
      <c r="L60" s="17">
        <v>0.6</v>
      </c>
      <c r="M60" s="17">
        <v>0.4</v>
      </c>
      <c r="N60" s="17">
        <v>0.7</v>
      </c>
    </row>
    <row r="61" spans="1:14">
      <c r="A61" s="8">
        <v>305</v>
      </c>
      <c r="B61" s="9">
        <v>305</v>
      </c>
      <c r="C61" s="9">
        <v>0.855350017547607</v>
      </c>
      <c r="D61" s="9">
        <v>0.0944843292236328</v>
      </c>
      <c r="E61" s="9">
        <v>10</v>
      </c>
      <c r="F61" s="9">
        <v>6</v>
      </c>
      <c r="G61" s="9">
        <v>0</v>
      </c>
      <c r="H61" s="9">
        <v>4</v>
      </c>
      <c r="I61" s="9">
        <v>1</v>
      </c>
      <c r="J61" s="9">
        <v>0.625</v>
      </c>
      <c r="K61" s="9">
        <v>0.769230769230769</v>
      </c>
      <c r="L61" s="9">
        <v>0.6</v>
      </c>
      <c r="M61" s="9">
        <v>0.4</v>
      </c>
      <c r="N61" s="9">
        <v>0.7</v>
      </c>
    </row>
    <row r="62" spans="1:14">
      <c r="A62" s="8">
        <v>30</v>
      </c>
      <c r="B62" s="9">
        <v>30</v>
      </c>
      <c r="C62" s="9">
        <v>0.861119389533997</v>
      </c>
      <c r="D62" s="9">
        <v>0.250669717788696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64</v>
      </c>
      <c r="B63" s="9">
        <v>64</v>
      </c>
      <c r="C63" s="9">
        <v>0.862770557403564</v>
      </c>
      <c r="D63" s="9">
        <v>0.0667507648468018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479</v>
      </c>
      <c r="B64" s="9">
        <v>479</v>
      </c>
      <c r="C64" s="9">
        <v>0.870608329772949</v>
      </c>
      <c r="D64" s="9">
        <v>0.253975987434387</v>
      </c>
      <c r="E64" s="9">
        <v>10</v>
      </c>
      <c r="F64" s="9">
        <v>5</v>
      </c>
      <c r="G64" s="9">
        <v>0</v>
      </c>
      <c r="H64" s="9">
        <v>5</v>
      </c>
      <c r="I64" s="9">
        <v>1</v>
      </c>
      <c r="J64" s="9">
        <v>0.666666666666667</v>
      </c>
      <c r="K64" s="9">
        <v>0.8</v>
      </c>
      <c r="L64" s="9">
        <v>0.5</v>
      </c>
      <c r="M64" s="9">
        <v>0.5</v>
      </c>
      <c r="N64" s="9">
        <v>0.75</v>
      </c>
    </row>
    <row r="65" spans="1:14">
      <c r="A65" s="8">
        <v>196</v>
      </c>
      <c r="B65" s="9">
        <v>196</v>
      </c>
      <c r="C65" s="9">
        <v>0.874240398406982</v>
      </c>
      <c r="D65" s="9">
        <v>0.196797728538513</v>
      </c>
      <c r="E65" s="9">
        <v>9</v>
      </c>
      <c r="F65" s="9">
        <v>6</v>
      </c>
      <c r="G65" s="9">
        <v>1</v>
      </c>
      <c r="H65" s="9">
        <v>4</v>
      </c>
      <c r="I65" s="9">
        <v>0.9</v>
      </c>
      <c r="J65" s="9">
        <v>0.6</v>
      </c>
      <c r="K65" s="9">
        <v>0.72</v>
      </c>
      <c r="L65" s="9">
        <v>0.6</v>
      </c>
      <c r="M65" s="9">
        <v>0.3</v>
      </c>
      <c r="N65" s="9">
        <v>0.65</v>
      </c>
    </row>
    <row r="66" spans="1:14">
      <c r="A66" s="8">
        <v>110</v>
      </c>
      <c r="B66" s="9">
        <v>110</v>
      </c>
      <c r="C66" s="9">
        <v>0.882378220558167</v>
      </c>
      <c r="D66" s="9">
        <v>0.014157772064209</v>
      </c>
      <c r="E66" s="9">
        <v>10</v>
      </c>
      <c r="F66" s="9">
        <v>10</v>
      </c>
      <c r="G66" s="9">
        <v>0</v>
      </c>
      <c r="H66" s="9">
        <v>0</v>
      </c>
      <c r="I66" s="9">
        <v>1</v>
      </c>
      <c r="J66" s="9">
        <v>0.5</v>
      </c>
      <c r="K66" s="9">
        <v>0.666666666666667</v>
      </c>
      <c r="L66" s="9">
        <v>1</v>
      </c>
      <c r="M66" s="9">
        <v>0</v>
      </c>
      <c r="N66" s="9">
        <v>0.5</v>
      </c>
    </row>
    <row r="67" s="4" customFormat="1" spans="1:14">
      <c r="A67" s="16">
        <v>268</v>
      </c>
      <c r="B67" s="17">
        <v>268</v>
      </c>
      <c r="C67" s="17">
        <v>0.884103894233704</v>
      </c>
      <c r="D67" s="17">
        <v>0.151036620140076</v>
      </c>
      <c r="E67" s="17">
        <v>9</v>
      </c>
      <c r="F67" s="17">
        <v>8</v>
      </c>
      <c r="G67" s="17">
        <v>1</v>
      </c>
      <c r="H67" s="17">
        <v>2</v>
      </c>
      <c r="I67" s="17">
        <v>0.9</v>
      </c>
      <c r="J67" s="17">
        <v>0.529411764705882</v>
      </c>
      <c r="K67" s="17">
        <v>0.666666666666667</v>
      </c>
      <c r="L67" s="17">
        <v>0.8</v>
      </c>
      <c r="M67" s="17">
        <v>0.1</v>
      </c>
      <c r="N67" s="17">
        <v>0.55</v>
      </c>
    </row>
    <row r="68" spans="1:14">
      <c r="A68" s="8">
        <v>169</v>
      </c>
      <c r="B68" s="9">
        <v>169</v>
      </c>
      <c r="C68" s="9">
        <v>0.889257192611694</v>
      </c>
      <c r="D68" s="9">
        <v>0.131466746330261</v>
      </c>
      <c r="E68" s="9">
        <v>9</v>
      </c>
      <c r="F68" s="9">
        <v>8</v>
      </c>
      <c r="G68" s="9">
        <v>1</v>
      </c>
      <c r="H68" s="9">
        <v>2</v>
      </c>
      <c r="I68" s="9">
        <v>0.9</v>
      </c>
      <c r="J68" s="9">
        <v>0.529411764705882</v>
      </c>
      <c r="K68" s="9">
        <v>0.666666666666667</v>
      </c>
      <c r="L68" s="9">
        <v>0.8</v>
      </c>
      <c r="M68" s="9">
        <v>0.1</v>
      </c>
      <c r="N68" s="9">
        <v>0.55</v>
      </c>
    </row>
    <row r="69" spans="1:14">
      <c r="A69" s="8">
        <v>431</v>
      </c>
      <c r="B69" s="9">
        <v>431</v>
      </c>
      <c r="C69" s="9">
        <v>0.889394044876099</v>
      </c>
      <c r="D69" s="9">
        <v>0.154950141906738</v>
      </c>
      <c r="E69" s="9">
        <v>10</v>
      </c>
      <c r="F69" s="9">
        <v>6</v>
      </c>
      <c r="G69" s="9">
        <v>0</v>
      </c>
      <c r="H69" s="9">
        <v>4</v>
      </c>
      <c r="I69" s="9">
        <v>1</v>
      </c>
      <c r="J69" s="9">
        <v>0.625</v>
      </c>
      <c r="K69" s="9">
        <v>0.769230769230769</v>
      </c>
      <c r="L69" s="9">
        <v>0.6</v>
      </c>
      <c r="M69" s="9">
        <v>0.4</v>
      </c>
      <c r="N69" s="9">
        <v>0.7</v>
      </c>
    </row>
    <row r="70" spans="1:14">
      <c r="A70" s="8">
        <v>144</v>
      </c>
      <c r="B70" s="9">
        <v>144</v>
      </c>
      <c r="C70" s="9">
        <v>0.890385270118713</v>
      </c>
      <c r="D70" s="9">
        <v>0.292407274246216</v>
      </c>
      <c r="E70" s="9">
        <v>9</v>
      </c>
      <c r="F70" s="9">
        <v>3</v>
      </c>
      <c r="G70" s="9">
        <v>1</v>
      </c>
      <c r="H70" s="9">
        <v>7</v>
      </c>
      <c r="I70" s="9">
        <v>0.9</v>
      </c>
      <c r="J70" s="9">
        <v>0.75</v>
      </c>
      <c r="K70" s="9">
        <v>0.818181818181818</v>
      </c>
      <c r="L70" s="9">
        <v>0.3</v>
      </c>
      <c r="M70" s="9">
        <v>0.6</v>
      </c>
      <c r="N70" s="9">
        <v>0.8</v>
      </c>
    </row>
    <row r="71" spans="1:14">
      <c r="A71" s="8">
        <v>453</v>
      </c>
      <c r="B71" s="9">
        <v>453</v>
      </c>
      <c r="C71" s="9">
        <v>0.89173424243927</v>
      </c>
      <c r="D71" s="9">
        <v>0.104991436004639</v>
      </c>
      <c r="E71" s="9">
        <v>8</v>
      </c>
      <c r="F71" s="9">
        <v>3</v>
      </c>
      <c r="G71" s="9">
        <v>2</v>
      </c>
      <c r="H71" s="9">
        <v>7</v>
      </c>
      <c r="I71" s="9">
        <v>0.8</v>
      </c>
      <c r="J71" s="9">
        <v>0.727272727272727</v>
      </c>
      <c r="K71" s="9">
        <v>0.761904761904762</v>
      </c>
      <c r="L71" s="9">
        <v>0.3</v>
      </c>
      <c r="M71" s="9">
        <v>0.5</v>
      </c>
      <c r="N71" s="9">
        <v>0.75</v>
      </c>
    </row>
    <row r="72" spans="1:14">
      <c r="A72" s="8">
        <v>19</v>
      </c>
      <c r="B72" s="9">
        <v>19</v>
      </c>
      <c r="C72" s="9">
        <v>0.89960515499115</v>
      </c>
      <c r="D72" s="9">
        <v>0.166372656822205</v>
      </c>
      <c r="E72" s="9">
        <v>9</v>
      </c>
      <c r="F72" s="9">
        <v>8</v>
      </c>
      <c r="G72" s="9">
        <v>1</v>
      </c>
      <c r="H72" s="9">
        <v>2</v>
      </c>
      <c r="I72" s="9">
        <v>0.9</v>
      </c>
      <c r="J72" s="9">
        <v>0.529411764705882</v>
      </c>
      <c r="K72" s="9">
        <v>0.666666666666667</v>
      </c>
      <c r="L72" s="9">
        <v>0.8</v>
      </c>
      <c r="M72" s="9">
        <v>0.1</v>
      </c>
      <c r="N72" s="9">
        <v>0.55</v>
      </c>
    </row>
    <row r="73" spans="1:14">
      <c r="A73" s="8">
        <v>333</v>
      </c>
      <c r="B73" s="9">
        <v>333</v>
      </c>
      <c r="C73" s="9">
        <v>0.900536417961121</v>
      </c>
      <c r="D73" s="9">
        <v>0.197224378585815</v>
      </c>
      <c r="E73" s="9">
        <v>9</v>
      </c>
      <c r="F73" s="9">
        <v>6</v>
      </c>
      <c r="G73" s="9">
        <v>1</v>
      </c>
      <c r="H73" s="9">
        <v>4</v>
      </c>
      <c r="I73" s="9">
        <v>0.9</v>
      </c>
      <c r="J73" s="9">
        <v>0.6</v>
      </c>
      <c r="K73" s="9">
        <v>0.72</v>
      </c>
      <c r="L73" s="9">
        <v>0.6</v>
      </c>
      <c r="M73" s="9">
        <v>0.3</v>
      </c>
      <c r="N73" s="9">
        <v>0.65</v>
      </c>
    </row>
    <row r="74" spans="1:14">
      <c r="A74" s="8">
        <v>280</v>
      </c>
      <c r="B74" s="9">
        <v>280</v>
      </c>
      <c r="C74" s="9">
        <v>0.907464981079102</v>
      </c>
      <c r="D74" s="9">
        <v>0.123257160186768</v>
      </c>
      <c r="E74" s="9">
        <v>8</v>
      </c>
      <c r="F74" s="9">
        <v>6</v>
      </c>
      <c r="G74" s="9">
        <v>2</v>
      </c>
      <c r="H74" s="9">
        <v>4</v>
      </c>
      <c r="I74" s="9">
        <v>0.8</v>
      </c>
      <c r="J74" s="9">
        <v>0.571428571428572</v>
      </c>
      <c r="K74" s="9">
        <v>0.666666666666667</v>
      </c>
      <c r="L74" s="9">
        <v>0.6</v>
      </c>
      <c r="M74" s="9">
        <v>0.2</v>
      </c>
      <c r="N74" s="9">
        <v>0.6</v>
      </c>
    </row>
    <row r="75" s="4" customFormat="1" spans="1:14">
      <c r="A75" s="16">
        <v>63</v>
      </c>
      <c r="B75" s="17">
        <v>63</v>
      </c>
      <c r="C75" s="17">
        <v>0.91111147403717</v>
      </c>
      <c r="D75" s="17">
        <v>0.0442389249801636</v>
      </c>
      <c r="E75" s="17">
        <v>10</v>
      </c>
      <c r="F75" s="17">
        <v>7</v>
      </c>
      <c r="G75" s="17">
        <v>0</v>
      </c>
      <c r="H75" s="17">
        <v>3</v>
      </c>
      <c r="I75" s="17">
        <v>1</v>
      </c>
      <c r="J75" s="17">
        <v>0.588235294117647</v>
      </c>
      <c r="K75" s="17">
        <v>0.740740740740741</v>
      </c>
      <c r="L75" s="17">
        <v>0.7</v>
      </c>
      <c r="M75" s="17">
        <v>0.3</v>
      </c>
      <c r="N75" s="17">
        <v>0.65</v>
      </c>
    </row>
    <row r="76" spans="1:14">
      <c r="A76" s="8">
        <v>413</v>
      </c>
      <c r="B76" s="9">
        <v>413</v>
      </c>
      <c r="C76" s="9">
        <v>0.932106375694275</v>
      </c>
      <c r="D76" s="9">
        <v>0.126391768455505</v>
      </c>
      <c r="E76" s="9">
        <v>9</v>
      </c>
      <c r="F76" s="9">
        <v>9</v>
      </c>
      <c r="G76" s="9">
        <v>1</v>
      </c>
      <c r="H76" s="9">
        <v>1</v>
      </c>
      <c r="I76" s="9">
        <v>0.9</v>
      </c>
      <c r="J76" s="9">
        <v>0.5</v>
      </c>
      <c r="K76" s="9">
        <v>0.642857142857143</v>
      </c>
      <c r="L76" s="9">
        <v>0.9</v>
      </c>
      <c r="M76" s="9">
        <v>0</v>
      </c>
      <c r="N76" s="9">
        <v>0.5</v>
      </c>
    </row>
    <row r="77" s="4" customFormat="1" spans="1:14">
      <c r="A77" s="16">
        <v>336</v>
      </c>
      <c r="B77" s="17">
        <v>336</v>
      </c>
      <c r="C77" s="17">
        <v>0.946617364883423</v>
      </c>
      <c r="D77" s="17">
        <v>0.184411883354187</v>
      </c>
      <c r="E77" s="17">
        <v>9</v>
      </c>
      <c r="F77" s="17">
        <v>6</v>
      </c>
      <c r="G77" s="17">
        <v>1</v>
      </c>
      <c r="H77" s="17">
        <v>4</v>
      </c>
      <c r="I77" s="17">
        <v>0.9</v>
      </c>
      <c r="J77" s="17">
        <v>0.6</v>
      </c>
      <c r="K77" s="17">
        <v>0.72</v>
      </c>
      <c r="L77" s="17">
        <v>0.6</v>
      </c>
      <c r="M77" s="17">
        <v>0.3</v>
      </c>
      <c r="N77" s="17">
        <v>0.65</v>
      </c>
    </row>
    <row r="78" spans="3:13">
      <c r="C78" s="7">
        <f>AVERAGE(C2:C77)</f>
        <v>0.732751887095602</v>
      </c>
      <c r="D78" s="7">
        <f>AVERAGE(D2:D77)</f>
        <v>0.107577305091055</v>
      </c>
      <c r="L78" s="7">
        <f>AVERAGE(L2:L77)</f>
        <v>0.680263157894737</v>
      </c>
      <c r="M78" s="7">
        <f>AVERAGE(M2:M77)</f>
        <v>0.209210526315789</v>
      </c>
    </row>
    <row r="80" spans="3:8">
      <c r="C80" s="18" t="s">
        <v>13</v>
      </c>
      <c r="D80" s="7" t="s">
        <v>14</v>
      </c>
      <c r="E80" s="7" t="s">
        <v>85</v>
      </c>
      <c r="F80" s="7" t="s">
        <v>87</v>
      </c>
      <c r="G80" s="7" t="s">
        <v>39</v>
      </c>
      <c r="H80" s="7"/>
    </row>
    <row r="81" spans="3:11">
      <c r="C81" s="7" t="s">
        <v>15</v>
      </c>
      <c r="D81" s="7">
        <f>COUNTIF(C2:C77,"&lt;0.343")-COUNTIF(C2:C77,"&lt;0.311")</f>
        <v>0</v>
      </c>
      <c r="E81" s="7"/>
      <c r="F81" s="7"/>
      <c r="G81" s="19">
        <v>0.02</v>
      </c>
      <c r="H81" s="23">
        <v>31.2</v>
      </c>
      <c r="I81" s="23">
        <v>-40</v>
      </c>
      <c r="J81" s="24">
        <v>0.0256</v>
      </c>
      <c r="K81">
        <v>76</v>
      </c>
    </row>
    <row r="82" spans="3:11">
      <c r="C82" s="7" t="s">
        <v>16</v>
      </c>
      <c r="D82" s="7">
        <f>COUNTIF(C2:C77,"&lt;0.375")-COUNTIF(C2:C77,"&lt;0.343")</f>
        <v>0</v>
      </c>
      <c r="E82" s="7"/>
      <c r="F82" s="7"/>
      <c r="G82" s="19">
        <v>0.04</v>
      </c>
      <c r="H82" s="23">
        <v>62.4</v>
      </c>
      <c r="I82" s="23">
        <v>-60</v>
      </c>
      <c r="J82" s="24">
        <v>0.0385</v>
      </c>
      <c r="K82">
        <v>75</v>
      </c>
    </row>
    <row r="83" spans="3:11">
      <c r="C83" s="7" t="s">
        <v>17</v>
      </c>
      <c r="D83" s="7">
        <f>COUNTIF(C2:C77,"&lt;0.407")-COUNTIF(C2:C77,"&lt;0.375")</f>
        <v>0</v>
      </c>
      <c r="E83" s="7"/>
      <c r="F83" s="7"/>
      <c r="G83" s="19">
        <v>0.1</v>
      </c>
      <c r="H83" s="23">
        <v>156</v>
      </c>
      <c r="I83" s="23">
        <v>-160</v>
      </c>
      <c r="J83" s="24">
        <v>0.1026</v>
      </c>
      <c r="K83">
        <v>70</v>
      </c>
    </row>
    <row r="84" spans="3:11">
      <c r="C84" s="7" t="s">
        <v>18</v>
      </c>
      <c r="D84" s="7">
        <f>COUNTIF(C2:C77,"&lt;0.439")-COUNTIF(C2:C77,"&lt;0.407")</f>
        <v>0</v>
      </c>
      <c r="E84" s="7"/>
      <c r="F84" s="7"/>
      <c r="G84" s="19">
        <v>0.12</v>
      </c>
      <c r="H84" s="23">
        <v>187.2</v>
      </c>
      <c r="I84" s="23">
        <v>-180</v>
      </c>
      <c r="J84" s="24">
        <v>0.1154</v>
      </c>
      <c r="K84">
        <v>69</v>
      </c>
    </row>
    <row r="85" s="3" customFormat="1" spans="3:11">
      <c r="C85" s="20" t="s">
        <v>19</v>
      </c>
      <c r="D85" s="20">
        <f>COUNTIF(C2:C77,"&lt;0.471")-COUNTIF(C2:C77,"&lt;0.439")</f>
        <v>0</v>
      </c>
      <c r="E85" s="20"/>
      <c r="F85" s="20">
        <v>1560</v>
      </c>
      <c r="G85" s="20"/>
      <c r="H85" s="20"/>
      <c r="I85" s="3">
        <v>-200</v>
      </c>
      <c r="J85" s="25">
        <v>0.1282</v>
      </c>
      <c r="K85" s="3">
        <v>68</v>
      </c>
    </row>
    <row r="86" spans="3:7">
      <c r="C86" s="7" t="s">
        <v>20</v>
      </c>
      <c r="D86" s="7">
        <f>COUNTIF(C2:C77,"&lt;0.503")-COUNTIF(C2:C77,"&lt;0.471")</f>
        <v>4</v>
      </c>
      <c r="E86" s="7"/>
      <c r="F86" s="7"/>
      <c r="G86" s="7"/>
    </row>
    <row r="87" s="1" customFormat="1" spans="3:7">
      <c r="C87" s="26" t="s">
        <v>21</v>
      </c>
      <c r="D87" s="26">
        <f>COUNTIF(C2:C77,"&lt;0.535")-COUNTIF(C2:C77,"&lt;0.503")</f>
        <v>23</v>
      </c>
      <c r="E87" s="26"/>
      <c r="F87" s="26"/>
      <c r="G87" s="26"/>
    </row>
    <row r="88" spans="3:7">
      <c r="C88" s="7" t="s">
        <v>22</v>
      </c>
      <c r="D88" s="7">
        <f>COUNTIF(C2:C77,"&lt;0.567")-COUNTIF(C2:C77,"&lt;0.535")</f>
        <v>0</v>
      </c>
      <c r="E88" s="7"/>
      <c r="F88" s="7"/>
      <c r="G88" s="7"/>
    </row>
    <row r="89" s="3" customFormat="1" spans="3:7">
      <c r="C89" s="20" t="s">
        <v>23</v>
      </c>
      <c r="D89" s="20">
        <f>COUNTIF(C2:C77,"&lt;0.599")-COUNTIF(C2:C77,"&lt;0.567")</f>
        <v>0</v>
      </c>
      <c r="E89" s="20"/>
      <c r="F89" s="20"/>
      <c r="G89" s="20"/>
    </row>
    <row r="90" spans="3:7">
      <c r="C90" s="7" t="s">
        <v>24</v>
      </c>
      <c r="D90" s="7">
        <f>COUNTIF(C2:C77,"&lt;0.631")-COUNTIF(C2:C77,"&lt;0.599")</f>
        <v>0</v>
      </c>
      <c r="E90" s="7"/>
      <c r="F90" s="7"/>
      <c r="G90" s="7"/>
    </row>
    <row r="91" s="6" customFormat="1" spans="3:7">
      <c r="C91" s="22" t="s">
        <v>25</v>
      </c>
      <c r="D91" s="22">
        <f>COUNTIF(C2:C77,"&lt;0.663")-COUNTIF(C2:C77,"&lt;0.631")</f>
        <v>0</v>
      </c>
      <c r="E91" s="22"/>
      <c r="F91" s="22"/>
      <c r="G91" s="22"/>
    </row>
    <row r="92" spans="3:7">
      <c r="C92" s="7" t="s">
        <v>26</v>
      </c>
      <c r="D92" s="7">
        <f>COUNTIF(C2:C77,"&lt;0.695")-COUNTIF(C2:C77,"&lt;0.663")</f>
        <v>0</v>
      </c>
      <c r="E92" s="7"/>
      <c r="F92" s="7"/>
      <c r="G92" s="7"/>
    </row>
    <row r="93" spans="3:8">
      <c r="C93" s="7" t="s">
        <v>27</v>
      </c>
      <c r="D93" s="7">
        <f>COUNTIF(C2:C77,"&lt;0.727")-COUNTIF(C2:C77,"&lt;0.695")</f>
        <v>0</v>
      </c>
      <c r="E93" s="7"/>
      <c r="F93" s="7"/>
      <c r="G93">
        <v>0.53</v>
      </c>
      <c r="H93">
        <v>0.038</v>
      </c>
    </row>
    <row r="94" spans="3:8">
      <c r="C94" s="7" t="s">
        <v>28</v>
      </c>
      <c r="D94" s="7">
        <f>COUNTIF(C2:C77,"&lt;0.759")-COUNTIF(C2:C77,"&lt;0.727")</f>
        <v>0</v>
      </c>
      <c r="E94" s="7"/>
      <c r="F94" s="7"/>
      <c r="G94">
        <v>0.641</v>
      </c>
      <c r="H94">
        <v>0.073</v>
      </c>
    </row>
    <row r="95" s="5" customFormat="1" spans="3:8">
      <c r="C95" s="21" t="s">
        <v>29</v>
      </c>
      <c r="D95" s="21">
        <f>COUNTIF(C2:C77,"&lt;0.791")-COUNTIF(C2:C77,"&lt;0.759")</f>
        <v>4</v>
      </c>
      <c r="E95" s="21"/>
      <c r="F95" s="21"/>
      <c r="G95">
        <v>0.734</v>
      </c>
      <c r="H95">
        <v>0.107</v>
      </c>
    </row>
    <row r="96" spans="3:7">
      <c r="C96" s="7" t="s">
        <v>30</v>
      </c>
      <c r="D96" s="7">
        <f>COUNTIF(C2:C77,"&lt;0.823")-COUNTIF(C2:C77,"&lt;0.791")</f>
        <v>13</v>
      </c>
      <c r="E96" s="7"/>
      <c r="F96" s="7"/>
      <c r="G96" s="7"/>
    </row>
    <row r="97" spans="3:7">
      <c r="C97" s="7" t="s">
        <v>31</v>
      </c>
      <c r="D97" s="7">
        <f>COUNTIF(C2:C77,"&lt;0.855")-COUNTIF(C2:C77,"&lt;0.823")</f>
        <v>12</v>
      </c>
      <c r="E97" s="7"/>
      <c r="F97" s="7"/>
      <c r="G97" s="7"/>
    </row>
    <row r="98" spans="3:7">
      <c r="C98" s="7" t="s">
        <v>32</v>
      </c>
      <c r="D98" s="7">
        <f>COUNTIF(C2:C77,"&lt;0.887")-COUNTIF(C2:C77,"&lt;0.855")</f>
        <v>7</v>
      </c>
      <c r="E98" s="7"/>
      <c r="F98" s="7"/>
      <c r="G98" s="7"/>
    </row>
    <row r="99" spans="3:7">
      <c r="C99" s="7" t="s">
        <v>33</v>
      </c>
      <c r="D99" s="7">
        <f>COUNTIF(C2:C77,"&lt;0.919")-COUNTIF(C2:C77,"&lt;0.887")</f>
        <v>10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3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70" workbookViewId="0">
      <selection activeCell="A1" sqref="$A1:$XFD103"/>
    </sheetView>
  </sheetViews>
  <sheetFormatPr defaultColWidth="9" defaultRowHeight="13.5"/>
  <cols>
    <col min="3" max="4" width="16.1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248</v>
      </c>
      <c r="B2" s="9">
        <v>248</v>
      </c>
      <c r="C2" s="9">
        <v>0.480457067489624</v>
      </c>
      <c r="D2" s="9">
        <v>0.110321640968323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113</v>
      </c>
      <c r="B3" s="9">
        <v>113</v>
      </c>
      <c r="C3" s="9">
        <v>0.48065447807312</v>
      </c>
      <c r="D3" s="9">
        <v>0.154976487159729</v>
      </c>
      <c r="E3" s="9">
        <v>7</v>
      </c>
      <c r="F3" s="9">
        <v>9</v>
      </c>
      <c r="G3" s="9">
        <v>3</v>
      </c>
      <c r="H3" s="9">
        <v>1</v>
      </c>
      <c r="I3" s="9">
        <v>0.7</v>
      </c>
      <c r="J3" s="9">
        <v>0.4375</v>
      </c>
      <c r="K3" s="9">
        <v>0.538461538461538</v>
      </c>
      <c r="L3" s="9">
        <v>0.9</v>
      </c>
      <c r="M3" s="9">
        <v>-0.2</v>
      </c>
      <c r="N3" s="9">
        <v>0.4</v>
      </c>
    </row>
    <row r="4" spans="1:14">
      <c r="A4" s="8">
        <v>339</v>
      </c>
      <c r="B4" s="9">
        <v>339</v>
      </c>
      <c r="C4" s="9">
        <v>0.488686084747315</v>
      </c>
      <c r="D4" s="9">
        <v>0.0729025602340698</v>
      </c>
      <c r="E4" s="9">
        <v>10</v>
      </c>
      <c r="F4" s="9">
        <v>7</v>
      </c>
      <c r="G4" s="9">
        <v>0</v>
      </c>
      <c r="H4" s="9">
        <v>3</v>
      </c>
      <c r="I4" s="9">
        <v>1</v>
      </c>
      <c r="J4" s="9">
        <v>0.588235294117647</v>
      </c>
      <c r="K4" s="9">
        <v>0.740740740740741</v>
      </c>
      <c r="L4" s="9">
        <v>0.7</v>
      </c>
      <c r="M4" s="9">
        <v>0.3</v>
      </c>
      <c r="N4" s="9">
        <v>0.65</v>
      </c>
    </row>
    <row r="5" spans="1:14">
      <c r="A5" s="8">
        <v>342</v>
      </c>
      <c r="B5" s="9">
        <v>342</v>
      </c>
      <c r="C5" s="9">
        <v>0.489537000656128</v>
      </c>
      <c r="D5" s="9">
        <v>0.0721596479415894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471</v>
      </c>
      <c r="B6" s="9">
        <v>471</v>
      </c>
      <c r="C6" s="9">
        <v>0.503038883209229</v>
      </c>
      <c r="D6" s="9">
        <v>0.0972745418548584</v>
      </c>
      <c r="E6" s="9">
        <v>9</v>
      </c>
      <c r="F6" s="9">
        <v>6</v>
      </c>
      <c r="G6" s="9">
        <v>1</v>
      </c>
      <c r="H6" s="9">
        <v>4</v>
      </c>
      <c r="I6" s="9">
        <v>0.9</v>
      </c>
      <c r="J6" s="9">
        <v>0.6</v>
      </c>
      <c r="K6" s="9">
        <v>0.72</v>
      </c>
      <c r="L6" s="9">
        <v>0.6</v>
      </c>
      <c r="M6" s="9">
        <v>0.3</v>
      </c>
      <c r="N6" s="9">
        <v>0.65</v>
      </c>
    </row>
    <row r="7" spans="1:14">
      <c r="A7" s="8">
        <v>157</v>
      </c>
      <c r="B7" s="9">
        <v>157</v>
      </c>
      <c r="C7" s="9">
        <v>0.511327028274536</v>
      </c>
      <c r="D7" s="9">
        <v>0.097496509552002</v>
      </c>
      <c r="E7" s="9">
        <v>10</v>
      </c>
      <c r="F7" s="9">
        <v>4</v>
      </c>
      <c r="G7" s="9">
        <v>0</v>
      </c>
      <c r="H7" s="9">
        <v>6</v>
      </c>
      <c r="I7" s="9">
        <v>1</v>
      </c>
      <c r="J7" s="9">
        <v>0.714285714285714</v>
      </c>
      <c r="K7" s="9">
        <v>0.833333333333333</v>
      </c>
      <c r="L7" s="9">
        <v>0.4</v>
      </c>
      <c r="M7" s="9">
        <v>0.6</v>
      </c>
      <c r="N7" s="9">
        <v>0.8</v>
      </c>
    </row>
    <row r="8" spans="1:14">
      <c r="A8" s="8">
        <v>341</v>
      </c>
      <c r="B8" s="9">
        <v>341</v>
      </c>
      <c r="C8" s="9">
        <v>0.512217044830322</v>
      </c>
      <c r="D8" s="9">
        <v>0.0958206653594971</v>
      </c>
      <c r="E8" s="9">
        <v>9</v>
      </c>
      <c r="F8" s="9">
        <v>6</v>
      </c>
      <c r="G8" s="9">
        <v>1</v>
      </c>
      <c r="H8" s="9">
        <v>4</v>
      </c>
      <c r="I8" s="9">
        <v>0.9</v>
      </c>
      <c r="J8" s="9">
        <v>0.6</v>
      </c>
      <c r="K8" s="9">
        <v>0.72</v>
      </c>
      <c r="L8" s="9">
        <v>0.6</v>
      </c>
      <c r="M8" s="9">
        <v>0.3</v>
      </c>
      <c r="N8" s="9">
        <v>0.65</v>
      </c>
    </row>
    <row r="9" spans="1:14">
      <c r="A9" s="8">
        <v>154</v>
      </c>
      <c r="B9" s="9">
        <v>154</v>
      </c>
      <c r="C9" s="9">
        <v>0.514118075370789</v>
      </c>
      <c r="D9" s="9">
        <v>0.0761491060256958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170</v>
      </c>
      <c r="B10" s="9">
        <v>170</v>
      </c>
      <c r="C10" s="9">
        <v>0.517281055450439</v>
      </c>
      <c r="D10" s="9">
        <v>0.0913281440734863</v>
      </c>
      <c r="E10" s="9">
        <v>7</v>
      </c>
      <c r="F10" s="9">
        <v>7</v>
      </c>
      <c r="G10" s="9">
        <v>3</v>
      </c>
      <c r="H10" s="9">
        <v>3</v>
      </c>
      <c r="I10" s="9">
        <v>0.7</v>
      </c>
      <c r="J10" s="9">
        <v>0.5</v>
      </c>
      <c r="K10" s="9">
        <v>0.583333333333333</v>
      </c>
      <c r="L10" s="9">
        <v>0.7</v>
      </c>
      <c r="M10" s="9">
        <v>0</v>
      </c>
      <c r="N10" s="9">
        <v>0.5</v>
      </c>
    </row>
    <row r="11" spans="1:14">
      <c r="A11" s="8">
        <v>132</v>
      </c>
      <c r="B11" s="9">
        <v>132</v>
      </c>
      <c r="C11" s="9">
        <v>0.518872261047363</v>
      </c>
      <c r="D11" s="9">
        <v>0.0788161754608154</v>
      </c>
      <c r="E11" s="9">
        <v>9</v>
      </c>
      <c r="F11" s="9">
        <v>8</v>
      </c>
      <c r="G11" s="9">
        <v>1</v>
      </c>
      <c r="H11" s="9">
        <v>2</v>
      </c>
      <c r="I11" s="9">
        <v>0.9</v>
      </c>
      <c r="J11" s="9">
        <v>0.529411764705882</v>
      </c>
      <c r="K11" s="9">
        <v>0.666666666666667</v>
      </c>
      <c r="L11" s="9">
        <v>0.8</v>
      </c>
      <c r="M11" s="9">
        <v>0.1</v>
      </c>
      <c r="N11" s="9">
        <v>0.55</v>
      </c>
    </row>
    <row r="12" spans="1:14">
      <c r="A12" s="8">
        <v>200</v>
      </c>
      <c r="B12" s="9">
        <v>200</v>
      </c>
      <c r="C12" s="9">
        <v>0.520510196685791</v>
      </c>
      <c r="D12" s="9">
        <v>0.174683451652527</v>
      </c>
      <c r="E12" s="9">
        <v>7</v>
      </c>
      <c r="F12" s="9">
        <v>6</v>
      </c>
      <c r="G12" s="9">
        <v>3</v>
      </c>
      <c r="H12" s="9">
        <v>4</v>
      </c>
      <c r="I12" s="9">
        <v>0.7</v>
      </c>
      <c r="J12" s="9">
        <v>0.538461538461539</v>
      </c>
      <c r="K12" s="9">
        <v>0.608695652173913</v>
      </c>
      <c r="L12" s="9">
        <v>0.6</v>
      </c>
      <c r="M12" s="9">
        <v>0.1</v>
      </c>
      <c r="N12" s="9">
        <v>0.55</v>
      </c>
    </row>
    <row r="13" spans="1:14">
      <c r="A13" s="8">
        <v>231</v>
      </c>
      <c r="B13" s="9">
        <v>231</v>
      </c>
      <c r="C13" s="9">
        <v>0.52093243598938</v>
      </c>
      <c r="D13" s="9">
        <v>0.0623812675476074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363</v>
      </c>
      <c r="B14" s="9">
        <v>363</v>
      </c>
      <c r="C14" s="9">
        <v>0.521186828613281</v>
      </c>
      <c r="D14" s="9">
        <v>0.0451854467391968</v>
      </c>
      <c r="E14" s="9">
        <v>9</v>
      </c>
      <c r="F14" s="9">
        <v>6</v>
      </c>
      <c r="G14" s="9">
        <v>1</v>
      </c>
      <c r="H14" s="9">
        <v>4</v>
      </c>
      <c r="I14" s="9">
        <v>0.9</v>
      </c>
      <c r="J14" s="9">
        <v>0.6</v>
      </c>
      <c r="K14" s="9">
        <v>0.72</v>
      </c>
      <c r="L14" s="9">
        <v>0.6</v>
      </c>
      <c r="M14" s="9">
        <v>0.3</v>
      </c>
      <c r="N14" s="9">
        <v>0.65</v>
      </c>
    </row>
    <row r="15" spans="1:14">
      <c r="A15" s="8">
        <v>6</v>
      </c>
      <c r="B15" s="9">
        <v>6</v>
      </c>
      <c r="C15" s="9">
        <v>0.523792743682861</v>
      </c>
      <c r="D15" s="9">
        <v>0.0228317975997925</v>
      </c>
      <c r="E15" s="9">
        <v>9</v>
      </c>
      <c r="F15" s="9">
        <v>5</v>
      </c>
      <c r="G15" s="9">
        <v>1</v>
      </c>
      <c r="H15" s="9">
        <v>5</v>
      </c>
      <c r="I15" s="9">
        <v>0.9</v>
      </c>
      <c r="J15" s="9">
        <v>0.642857142857143</v>
      </c>
      <c r="K15" s="9">
        <v>0.75</v>
      </c>
      <c r="L15" s="9">
        <v>0.5</v>
      </c>
      <c r="M15" s="9">
        <v>0.4</v>
      </c>
      <c r="N15" s="9">
        <v>0.7</v>
      </c>
    </row>
    <row r="16" spans="1:14">
      <c r="A16" s="8">
        <v>111</v>
      </c>
      <c r="B16" s="9">
        <v>111</v>
      </c>
      <c r="C16" s="9">
        <v>0.524930238723755</v>
      </c>
      <c r="D16" s="9">
        <v>0.134762167930603</v>
      </c>
      <c r="E16" s="9">
        <v>9</v>
      </c>
      <c r="F16" s="9">
        <v>6</v>
      </c>
      <c r="G16" s="9">
        <v>1</v>
      </c>
      <c r="H16" s="9">
        <v>4</v>
      </c>
      <c r="I16" s="9">
        <v>0.9</v>
      </c>
      <c r="J16" s="9">
        <v>0.6</v>
      </c>
      <c r="K16" s="9">
        <v>0.72</v>
      </c>
      <c r="L16" s="9">
        <v>0.6</v>
      </c>
      <c r="M16" s="9">
        <v>0.3</v>
      </c>
      <c r="N16" s="9">
        <v>0.65</v>
      </c>
    </row>
    <row r="17" s="3" customFormat="1" spans="1:14">
      <c r="A17" s="14">
        <v>78</v>
      </c>
      <c r="B17" s="15">
        <v>78</v>
      </c>
      <c r="C17" s="15">
        <v>0.525001525878906</v>
      </c>
      <c r="D17" s="15">
        <v>0.0815575122833252</v>
      </c>
      <c r="E17" s="15">
        <v>9</v>
      </c>
      <c r="F17" s="15">
        <v>5</v>
      </c>
      <c r="G17" s="15">
        <v>1</v>
      </c>
      <c r="H17" s="15">
        <v>5</v>
      </c>
      <c r="I17" s="15">
        <v>0.9</v>
      </c>
      <c r="J17" s="15">
        <v>0.642857142857143</v>
      </c>
      <c r="K17" s="15">
        <v>0.75</v>
      </c>
      <c r="L17" s="15">
        <v>0.5</v>
      </c>
      <c r="M17" s="15">
        <v>0.4</v>
      </c>
      <c r="N17" s="15">
        <v>0.7</v>
      </c>
    </row>
    <row r="18" spans="1:14">
      <c r="A18" s="8">
        <v>164</v>
      </c>
      <c r="B18" s="9">
        <v>164</v>
      </c>
      <c r="C18" s="9">
        <v>0.526402473449707</v>
      </c>
      <c r="D18" s="9">
        <v>0.0452498197555542</v>
      </c>
      <c r="E18" s="9">
        <v>9</v>
      </c>
      <c r="F18" s="9">
        <v>8</v>
      </c>
      <c r="G18" s="9">
        <v>1</v>
      </c>
      <c r="H18" s="9">
        <v>2</v>
      </c>
      <c r="I18" s="9">
        <v>0.9</v>
      </c>
      <c r="J18" s="9">
        <v>0.529411764705882</v>
      </c>
      <c r="K18" s="9">
        <v>0.666666666666667</v>
      </c>
      <c r="L18" s="9">
        <v>0.8</v>
      </c>
      <c r="M18" s="9">
        <v>0.1</v>
      </c>
      <c r="N18" s="9">
        <v>0.55</v>
      </c>
    </row>
    <row r="19" spans="1:14">
      <c r="A19" s="8">
        <v>50</v>
      </c>
      <c r="B19" s="9">
        <v>50</v>
      </c>
      <c r="C19" s="9">
        <v>0.527089238166809</v>
      </c>
      <c r="D19" s="9">
        <v>0.0420119762420654</v>
      </c>
      <c r="E19" s="9">
        <v>8</v>
      </c>
      <c r="F19" s="9">
        <v>6</v>
      </c>
      <c r="G19" s="9">
        <v>2</v>
      </c>
      <c r="H19" s="9">
        <v>4</v>
      </c>
      <c r="I19" s="9">
        <v>0.8</v>
      </c>
      <c r="J19" s="9">
        <v>0.571428571428572</v>
      </c>
      <c r="K19" s="9">
        <v>0.666666666666667</v>
      </c>
      <c r="L19" s="9">
        <v>0.6</v>
      </c>
      <c r="M19" s="9">
        <v>0.2</v>
      </c>
      <c r="N19" s="9">
        <v>0.6</v>
      </c>
    </row>
    <row r="20" spans="1:14">
      <c r="A20" s="8">
        <v>426</v>
      </c>
      <c r="B20" s="9">
        <v>426</v>
      </c>
      <c r="C20" s="9">
        <v>0.52754282951355</v>
      </c>
      <c r="D20" s="9">
        <v>0.0470945835113525</v>
      </c>
      <c r="E20" s="9">
        <v>8</v>
      </c>
      <c r="F20" s="9">
        <v>7</v>
      </c>
      <c r="G20" s="9">
        <v>2</v>
      </c>
      <c r="H20" s="9">
        <v>3</v>
      </c>
      <c r="I20" s="9">
        <v>0.8</v>
      </c>
      <c r="J20" s="9">
        <v>0.533333333333333</v>
      </c>
      <c r="K20" s="9">
        <v>0.64</v>
      </c>
      <c r="L20" s="9">
        <v>0.7</v>
      </c>
      <c r="M20" s="9">
        <v>0.1</v>
      </c>
      <c r="N20" s="9">
        <v>0.55</v>
      </c>
    </row>
    <row r="21" spans="1:14">
      <c r="A21" s="8">
        <v>17</v>
      </c>
      <c r="B21" s="9">
        <v>17</v>
      </c>
      <c r="C21" s="9">
        <v>0.528415083885193</v>
      </c>
      <c r="D21" s="9">
        <v>0.0964980125427246</v>
      </c>
      <c r="E21" s="9">
        <v>10</v>
      </c>
      <c r="F21" s="9">
        <v>6</v>
      </c>
      <c r="G21" s="9">
        <v>0</v>
      </c>
      <c r="H21" s="9">
        <v>4</v>
      </c>
      <c r="I21" s="9">
        <v>1</v>
      </c>
      <c r="J21" s="9">
        <v>0.625</v>
      </c>
      <c r="K21" s="9">
        <v>0.769230769230769</v>
      </c>
      <c r="L21" s="9">
        <v>0.6</v>
      </c>
      <c r="M21" s="9">
        <v>0.4</v>
      </c>
      <c r="N21" s="9">
        <v>0.7</v>
      </c>
    </row>
    <row r="22" spans="1:14">
      <c r="A22" s="8">
        <v>72</v>
      </c>
      <c r="B22" s="9">
        <v>72</v>
      </c>
      <c r="C22" s="9">
        <v>0.529927730560303</v>
      </c>
      <c r="D22" s="9">
        <v>0.11436116695404</v>
      </c>
      <c r="E22" s="9">
        <v>9</v>
      </c>
      <c r="F22" s="9">
        <v>7</v>
      </c>
      <c r="G22" s="9">
        <v>1</v>
      </c>
      <c r="H22" s="9">
        <v>3</v>
      </c>
      <c r="I22" s="9">
        <v>0.9</v>
      </c>
      <c r="J22" s="9">
        <v>0.5625</v>
      </c>
      <c r="K22" s="9">
        <v>0.692307692307692</v>
      </c>
      <c r="L22" s="9">
        <v>0.7</v>
      </c>
      <c r="M22" s="9">
        <v>0.2</v>
      </c>
      <c r="N22" s="9">
        <v>0.6</v>
      </c>
    </row>
    <row r="23" spans="1:14">
      <c r="A23" s="8">
        <v>434</v>
      </c>
      <c r="B23" s="9">
        <v>434</v>
      </c>
      <c r="C23" s="9">
        <v>0.529965877532959</v>
      </c>
      <c r="D23" s="9">
        <v>0.0462722778320313</v>
      </c>
      <c r="E23" s="9">
        <v>10</v>
      </c>
      <c r="F23" s="9">
        <v>7</v>
      </c>
      <c r="G23" s="9">
        <v>0</v>
      </c>
      <c r="H23" s="9">
        <v>3</v>
      </c>
      <c r="I23" s="9">
        <v>1</v>
      </c>
      <c r="J23" s="9">
        <v>0.588235294117647</v>
      </c>
      <c r="K23" s="9">
        <v>0.740740740740741</v>
      </c>
      <c r="L23" s="9">
        <v>0.7</v>
      </c>
      <c r="M23" s="9">
        <v>0.3</v>
      </c>
      <c r="N23" s="9">
        <v>0.65</v>
      </c>
    </row>
    <row r="24" spans="1:14">
      <c r="A24" s="8">
        <v>12</v>
      </c>
      <c r="B24" s="9">
        <v>12</v>
      </c>
      <c r="C24" s="9">
        <v>0.531450152397156</v>
      </c>
      <c r="D24" s="9">
        <v>0.0931936502456665</v>
      </c>
      <c r="E24" s="9">
        <v>7</v>
      </c>
      <c r="F24" s="9">
        <v>4</v>
      </c>
      <c r="G24" s="9">
        <v>3</v>
      </c>
      <c r="H24" s="9">
        <v>6</v>
      </c>
      <c r="I24" s="9">
        <v>0.7</v>
      </c>
      <c r="J24" s="9">
        <v>0.636363636363636</v>
      </c>
      <c r="K24" s="9">
        <v>0.666666666666667</v>
      </c>
      <c r="L24" s="9">
        <v>0.4</v>
      </c>
      <c r="M24" s="9">
        <v>0.3</v>
      </c>
      <c r="N24" s="9">
        <v>0.65</v>
      </c>
    </row>
    <row r="25" spans="1:14">
      <c r="A25" s="8">
        <v>302</v>
      </c>
      <c r="B25" s="9">
        <v>302</v>
      </c>
      <c r="C25" s="9">
        <v>0.532430410385132</v>
      </c>
      <c r="D25" s="9">
        <v>0.0958017110824585</v>
      </c>
      <c r="E25" s="9">
        <v>9</v>
      </c>
      <c r="F25" s="9">
        <v>6</v>
      </c>
      <c r="G25" s="9">
        <v>1</v>
      </c>
      <c r="H25" s="9">
        <v>4</v>
      </c>
      <c r="I25" s="9">
        <v>0.9</v>
      </c>
      <c r="J25" s="9">
        <v>0.6</v>
      </c>
      <c r="K25" s="9">
        <v>0.72</v>
      </c>
      <c r="L25" s="9">
        <v>0.6</v>
      </c>
      <c r="M25" s="9">
        <v>0.3</v>
      </c>
      <c r="N25" s="9">
        <v>0.65</v>
      </c>
    </row>
    <row r="26" spans="1:14">
      <c r="A26" s="8">
        <v>380</v>
      </c>
      <c r="B26" s="9">
        <v>380</v>
      </c>
      <c r="C26" s="9">
        <v>0.533769369125366</v>
      </c>
      <c r="D26" s="9">
        <v>0.0300166606903076</v>
      </c>
      <c r="E26" s="9">
        <v>7</v>
      </c>
      <c r="F26" s="9">
        <v>7</v>
      </c>
      <c r="G26" s="9">
        <v>3</v>
      </c>
      <c r="H26" s="9">
        <v>3</v>
      </c>
      <c r="I26" s="9">
        <v>0.7</v>
      </c>
      <c r="J26" s="9">
        <v>0.5</v>
      </c>
      <c r="K26" s="9">
        <v>0.583333333333333</v>
      </c>
      <c r="L26" s="9">
        <v>0.7</v>
      </c>
      <c r="M26" s="9">
        <v>0</v>
      </c>
      <c r="N26" s="9">
        <v>0.5</v>
      </c>
    </row>
    <row r="27" spans="1:14">
      <c r="A27" s="8">
        <v>143</v>
      </c>
      <c r="B27" s="9">
        <v>143</v>
      </c>
      <c r="C27" s="9">
        <v>0.534330725669861</v>
      </c>
      <c r="D27" s="9">
        <v>0.131121039390564</v>
      </c>
      <c r="E27" s="9">
        <v>7</v>
      </c>
      <c r="F27" s="9">
        <v>3</v>
      </c>
      <c r="G27" s="9">
        <v>3</v>
      </c>
      <c r="H27" s="9">
        <v>7</v>
      </c>
      <c r="I27" s="9">
        <v>0.7</v>
      </c>
      <c r="J27" s="9">
        <v>0.7</v>
      </c>
      <c r="K27" s="9">
        <v>0.7</v>
      </c>
      <c r="L27" s="9">
        <v>0.3</v>
      </c>
      <c r="M27" s="9">
        <v>0.4</v>
      </c>
      <c r="N27" s="9">
        <v>0.7</v>
      </c>
    </row>
    <row r="28" s="2" customFormat="1" spans="1:14">
      <c r="A28" s="12">
        <v>3</v>
      </c>
      <c r="B28" s="13">
        <v>3</v>
      </c>
      <c r="C28" s="13">
        <v>0.534832954406738</v>
      </c>
      <c r="D28" s="13">
        <v>0.0511319637298584</v>
      </c>
      <c r="E28" s="13">
        <v>10</v>
      </c>
      <c r="F28" s="13">
        <v>8</v>
      </c>
      <c r="G28" s="13">
        <v>0</v>
      </c>
      <c r="H28" s="13">
        <v>2</v>
      </c>
      <c r="I28" s="13">
        <v>1</v>
      </c>
      <c r="J28" s="13">
        <v>0.555555555555556</v>
      </c>
      <c r="K28" s="13">
        <v>0.714285714285714</v>
      </c>
      <c r="L28" s="13">
        <v>0.8</v>
      </c>
      <c r="M28" s="13">
        <v>0.2</v>
      </c>
      <c r="N28" s="13">
        <v>0.6</v>
      </c>
    </row>
    <row r="29" spans="1:14">
      <c r="A29" s="8">
        <v>241</v>
      </c>
      <c r="B29" s="9">
        <v>241</v>
      </c>
      <c r="C29" s="9">
        <v>0.931020617485046</v>
      </c>
      <c r="D29" s="9">
        <v>0.065038800239563</v>
      </c>
      <c r="E29" s="9">
        <v>10</v>
      </c>
      <c r="F29" s="9">
        <v>8</v>
      </c>
      <c r="G29" s="9">
        <v>0</v>
      </c>
      <c r="H29" s="9">
        <v>2</v>
      </c>
      <c r="I29" s="9">
        <v>1</v>
      </c>
      <c r="J29" s="9">
        <v>0.555555555555556</v>
      </c>
      <c r="K29" s="9">
        <v>0.714285714285714</v>
      </c>
      <c r="L29" s="9">
        <v>0.8</v>
      </c>
      <c r="M29" s="9">
        <v>0.2</v>
      </c>
      <c r="N29" s="9">
        <v>0.6</v>
      </c>
    </row>
    <row r="30" spans="1:14">
      <c r="A30" s="8">
        <v>179</v>
      </c>
      <c r="B30" s="9">
        <v>179</v>
      </c>
      <c r="C30" s="9">
        <v>0.785847425460815</v>
      </c>
      <c r="D30" s="9">
        <v>0.249114394187927</v>
      </c>
      <c r="E30" s="9">
        <v>7</v>
      </c>
      <c r="F30" s="9">
        <v>7</v>
      </c>
      <c r="G30" s="9">
        <v>3</v>
      </c>
      <c r="H30" s="9">
        <v>3</v>
      </c>
      <c r="I30" s="9">
        <v>0.7</v>
      </c>
      <c r="J30" s="9">
        <v>0.5</v>
      </c>
      <c r="K30" s="9">
        <v>0.583333333333333</v>
      </c>
      <c r="L30" s="9">
        <v>0.7</v>
      </c>
      <c r="M30" s="9">
        <v>0</v>
      </c>
      <c r="N30" s="9">
        <v>0.5</v>
      </c>
    </row>
    <row r="31" spans="1:14">
      <c r="A31" s="8">
        <v>82</v>
      </c>
      <c r="B31" s="9">
        <v>82</v>
      </c>
      <c r="C31" s="9">
        <v>0.789119720458984</v>
      </c>
      <c r="D31" s="9">
        <v>0.221872568130493</v>
      </c>
      <c r="E31" s="9">
        <v>8</v>
      </c>
      <c r="F31" s="9">
        <v>8</v>
      </c>
      <c r="G31" s="9">
        <v>2</v>
      </c>
      <c r="H31" s="9">
        <v>2</v>
      </c>
      <c r="I31" s="9">
        <v>0.8</v>
      </c>
      <c r="J31" s="9">
        <v>0.5</v>
      </c>
      <c r="K31" s="9">
        <v>0.615384615384615</v>
      </c>
      <c r="L31" s="9">
        <v>0.8</v>
      </c>
      <c r="M31" s="9">
        <v>0</v>
      </c>
      <c r="N31" s="9">
        <v>0.5</v>
      </c>
    </row>
    <row r="32" spans="1:14">
      <c r="A32" s="8">
        <v>358</v>
      </c>
      <c r="B32" s="9">
        <v>358</v>
      </c>
      <c r="C32" s="9">
        <v>0.789153099060059</v>
      </c>
      <c r="D32" s="9">
        <v>0.069909930229187</v>
      </c>
      <c r="E32" s="9">
        <v>9</v>
      </c>
      <c r="F32" s="9">
        <v>6</v>
      </c>
      <c r="G32" s="9">
        <v>1</v>
      </c>
      <c r="H32" s="9">
        <v>4</v>
      </c>
      <c r="I32" s="9">
        <v>0.9</v>
      </c>
      <c r="J32" s="9">
        <v>0.6</v>
      </c>
      <c r="K32" s="9">
        <v>0.72</v>
      </c>
      <c r="L32" s="9">
        <v>0.6</v>
      </c>
      <c r="M32" s="9">
        <v>0.3</v>
      </c>
      <c r="N32" s="9">
        <v>0.65</v>
      </c>
    </row>
    <row r="33" spans="1:14">
      <c r="A33" s="8">
        <v>24</v>
      </c>
      <c r="B33" s="9">
        <v>24</v>
      </c>
      <c r="C33" s="9">
        <v>0.790312647819519</v>
      </c>
      <c r="D33" s="9">
        <v>0.0681979656219482</v>
      </c>
      <c r="E33" s="9">
        <v>8</v>
      </c>
      <c r="F33" s="9">
        <v>7</v>
      </c>
      <c r="G33" s="9">
        <v>2</v>
      </c>
      <c r="H33" s="9">
        <v>3</v>
      </c>
      <c r="I33" s="9">
        <v>0.8</v>
      </c>
      <c r="J33" s="9">
        <v>0.533333333333333</v>
      </c>
      <c r="K33" s="9">
        <v>0.64</v>
      </c>
      <c r="L33" s="9">
        <v>0.7</v>
      </c>
      <c r="M33" s="9">
        <v>0.1</v>
      </c>
      <c r="N33" s="9">
        <v>0.55</v>
      </c>
    </row>
    <row r="34" spans="1:14">
      <c r="A34" s="8">
        <v>446</v>
      </c>
      <c r="B34" s="9">
        <v>446</v>
      </c>
      <c r="C34" s="9">
        <v>0.799922227859497</v>
      </c>
      <c r="D34" s="9">
        <v>0.0219073295593262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130</v>
      </c>
      <c r="B35" s="9">
        <v>130</v>
      </c>
      <c r="C35" s="9">
        <v>0.804839730262756</v>
      </c>
      <c r="D35" s="9">
        <v>0.0534467697143555</v>
      </c>
      <c r="E35" s="9">
        <v>9</v>
      </c>
      <c r="F35" s="9">
        <v>9</v>
      </c>
      <c r="G35" s="9">
        <v>1</v>
      </c>
      <c r="H35" s="9">
        <v>1</v>
      </c>
      <c r="I35" s="9">
        <v>0.9</v>
      </c>
      <c r="J35" s="9">
        <v>0.5</v>
      </c>
      <c r="K35" s="9">
        <v>0.642857142857143</v>
      </c>
      <c r="L35" s="9">
        <v>0.9</v>
      </c>
      <c r="M35" s="9">
        <v>0</v>
      </c>
      <c r="N35" s="9">
        <v>0.5</v>
      </c>
    </row>
    <row r="36" spans="1:14">
      <c r="A36" s="8">
        <v>309</v>
      </c>
      <c r="B36" s="9">
        <v>309</v>
      </c>
      <c r="C36" s="9">
        <v>0.81212055683136</v>
      </c>
      <c r="D36" s="9">
        <v>0.156541228294373</v>
      </c>
      <c r="E36" s="9">
        <v>6</v>
      </c>
      <c r="F36" s="9">
        <v>7</v>
      </c>
      <c r="G36" s="9">
        <v>4</v>
      </c>
      <c r="H36" s="9">
        <v>3</v>
      </c>
      <c r="I36" s="9">
        <v>0.6</v>
      </c>
      <c r="J36" s="9">
        <v>0.461538461538462</v>
      </c>
      <c r="K36" s="9">
        <v>0.521739130434783</v>
      </c>
      <c r="L36" s="9">
        <v>0.7</v>
      </c>
      <c r="M36" s="9">
        <v>-0.1</v>
      </c>
      <c r="N36" s="9">
        <v>0.45</v>
      </c>
    </row>
    <row r="37" spans="1:14">
      <c r="A37" s="8">
        <v>87</v>
      </c>
      <c r="B37" s="9">
        <v>87</v>
      </c>
      <c r="C37" s="9">
        <v>0.905320048332214</v>
      </c>
      <c r="D37" s="9">
        <v>0.0473051071166992</v>
      </c>
      <c r="E37" s="9">
        <v>8</v>
      </c>
      <c r="F37" s="9">
        <v>9</v>
      </c>
      <c r="G37" s="9">
        <v>2</v>
      </c>
      <c r="H37" s="9">
        <v>1</v>
      </c>
      <c r="I37" s="9">
        <v>0.8</v>
      </c>
      <c r="J37" s="9">
        <v>0.470588235294118</v>
      </c>
      <c r="K37" s="9">
        <v>0.592592592592593</v>
      </c>
      <c r="L37" s="9">
        <v>0.9</v>
      </c>
      <c r="M37" s="9">
        <v>-0.1</v>
      </c>
      <c r="N37" s="9">
        <v>0.45</v>
      </c>
    </row>
    <row r="38" spans="1:14">
      <c r="A38" s="8">
        <v>211</v>
      </c>
      <c r="B38" s="9">
        <v>211</v>
      </c>
      <c r="C38" s="9">
        <v>0.815291881561279</v>
      </c>
      <c r="D38" s="9">
        <v>0.173565149307251</v>
      </c>
      <c r="E38" s="9">
        <v>8</v>
      </c>
      <c r="F38" s="9">
        <v>8</v>
      </c>
      <c r="G38" s="9">
        <v>2</v>
      </c>
      <c r="H38" s="9">
        <v>2</v>
      </c>
      <c r="I38" s="9">
        <v>0.8</v>
      </c>
      <c r="J38" s="9">
        <v>0.5</v>
      </c>
      <c r="K38" s="9">
        <v>0.615384615384615</v>
      </c>
      <c r="L38" s="9">
        <v>0.8</v>
      </c>
      <c r="M38" s="9">
        <v>0</v>
      </c>
      <c r="N38" s="9">
        <v>0.5</v>
      </c>
    </row>
    <row r="39" spans="1:14">
      <c r="A39" s="8">
        <v>167</v>
      </c>
      <c r="B39" s="9">
        <v>167</v>
      </c>
      <c r="C39" s="9">
        <v>0.815348744392395</v>
      </c>
      <c r="D39" s="9">
        <v>0.00903403759002686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424</v>
      </c>
      <c r="B40" s="9">
        <v>424</v>
      </c>
      <c r="C40" s="9">
        <v>0.815646529197693</v>
      </c>
      <c r="D40" s="9">
        <v>0.0948091745376587</v>
      </c>
      <c r="E40" s="9">
        <v>9</v>
      </c>
      <c r="F40" s="9">
        <v>4</v>
      </c>
      <c r="G40" s="9">
        <v>1</v>
      </c>
      <c r="H40" s="9">
        <v>6</v>
      </c>
      <c r="I40" s="9">
        <v>0.9</v>
      </c>
      <c r="J40" s="9">
        <v>0.692307692307692</v>
      </c>
      <c r="K40" s="9">
        <v>0.782608695652174</v>
      </c>
      <c r="L40" s="9">
        <v>0.4</v>
      </c>
      <c r="M40" s="9">
        <v>0.5</v>
      </c>
      <c r="N40" s="9">
        <v>0.75</v>
      </c>
    </row>
    <row r="41" spans="1:14">
      <c r="A41" s="8">
        <v>298</v>
      </c>
      <c r="B41" s="9">
        <v>298</v>
      </c>
      <c r="C41" s="9">
        <v>0.816716432571411</v>
      </c>
      <c r="D41" s="9">
        <v>0.16333019733429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281</v>
      </c>
      <c r="B42" s="9">
        <v>281</v>
      </c>
      <c r="C42" s="9">
        <v>0.818611860275269</v>
      </c>
      <c r="D42" s="9">
        <v>0.00951147079467773</v>
      </c>
      <c r="E42" s="9">
        <v>10</v>
      </c>
      <c r="F42" s="9">
        <v>10</v>
      </c>
      <c r="G42" s="9">
        <v>0</v>
      </c>
      <c r="H42" s="9">
        <v>0</v>
      </c>
      <c r="I42" s="9">
        <v>1</v>
      </c>
      <c r="J42" s="9">
        <v>0.5</v>
      </c>
      <c r="K42" s="9">
        <v>0.666666666666667</v>
      </c>
      <c r="L42" s="9">
        <v>1</v>
      </c>
      <c r="M42" s="9">
        <v>0</v>
      </c>
      <c r="N42" s="9">
        <v>0.5</v>
      </c>
    </row>
    <row r="43" spans="1:14">
      <c r="A43" s="8">
        <v>464</v>
      </c>
      <c r="B43" s="9">
        <v>464</v>
      </c>
      <c r="C43" s="9">
        <v>0.819258093833923</v>
      </c>
      <c r="D43" s="9">
        <v>0.0910781621932983</v>
      </c>
      <c r="E43" s="9">
        <v>9</v>
      </c>
      <c r="F43" s="9">
        <v>9</v>
      </c>
      <c r="G43" s="9">
        <v>1</v>
      </c>
      <c r="H43" s="9">
        <v>1</v>
      </c>
      <c r="I43" s="9">
        <v>0.9</v>
      </c>
      <c r="J43" s="9">
        <v>0.5</v>
      </c>
      <c r="K43" s="9">
        <v>0.642857142857143</v>
      </c>
      <c r="L43" s="9">
        <v>0.9</v>
      </c>
      <c r="M43" s="9">
        <v>0</v>
      </c>
      <c r="N43" s="9">
        <v>0.5</v>
      </c>
    </row>
    <row r="44" spans="1:14">
      <c r="A44" s="8">
        <v>316</v>
      </c>
      <c r="B44" s="9">
        <v>316</v>
      </c>
      <c r="C44" s="9">
        <v>0.899687767028809</v>
      </c>
      <c r="D44" s="9">
        <v>0.0113396644592285</v>
      </c>
      <c r="E44" s="9">
        <v>9</v>
      </c>
      <c r="F44" s="9">
        <v>9</v>
      </c>
      <c r="G44" s="9">
        <v>1</v>
      </c>
      <c r="H44" s="9">
        <v>1</v>
      </c>
      <c r="I44" s="9">
        <v>0.9</v>
      </c>
      <c r="J44" s="9">
        <v>0.5</v>
      </c>
      <c r="K44" s="9">
        <v>0.642857142857143</v>
      </c>
      <c r="L44" s="9">
        <v>0.9</v>
      </c>
      <c r="M44" s="9">
        <v>0</v>
      </c>
      <c r="N44" s="9">
        <v>0.5</v>
      </c>
    </row>
    <row r="45" spans="1:14">
      <c r="A45" s="8">
        <v>203</v>
      </c>
      <c r="B45" s="9">
        <v>203</v>
      </c>
      <c r="C45" s="9">
        <v>0.82262909412384</v>
      </c>
      <c r="D45" s="9">
        <v>0.0605645179748535</v>
      </c>
      <c r="E45" s="9">
        <v>10</v>
      </c>
      <c r="F45" s="9">
        <v>6</v>
      </c>
      <c r="G45" s="9">
        <v>0</v>
      </c>
      <c r="H45" s="9">
        <v>4</v>
      </c>
      <c r="I45" s="9">
        <v>1</v>
      </c>
      <c r="J45" s="9">
        <v>0.625</v>
      </c>
      <c r="K45" s="9">
        <v>0.769230769230769</v>
      </c>
      <c r="L45" s="9">
        <v>0.6</v>
      </c>
      <c r="M45" s="9">
        <v>0.4</v>
      </c>
      <c r="N45" s="9">
        <v>0.7</v>
      </c>
    </row>
    <row r="46" spans="1:14">
      <c r="A46" s="8">
        <v>187</v>
      </c>
      <c r="B46" s="9">
        <v>187</v>
      </c>
      <c r="C46" s="9">
        <v>0.822651863098145</v>
      </c>
      <c r="D46" s="9">
        <v>0.15688693523407</v>
      </c>
      <c r="E46" s="9">
        <v>10</v>
      </c>
      <c r="F46" s="9">
        <v>7</v>
      </c>
      <c r="G46" s="9">
        <v>0</v>
      </c>
      <c r="H46" s="9">
        <v>3</v>
      </c>
      <c r="I46" s="9">
        <v>1</v>
      </c>
      <c r="J46" s="9">
        <v>0.588235294117647</v>
      </c>
      <c r="K46" s="9">
        <v>0.740740740740741</v>
      </c>
      <c r="L46" s="9">
        <v>0.7</v>
      </c>
      <c r="M46" s="9">
        <v>0.3</v>
      </c>
      <c r="N46" s="9">
        <v>0.65</v>
      </c>
    </row>
    <row r="47" s="4" customFormat="1" spans="1:14">
      <c r="A47" s="16">
        <v>134</v>
      </c>
      <c r="B47" s="17">
        <v>134</v>
      </c>
      <c r="C47" s="17">
        <v>0.822918891906738</v>
      </c>
      <c r="D47" s="17">
        <v>0.0971198081970215</v>
      </c>
      <c r="E47" s="17">
        <v>10</v>
      </c>
      <c r="F47" s="17">
        <v>7</v>
      </c>
      <c r="G47" s="17">
        <v>0</v>
      </c>
      <c r="H47" s="17">
        <v>3</v>
      </c>
      <c r="I47" s="17">
        <v>1</v>
      </c>
      <c r="J47" s="17">
        <v>0.588235294117647</v>
      </c>
      <c r="K47" s="17">
        <v>0.740740740740741</v>
      </c>
      <c r="L47" s="17">
        <v>0.7</v>
      </c>
      <c r="M47" s="17">
        <v>0.3</v>
      </c>
      <c r="N47" s="17">
        <v>0.65</v>
      </c>
    </row>
    <row r="48" spans="1:14">
      <c r="A48" s="8">
        <v>428</v>
      </c>
      <c r="B48" s="9">
        <v>428</v>
      </c>
      <c r="C48" s="9">
        <v>0.825892806053162</v>
      </c>
      <c r="D48" s="9">
        <v>0.0750623941421509</v>
      </c>
      <c r="E48" s="9">
        <v>9</v>
      </c>
      <c r="F48" s="9">
        <v>5</v>
      </c>
      <c r="G48" s="9">
        <v>1</v>
      </c>
      <c r="H48" s="9">
        <v>5</v>
      </c>
      <c r="I48" s="9">
        <v>0.9</v>
      </c>
      <c r="J48" s="9">
        <v>0.642857142857143</v>
      </c>
      <c r="K48" s="9">
        <v>0.75</v>
      </c>
      <c r="L48" s="9">
        <v>0.5</v>
      </c>
      <c r="M48" s="9">
        <v>0.4</v>
      </c>
      <c r="N48" s="9">
        <v>0.7</v>
      </c>
    </row>
    <row r="49" spans="1:14">
      <c r="A49" s="8">
        <v>159</v>
      </c>
      <c r="B49" s="9">
        <v>159</v>
      </c>
      <c r="C49" s="9">
        <v>0.829185247421265</v>
      </c>
      <c r="D49" s="9">
        <v>0.101831912994385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355</v>
      </c>
      <c r="B50" s="9">
        <v>355</v>
      </c>
      <c r="C50" s="9">
        <v>0.832358241081238</v>
      </c>
      <c r="D50" s="9">
        <v>0.11742889881134</v>
      </c>
      <c r="E50" s="9">
        <v>9</v>
      </c>
      <c r="F50" s="9">
        <v>7</v>
      </c>
      <c r="G50" s="9">
        <v>1</v>
      </c>
      <c r="H50" s="9">
        <v>3</v>
      </c>
      <c r="I50" s="9">
        <v>0.9</v>
      </c>
      <c r="J50" s="9">
        <v>0.5625</v>
      </c>
      <c r="K50" s="9">
        <v>0.692307692307692</v>
      </c>
      <c r="L50" s="9">
        <v>0.7</v>
      </c>
      <c r="M50" s="9">
        <v>0.2</v>
      </c>
      <c r="N50" s="9">
        <v>0.6</v>
      </c>
    </row>
    <row r="51" spans="1:14">
      <c r="A51" s="8">
        <v>395</v>
      </c>
      <c r="B51" s="9">
        <v>395</v>
      </c>
      <c r="C51" s="9">
        <v>0.835938572883606</v>
      </c>
      <c r="D51" s="9">
        <v>0.0859125852584839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457</v>
      </c>
      <c r="B52" s="9">
        <v>457</v>
      </c>
      <c r="C52" s="9">
        <v>0.839494109153748</v>
      </c>
      <c r="D52" s="9">
        <v>0.00750446319580078</v>
      </c>
      <c r="E52" s="9">
        <v>9</v>
      </c>
      <c r="F52" s="9">
        <v>9</v>
      </c>
      <c r="G52" s="9">
        <v>1</v>
      </c>
      <c r="H52" s="9">
        <v>1</v>
      </c>
      <c r="I52" s="9">
        <v>0.9</v>
      </c>
      <c r="J52" s="9">
        <v>0.5</v>
      </c>
      <c r="K52" s="9">
        <v>0.642857142857143</v>
      </c>
      <c r="L52" s="9">
        <v>0.9</v>
      </c>
      <c r="M52" s="9">
        <v>0</v>
      </c>
      <c r="N52" s="9">
        <v>0.5</v>
      </c>
    </row>
    <row r="53" spans="1:14">
      <c r="A53" s="8">
        <v>310</v>
      </c>
      <c r="B53" s="9">
        <v>310</v>
      </c>
      <c r="C53" s="9">
        <v>0.840501666069031</v>
      </c>
      <c r="D53" s="9">
        <v>0.195119500160217</v>
      </c>
      <c r="E53" s="9">
        <v>10</v>
      </c>
      <c r="F53" s="9">
        <v>9</v>
      </c>
      <c r="G53" s="9">
        <v>0</v>
      </c>
      <c r="H53" s="9">
        <v>1</v>
      </c>
      <c r="I53" s="9">
        <v>1</v>
      </c>
      <c r="J53" s="9">
        <v>0.526315789473684</v>
      </c>
      <c r="K53" s="9">
        <v>0.689655172413793</v>
      </c>
      <c r="L53" s="9">
        <v>0.9</v>
      </c>
      <c r="M53" s="9">
        <v>0.1</v>
      </c>
      <c r="N53" s="9">
        <v>0.55</v>
      </c>
    </row>
    <row r="54" spans="1:14">
      <c r="A54" s="8">
        <v>73</v>
      </c>
      <c r="B54" s="9">
        <v>73</v>
      </c>
      <c r="C54" s="9">
        <v>0.841520309448242</v>
      </c>
      <c r="D54" s="9">
        <v>0.0993181467056274</v>
      </c>
      <c r="E54" s="9">
        <v>10</v>
      </c>
      <c r="F54" s="9">
        <v>9</v>
      </c>
      <c r="G54" s="9">
        <v>0</v>
      </c>
      <c r="H54" s="9">
        <v>1</v>
      </c>
      <c r="I54" s="9">
        <v>1</v>
      </c>
      <c r="J54" s="9">
        <v>0.526315789473684</v>
      </c>
      <c r="K54" s="9">
        <v>0.689655172413793</v>
      </c>
      <c r="L54" s="9">
        <v>0.9</v>
      </c>
      <c r="M54" s="9">
        <v>0.1</v>
      </c>
      <c r="N54" s="9">
        <v>0.55</v>
      </c>
    </row>
    <row r="55" spans="1:14">
      <c r="A55" s="8">
        <v>318</v>
      </c>
      <c r="B55" s="9">
        <v>318</v>
      </c>
      <c r="C55" s="9">
        <v>0.842553019523621</v>
      </c>
      <c r="D55" s="9">
        <v>0.0404520034790039</v>
      </c>
      <c r="E55" s="9">
        <v>10</v>
      </c>
      <c r="F55" s="9">
        <v>8</v>
      </c>
      <c r="G55" s="9">
        <v>0</v>
      </c>
      <c r="H55" s="9">
        <v>2</v>
      </c>
      <c r="I55" s="9">
        <v>1</v>
      </c>
      <c r="J55" s="9">
        <v>0.555555555555556</v>
      </c>
      <c r="K55" s="9">
        <v>0.714285714285714</v>
      </c>
      <c r="L55" s="9">
        <v>0.8</v>
      </c>
      <c r="M55" s="9">
        <v>0.2</v>
      </c>
      <c r="N55" s="9">
        <v>0.6</v>
      </c>
    </row>
    <row r="56" spans="1:14">
      <c r="A56" s="8">
        <v>421</v>
      </c>
      <c r="B56" s="9">
        <v>421</v>
      </c>
      <c r="C56" s="9">
        <v>0.842834234237671</v>
      </c>
      <c r="D56" s="9">
        <v>0.189815521240234</v>
      </c>
      <c r="E56" s="9">
        <v>9</v>
      </c>
      <c r="F56" s="9">
        <v>6</v>
      </c>
      <c r="G56" s="9">
        <v>1</v>
      </c>
      <c r="H56" s="9">
        <v>4</v>
      </c>
      <c r="I56" s="9">
        <v>0.9</v>
      </c>
      <c r="J56" s="9">
        <v>0.6</v>
      </c>
      <c r="K56" s="9">
        <v>0.72</v>
      </c>
      <c r="L56" s="9">
        <v>0.6</v>
      </c>
      <c r="M56" s="9">
        <v>0.3</v>
      </c>
      <c r="N56" s="9">
        <v>0.65</v>
      </c>
    </row>
    <row r="57" spans="1:14">
      <c r="A57" s="8">
        <v>96</v>
      </c>
      <c r="B57" s="9">
        <v>96</v>
      </c>
      <c r="C57" s="9">
        <v>0.843329429626465</v>
      </c>
      <c r="D57" s="9">
        <v>0.269051551818848</v>
      </c>
      <c r="E57" s="9">
        <v>9</v>
      </c>
      <c r="F57" s="9">
        <v>3</v>
      </c>
      <c r="G57" s="9">
        <v>1</v>
      </c>
      <c r="H57" s="9">
        <v>7</v>
      </c>
      <c r="I57" s="9">
        <v>0.9</v>
      </c>
      <c r="J57" s="9">
        <v>0.75</v>
      </c>
      <c r="K57" s="9">
        <v>0.818181818181818</v>
      </c>
      <c r="L57" s="9">
        <v>0.3</v>
      </c>
      <c r="M57" s="9">
        <v>0.6</v>
      </c>
      <c r="N57" s="9">
        <v>0.8</v>
      </c>
    </row>
    <row r="58" spans="1:14">
      <c r="A58" s="8">
        <v>366</v>
      </c>
      <c r="B58" s="9">
        <v>366</v>
      </c>
      <c r="C58" s="9">
        <v>0.844253778457642</v>
      </c>
      <c r="D58" s="9">
        <v>0.0926085710525513</v>
      </c>
      <c r="E58" s="9">
        <v>10</v>
      </c>
      <c r="F58" s="9">
        <v>8</v>
      </c>
      <c r="G58" s="9">
        <v>0</v>
      </c>
      <c r="H58" s="9">
        <v>2</v>
      </c>
      <c r="I58" s="9">
        <v>1</v>
      </c>
      <c r="J58" s="9">
        <v>0.555555555555556</v>
      </c>
      <c r="K58" s="9">
        <v>0.714285714285714</v>
      </c>
      <c r="L58" s="9">
        <v>0.8</v>
      </c>
      <c r="M58" s="9">
        <v>0.2</v>
      </c>
      <c r="N58" s="9">
        <v>0.6</v>
      </c>
    </row>
    <row r="59" s="4" customFormat="1" spans="1:14">
      <c r="A59" s="16">
        <v>456</v>
      </c>
      <c r="B59" s="17">
        <v>456</v>
      </c>
      <c r="C59" s="17">
        <v>0.846237897872925</v>
      </c>
      <c r="D59" s="17">
        <v>0.175909638404846</v>
      </c>
      <c r="E59" s="17">
        <v>10</v>
      </c>
      <c r="F59" s="17">
        <v>6</v>
      </c>
      <c r="G59" s="17">
        <v>0</v>
      </c>
      <c r="H59" s="17">
        <v>4</v>
      </c>
      <c r="I59" s="17">
        <v>1</v>
      </c>
      <c r="J59" s="17">
        <v>0.625</v>
      </c>
      <c r="K59" s="17">
        <v>0.769230769230769</v>
      </c>
      <c r="L59" s="17">
        <v>0.6</v>
      </c>
      <c r="M59" s="17">
        <v>0.4</v>
      </c>
      <c r="N59" s="17">
        <v>0.7</v>
      </c>
    </row>
    <row r="60" spans="1:14">
      <c r="A60" s="8">
        <v>305</v>
      </c>
      <c r="B60" s="9">
        <v>305</v>
      </c>
      <c r="C60" s="9">
        <v>0.855350017547607</v>
      </c>
      <c r="D60" s="9">
        <v>0.0944843292236328</v>
      </c>
      <c r="E60" s="9">
        <v>10</v>
      </c>
      <c r="F60" s="9">
        <v>6</v>
      </c>
      <c r="G60" s="9">
        <v>0</v>
      </c>
      <c r="H60" s="9">
        <v>4</v>
      </c>
      <c r="I60" s="9">
        <v>1</v>
      </c>
      <c r="J60" s="9">
        <v>0.625</v>
      </c>
      <c r="K60" s="9">
        <v>0.769230769230769</v>
      </c>
      <c r="L60" s="9">
        <v>0.6</v>
      </c>
      <c r="M60" s="9">
        <v>0.4</v>
      </c>
      <c r="N60" s="9">
        <v>0.7</v>
      </c>
    </row>
    <row r="61" spans="1:14">
      <c r="A61" s="8">
        <v>30</v>
      </c>
      <c r="B61" s="9">
        <v>30</v>
      </c>
      <c r="C61" s="9">
        <v>0.861119389533997</v>
      </c>
      <c r="D61" s="9">
        <v>0.250669717788696</v>
      </c>
      <c r="E61" s="9">
        <v>8</v>
      </c>
      <c r="F61" s="9">
        <v>7</v>
      </c>
      <c r="G61" s="9">
        <v>2</v>
      </c>
      <c r="H61" s="9">
        <v>3</v>
      </c>
      <c r="I61" s="9">
        <v>0.8</v>
      </c>
      <c r="J61" s="9">
        <v>0.533333333333333</v>
      </c>
      <c r="K61" s="9">
        <v>0.64</v>
      </c>
      <c r="L61" s="9">
        <v>0.7</v>
      </c>
      <c r="M61" s="9">
        <v>0.1</v>
      </c>
      <c r="N61" s="9">
        <v>0.55</v>
      </c>
    </row>
    <row r="62" spans="1:14">
      <c r="A62" s="8">
        <v>64</v>
      </c>
      <c r="B62" s="9">
        <v>64</v>
      </c>
      <c r="C62" s="9">
        <v>0.862770557403564</v>
      </c>
      <c r="D62" s="9">
        <v>0.0667507648468018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479</v>
      </c>
      <c r="B63" s="9">
        <v>479</v>
      </c>
      <c r="C63" s="9">
        <v>0.870608329772949</v>
      </c>
      <c r="D63" s="9">
        <v>0.253975987434387</v>
      </c>
      <c r="E63" s="9">
        <v>10</v>
      </c>
      <c r="F63" s="9">
        <v>5</v>
      </c>
      <c r="G63" s="9">
        <v>0</v>
      </c>
      <c r="H63" s="9">
        <v>5</v>
      </c>
      <c r="I63" s="9">
        <v>1</v>
      </c>
      <c r="J63" s="9">
        <v>0.666666666666667</v>
      </c>
      <c r="K63" s="9">
        <v>0.8</v>
      </c>
      <c r="L63" s="9">
        <v>0.5</v>
      </c>
      <c r="M63" s="9">
        <v>0.5</v>
      </c>
      <c r="N63" s="9">
        <v>0.75</v>
      </c>
    </row>
    <row r="64" spans="1:14">
      <c r="A64" s="8">
        <v>196</v>
      </c>
      <c r="B64" s="9">
        <v>196</v>
      </c>
      <c r="C64" s="9">
        <v>0.874240398406982</v>
      </c>
      <c r="D64" s="9">
        <v>0.196797728538513</v>
      </c>
      <c r="E64" s="9">
        <v>9</v>
      </c>
      <c r="F64" s="9">
        <v>6</v>
      </c>
      <c r="G64" s="9">
        <v>1</v>
      </c>
      <c r="H64" s="9">
        <v>4</v>
      </c>
      <c r="I64" s="9">
        <v>0.9</v>
      </c>
      <c r="J64" s="9">
        <v>0.6</v>
      </c>
      <c r="K64" s="9">
        <v>0.72</v>
      </c>
      <c r="L64" s="9">
        <v>0.6</v>
      </c>
      <c r="M64" s="9">
        <v>0.3</v>
      </c>
      <c r="N64" s="9">
        <v>0.65</v>
      </c>
    </row>
    <row r="65" spans="1:14">
      <c r="A65" s="8">
        <v>110</v>
      </c>
      <c r="B65" s="9">
        <v>110</v>
      </c>
      <c r="C65" s="9">
        <v>0.882378220558167</v>
      </c>
      <c r="D65" s="9">
        <v>0.014157772064209</v>
      </c>
      <c r="E65" s="9">
        <v>10</v>
      </c>
      <c r="F65" s="9">
        <v>10</v>
      </c>
      <c r="G65" s="9">
        <v>0</v>
      </c>
      <c r="H65" s="9">
        <v>0</v>
      </c>
      <c r="I65" s="9">
        <v>1</v>
      </c>
      <c r="J65" s="9">
        <v>0.5</v>
      </c>
      <c r="K65" s="9">
        <v>0.666666666666667</v>
      </c>
      <c r="L65" s="9">
        <v>1</v>
      </c>
      <c r="M65" s="9">
        <v>0</v>
      </c>
      <c r="N65" s="9">
        <v>0.5</v>
      </c>
    </row>
    <row r="66" s="4" customFormat="1" spans="1:14">
      <c r="A66" s="16">
        <v>268</v>
      </c>
      <c r="B66" s="17">
        <v>268</v>
      </c>
      <c r="C66" s="17">
        <v>0.884103894233704</v>
      </c>
      <c r="D66" s="17">
        <v>0.151036620140076</v>
      </c>
      <c r="E66" s="17">
        <v>9</v>
      </c>
      <c r="F66" s="17">
        <v>8</v>
      </c>
      <c r="G66" s="17">
        <v>1</v>
      </c>
      <c r="H66" s="17">
        <v>2</v>
      </c>
      <c r="I66" s="17">
        <v>0.9</v>
      </c>
      <c r="J66" s="17">
        <v>0.529411764705882</v>
      </c>
      <c r="K66" s="17">
        <v>0.666666666666667</v>
      </c>
      <c r="L66" s="17">
        <v>0.8</v>
      </c>
      <c r="M66" s="17">
        <v>0.1</v>
      </c>
      <c r="N66" s="17">
        <v>0.55</v>
      </c>
    </row>
    <row r="67" spans="1:14">
      <c r="A67" s="8">
        <v>169</v>
      </c>
      <c r="B67" s="9">
        <v>169</v>
      </c>
      <c r="C67" s="9">
        <v>0.889257192611694</v>
      </c>
      <c r="D67" s="9">
        <v>0.131466746330261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431</v>
      </c>
      <c r="B68" s="9">
        <v>431</v>
      </c>
      <c r="C68" s="9">
        <v>0.889394044876099</v>
      </c>
      <c r="D68" s="9">
        <v>0.154950141906738</v>
      </c>
      <c r="E68" s="9">
        <v>10</v>
      </c>
      <c r="F68" s="9">
        <v>6</v>
      </c>
      <c r="G68" s="9">
        <v>0</v>
      </c>
      <c r="H68" s="9">
        <v>4</v>
      </c>
      <c r="I68" s="9">
        <v>1</v>
      </c>
      <c r="J68" s="9">
        <v>0.625</v>
      </c>
      <c r="K68" s="9">
        <v>0.769230769230769</v>
      </c>
      <c r="L68" s="9">
        <v>0.6</v>
      </c>
      <c r="M68" s="9">
        <v>0.4</v>
      </c>
      <c r="N68" s="9">
        <v>0.7</v>
      </c>
    </row>
    <row r="69" spans="1:14">
      <c r="A69" s="8">
        <v>144</v>
      </c>
      <c r="B69" s="9">
        <v>144</v>
      </c>
      <c r="C69" s="9">
        <v>0.890385270118713</v>
      </c>
      <c r="D69" s="9">
        <v>0.292407274246216</v>
      </c>
      <c r="E69" s="9">
        <v>9</v>
      </c>
      <c r="F69" s="9">
        <v>3</v>
      </c>
      <c r="G69" s="9">
        <v>1</v>
      </c>
      <c r="H69" s="9">
        <v>7</v>
      </c>
      <c r="I69" s="9">
        <v>0.9</v>
      </c>
      <c r="J69" s="9">
        <v>0.75</v>
      </c>
      <c r="K69" s="9">
        <v>0.818181818181818</v>
      </c>
      <c r="L69" s="9">
        <v>0.3</v>
      </c>
      <c r="M69" s="9">
        <v>0.6</v>
      </c>
      <c r="N69" s="9">
        <v>0.8</v>
      </c>
    </row>
    <row r="70" spans="1:14">
      <c r="A70" s="8">
        <v>453</v>
      </c>
      <c r="B70" s="9">
        <v>453</v>
      </c>
      <c r="C70" s="9">
        <v>0.89173424243927</v>
      </c>
      <c r="D70" s="9">
        <v>0.104991436004639</v>
      </c>
      <c r="E70" s="9">
        <v>8</v>
      </c>
      <c r="F70" s="9">
        <v>3</v>
      </c>
      <c r="G70" s="9">
        <v>2</v>
      </c>
      <c r="H70" s="9">
        <v>7</v>
      </c>
      <c r="I70" s="9">
        <v>0.8</v>
      </c>
      <c r="J70" s="9">
        <v>0.727272727272727</v>
      </c>
      <c r="K70" s="9">
        <v>0.761904761904762</v>
      </c>
      <c r="L70" s="9">
        <v>0.3</v>
      </c>
      <c r="M70" s="9">
        <v>0.5</v>
      </c>
      <c r="N70" s="9">
        <v>0.75</v>
      </c>
    </row>
    <row r="71" spans="1:14">
      <c r="A71" s="8">
        <v>19</v>
      </c>
      <c r="B71" s="9">
        <v>19</v>
      </c>
      <c r="C71" s="9">
        <v>0.89960515499115</v>
      </c>
      <c r="D71" s="9">
        <v>0.166372656822205</v>
      </c>
      <c r="E71" s="9">
        <v>9</v>
      </c>
      <c r="F71" s="9">
        <v>8</v>
      </c>
      <c r="G71" s="9">
        <v>1</v>
      </c>
      <c r="H71" s="9">
        <v>2</v>
      </c>
      <c r="I71" s="9">
        <v>0.9</v>
      </c>
      <c r="J71" s="9">
        <v>0.529411764705882</v>
      </c>
      <c r="K71" s="9">
        <v>0.666666666666667</v>
      </c>
      <c r="L71" s="9">
        <v>0.8</v>
      </c>
      <c r="M71" s="9">
        <v>0.1</v>
      </c>
      <c r="N71" s="9">
        <v>0.55</v>
      </c>
    </row>
    <row r="72" spans="1:14">
      <c r="A72" s="8">
        <v>333</v>
      </c>
      <c r="B72" s="9">
        <v>333</v>
      </c>
      <c r="C72" s="9">
        <v>0.900536417961121</v>
      </c>
      <c r="D72" s="9">
        <v>0.197224378585815</v>
      </c>
      <c r="E72" s="9">
        <v>9</v>
      </c>
      <c r="F72" s="9">
        <v>6</v>
      </c>
      <c r="G72" s="9">
        <v>1</v>
      </c>
      <c r="H72" s="9">
        <v>4</v>
      </c>
      <c r="I72" s="9">
        <v>0.9</v>
      </c>
      <c r="J72" s="9">
        <v>0.6</v>
      </c>
      <c r="K72" s="9">
        <v>0.72</v>
      </c>
      <c r="L72" s="9">
        <v>0.6</v>
      </c>
      <c r="M72" s="9">
        <v>0.3</v>
      </c>
      <c r="N72" s="9">
        <v>0.65</v>
      </c>
    </row>
    <row r="73" spans="1:14">
      <c r="A73" s="8">
        <v>280</v>
      </c>
      <c r="B73" s="9">
        <v>280</v>
      </c>
      <c r="C73" s="9">
        <v>0.907464981079102</v>
      </c>
      <c r="D73" s="9">
        <v>0.123257160186768</v>
      </c>
      <c r="E73" s="9">
        <v>8</v>
      </c>
      <c r="F73" s="9">
        <v>6</v>
      </c>
      <c r="G73" s="9">
        <v>2</v>
      </c>
      <c r="H73" s="9">
        <v>4</v>
      </c>
      <c r="I73" s="9">
        <v>0.8</v>
      </c>
      <c r="J73" s="9">
        <v>0.571428571428572</v>
      </c>
      <c r="K73" s="9">
        <v>0.666666666666667</v>
      </c>
      <c r="L73" s="9">
        <v>0.6</v>
      </c>
      <c r="M73" s="9">
        <v>0.2</v>
      </c>
      <c r="N73" s="9">
        <v>0.6</v>
      </c>
    </row>
    <row r="74" s="4" customFormat="1" spans="1:14">
      <c r="A74" s="16">
        <v>63</v>
      </c>
      <c r="B74" s="17">
        <v>63</v>
      </c>
      <c r="C74" s="17">
        <v>0.91111147403717</v>
      </c>
      <c r="D74" s="17">
        <v>0.0442389249801636</v>
      </c>
      <c r="E74" s="17">
        <v>10</v>
      </c>
      <c r="F74" s="17">
        <v>7</v>
      </c>
      <c r="G74" s="17">
        <v>0</v>
      </c>
      <c r="H74" s="17">
        <v>3</v>
      </c>
      <c r="I74" s="17">
        <v>1</v>
      </c>
      <c r="J74" s="17">
        <v>0.588235294117647</v>
      </c>
      <c r="K74" s="17">
        <v>0.740740740740741</v>
      </c>
      <c r="L74" s="17">
        <v>0.7</v>
      </c>
      <c r="M74" s="17">
        <v>0.3</v>
      </c>
      <c r="N74" s="17">
        <v>0.65</v>
      </c>
    </row>
    <row r="75" spans="1:14">
      <c r="A75" s="8">
        <v>413</v>
      </c>
      <c r="B75" s="9">
        <v>413</v>
      </c>
      <c r="C75" s="9">
        <v>0.932106375694275</v>
      </c>
      <c r="D75" s="9">
        <v>0.126391768455505</v>
      </c>
      <c r="E75" s="9">
        <v>9</v>
      </c>
      <c r="F75" s="9">
        <v>9</v>
      </c>
      <c r="G75" s="9">
        <v>1</v>
      </c>
      <c r="H75" s="9">
        <v>1</v>
      </c>
      <c r="I75" s="9">
        <v>0.9</v>
      </c>
      <c r="J75" s="9">
        <v>0.5</v>
      </c>
      <c r="K75" s="9">
        <v>0.642857142857143</v>
      </c>
      <c r="L75" s="9">
        <v>0.9</v>
      </c>
      <c r="M75" s="9">
        <v>0</v>
      </c>
      <c r="N75" s="9">
        <v>0.5</v>
      </c>
    </row>
    <row r="76" s="4" customFormat="1" spans="1:14">
      <c r="A76" s="16">
        <v>336</v>
      </c>
      <c r="B76" s="17">
        <v>336</v>
      </c>
      <c r="C76" s="17">
        <v>0.946617364883423</v>
      </c>
      <c r="D76" s="17">
        <v>0.184411883354187</v>
      </c>
      <c r="E76" s="17">
        <v>9</v>
      </c>
      <c r="F76" s="17">
        <v>6</v>
      </c>
      <c r="G76" s="17">
        <v>1</v>
      </c>
      <c r="H76" s="17">
        <v>4</v>
      </c>
      <c r="I76" s="17">
        <v>0.9</v>
      </c>
      <c r="J76" s="17">
        <v>0.6</v>
      </c>
      <c r="K76" s="17">
        <v>0.72</v>
      </c>
      <c r="L76" s="17">
        <v>0.6</v>
      </c>
      <c r="M76" s="17">
        <v>0.3</v>
      </c>
      <c r="N76" s="17">
        <v>0.65</v>
      </c>
    </row>
    <row r="77" spans="3:13">
      <c r="C77" s="7">
        <f>AVERAGE(C2:C76)</f>
        <v>0.73170666217804</v>
      </c>
      <c r="D77" s="7">
        <f>AVERAGE(D2:D76)</f>
        <v>0.107807648976644</v>
      </c>
      <c r="L77" s="7">
        <f>AVERAGE(L2:L76)</f>
        <v>0.68</v>
      </c>
      <c r="M77" s="7">
        <f>AVERAGE(M2:M76)</f>
        <v>0.210666666666667</v>
      </c>
    </row>
    <row r="79" spans="3:8">
      <c r="C79" s="18" t="s">
        <v>13</v>
      </c>
      <c r="D79" s="7" t="s">
        <v>14</v>
      </c>
      <c r="E79" s="7" t="s">
        <v>85</v>
      </c>
      <c r="F79" s="7" t="s">
        <v>87</v>
      </c>
      <c r="G79" s="7" t="s">
        <v>39</v>
      </c>
      <c r="H79" s="7"/>
    </row>
    <row r="80" spans="3:11">
      <c r="C80" s="7" t="s">
        <v>15</v>
      </c>
      <c r="D80" s="7">
        <f>COUNTIF(C2:C76,"&lt;0.343")-COUNTIF(C2:C76,"&lt;0.311")</f>
        <v>0</v>
      </c>
      <c r="E80" s="7"/>
      <c r="F80" s="7"/>
      <c r="G80" s="19">
        <v>0.02</v>
      </c>
      <c r="H80" s="23">
        <v>31.2</v>
      </c>
      <c r="I80" s="23">
        <v>-40</v>
      </c>
      <c r="J80" s="24">
        <v>0.0256</v>
      </c>
      <c r="K80">
        <v>76</v>
      </c>
    </row>
    <row r="81" spans="3:11">
      <c r="C81" s="7" t="s">
        <v>16</v>
      </c>
      <c r="D81" s="7">
        <f>COUNTIF(C2:C76,"&lt;0.375")-COUNTIF(C2:C76,"&lt;0.343")</f>
        <v>0</v>
      </c>
      <c r="E81" s="7"/>
      <c r="F81" s="7"/>
      <c r="G81" s="19">
        <v>0.04</v>
      </c>
      <c r="H81" s="23">
        <v>62.4</v>
      </c>
      <c r="I81" s="23">
        <v>-60</v>
      </c>
      <c r="J81" s="24">
        <v>0.0385</v>
      </c>
      <c r="K81">
        <v>75</v>
      </c>
    </row>
    <row r="82" spans="3:11">
      <c r="C82" s="7" t="s">
        <v>17</v>
      </c>
      <c r="D82" s="7">
        <f>COUNTIF(C2:C76,"&lt;0.407")-COUNTIF(C2:C76,"&lt;0.375")</f>
        <v>0</v>
      </c>
      <c r="E82" s="7"/>
      <c r="F82" s="7"/>
      <c r="G82" s="19">
        <v>0.1</v>
      </c>
      <c r="H82" s="23">
        <v>156</v>
      </c>
      <c r="I82" s="23">
        <v>-160</v>
      </c>
      <c r="J82" s="24">
        <v>0.1026</v>
      </c>
      <c r="K82">
        <v>70</v>
      </c>
    </row>
    <row r="83" spans="3:11">
      <c r="C83" s="7" t="s">
        <v>18</v>
      </c>
      <c r="D83" s="7">
        <f>COUNTIF(C2:C76,"&lt;0.439")-COUNTIF(C2:C76,"&lt;0.407")</f>
        <v>0</v>
      </c>
      <c r="E83" s="7"/>
      <c r="F83" s="7"/>
      <c r="G83" s="19">
        <v>0.12</v>
      </c>
      <c r="H83" s="23">
        <v>187.2</v>
      </c>
      <c r="I83" s="23">
        <v>-180</v>
      </c>
      <c r="J83" s="24">
        <v>0.1154</v>
      </c>
      <c r="K83">
        <v>69</v>
      </c>
    </row>
    <row r="84" s="3" customFormat="1" spans="3:11">
      <c r="C84" s="20" t="s">
        <v>19</v>
      </c>
      <c r="D84" s="20">
        <f>COUNTIF(C2:C76,"&lt;0.471")-COUNTIF(C2:C76,"&lt;0.439")</f>
        <v>0</v>
      </c>
      <c r="E84" s="20"/>
      <c r="F84" s="20">
        <v>1560</v>
      </c>
      <c r="G84" s="20"/>
      <c r="H84" s="20"/>
      <c r="I84" s="3">
        <v>-200</v>
      </c>
      <c r="J84" s="25">
        <v>0.1282</v>
      </c>
      <c r="K84" s="3">
        <v>68</v>
      </c>
    </row>
    <row r="85" spans="3:7">
      <c r="C85" s="7" t="s">
        <v>20</v>
      </c>
      <c r="D85" s="7">
        <f>COUNTIF(C2:C76,"&lt;0.503")-COUNTIF(C2:C76,"&lt;0.471")</f>
        <v>4</v>
      </c>
      <c r="E85" s="7"/>
      <c r="F85" s="7"/>
      <c r="G85" s="7"/>
    </row>
    <row r="86" s="1" customFormat="1" spans="3:7">
      <c r="C86" s="26" t="s">
        <v>21</v>
      </c>
      <c r="D86" s="26">
        <f>COUNTIF(C2:C76,"&lt;0.535")-COUNTIF(C2:C76,"&lt;0.503")</f>
        <v>23</v>
      </c>
      <c r="E86" s="26"/>
      <c r="F86" s="26"/>
      <c r="G86" s="26"/>
    </row>
    <row r="87" spans="3:7">
      <c r="C87" s="7" t="s">
        <v>22</v>
      </c>
      <c r="D87" s="7">
        <f>COUNTIF(C2:C76,"&lt;0.567")-COUNTIF(C2:C76,"&lt;0.535")</f>
        <v>0</v>
      </c>
      <c r="E87" s="7"/>
      <c r="F87" s="7"/>
      <c r="G87" s="7"/>
    </row>
    <row r="88" s="3" customFormat="1" spans="3:7">
      <c r="C88" s="20" t="s">
        <v>23</v>
      </c>
      <c r="D88" s="20">
        <f>COUNTIF(C2:C76,"&lt;0.599")-COUNTIF(C2:C76,"&lt;0.567")</f>
        <v>0</v>
      </c>
      <c r="E88" s="20"/>
      <c r="F88" s="20"/>
      <c r="G88" s="20"/>
    </row>
    <row r="89" spans="3:7">
      <c r="C89" s="7" t="s">
        <v>24</v>
      </c>
      <c r="D89" s="7">
        <f>COUNTIF(C2:C76,"&lt;0.631")-COUNTIF(C2:C76,"&lt;0.599")</f>
        <v>0</v>
      </c>
      <c r="E89" s="7"/>
      <c r="F89" s="7"/>
      <c r="G89" s="7"/>
    </row>
    <row r="90" s="6" customFormat="1" spans="3:7">
      <c r="C90" s="22" t="s">
        <v>25</v>
      </c>
      <c r="D90" s="22">
        <f>COUNTIF(C2:C76,"&lt;0.663")-COUNTIF(C2:C76,"&lt;0.631")</f>
        <v>0</v>
      </c>
      <c r="E90" s="22"/>
      <c r="F90" s="22"/>
      <c r="G90" s="22"/>
    </row>
    <row r="91" spans="3:7">
      <c r="C91" s="7" t="s">
        <v>26</v>
      </c>
      <c r="D91" s="7">
        <f>COUNTIF(C2:C76,"&lt;0.695")-COUNTIF(C2:C76,"&lt;0.663")</f>
        <v>0</v>
      </c>
      <c r="E91" s="7"/>
      <c r="F91" s="7"/>
      <c r="G91" s="7"/>
    </row>
    <row r="92" spans="3:8">
      <c r="C92" s="7" t="s">
        <v>27</v>
      </c>
      <c r="D92" s="7">
        <f>COUNTIF(C2:C76,"&lt;0.727")-COUNTIF(C2:C76,"&lt;0.695")</f>
        <v>0</v>
      </c>
      <c r="E92" s="7"/>
      <c r="F92" s="7"/>
      <c r="G92">
        <v>0.53</v>
      </c>
      <c r="H92">
        <v>0.038</v>
      </c>
    </row>
    <row r="93" spans="3:8">
      <c r="C93" s="7" t="s">
        <v>28</v>
      </c>
      <c r="D93" s="7">
        <f>COUNTIF(C2:C76,"&lt;0.759")-COUNTIF(C2:C76,"&lt;0.727")</f>
        <v>0</v>
      </c>
      <c r="E93" s="7"/>
      <c r="F93" s="7"/>
      <c r="G93">
        <v>0.641</v>
      </c>
      <c r="H93">
        <v>0.073</v>
      </c>
    </row>
    <row r="94" s="5" customFormat="1" spans="3:8">
      <c r="C94" s="21" t="s">
        <v>29</v>
      </c>
      <c r="D94" s="21">
        <f>COUNTIF(C2:C76,"&lt;0.791")-COUNTIF(C2:C76,"&lt;0.759")</f>
        <v>4</v>
      </c>
      <c r="E94" s="21"/>
      <c r="F94" s="21"/>
      <c r="G94">
        <v>0.734</v>
      </c>
      <c r="H94">
        <v>0.107</v>
      </c>
    </row>
    <row r="95" spans="3:7">
      <c r="C95" s="7" t="s">
        <v>30</v>
      </c>
      <c r="D95" s="7">
        <f>COUNTIF(C2:C76,"&lt;0.823")-COUNTIF(C2:C76,"&lt;0.791")</f>
        <v>12</v>
      </c>
      <c r="E95" s="7"/>
      <c r="F95" s="7"/>
      <c r="G95" s="7"/>
    </row>
    <row r="96" spans="3:7">
      <c r="C96" s="7" t="s">
        <v>31</v>
      </c>
      <c r="D96" s="7">
        <f>COUNTIF(C2:C76,"&lt;0.855")-COUNTIF(C2:C76,"&lt;0.823")</f>
        <v>12</v>
      </c>
      <c r="E96" s="7"/>
      <c r="F96" s="7"/>
      <c r="G96" s="7"/>
    </row>
    <row r="97" spans="3:7">
      <c r="C97" s="7" t="s">
        <v>32</v>
      </c>
      <c r="D97" s="7">
        <f>COUNTIF(C2:C76,"&lt;0.887")-COUNTIF(C2:C76,"&lt;0.855")</f>
        <v>7</v>
      </c>
      <c r="E97" s="7"/>
      <c r="F97" s="7"/>
      <c r="G97" s="7"/>
    </row>
    <row r="98" spans="3:7">
      <c r="C98" s="7" t="s">
        <v>33</v>
      </c>
      <c r="D98" s="7">
        <f>COUNTIF(C2:C76,"&lt;0.919")-COUNTIF(C2:C76,"&lt;0.887")</f>
        <v>10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3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64" workbookViewId="0">
      <selection activeCell="A1" sqref="$A1:$XFD98"/>
    </sheetView>
  </sheetViews>
  <sheetFormatPr defaultColWidth="9" defaultRowHeight="13.5"/>
  <cols>
    <col min="3" max="4" width="19.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248</v>
      </c>
      <c r="B2" s="9">
        <v>248</v>
      </c>
      <c r="C2" s="9">
        <v>0.480457067489624</v>
      </c>
      <c r="D2" s="9">
        <v>0.110321640968323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113</v>
      </c>
      <c r="B3" s="9">
        <v>113</v>
      </c>
      <c r="C3" s="9">
        <v>0.48065447807312</v>
      </c>
      <c r="D3" s="9">
        <v>0.154976487159729</v>
      </c>
      <c r="E3" s="9">
        <v>7</v>
      </c>
      <c r="F3" s="9">
        <v>9</v>
      </c>
      <c r="G3" s="9">
        <v>3</v>
      </c>
      <c r="H3" s="9">
        <v>1</v>
      </c>
      <c r="I3" s="9">
        <v>0.7</v>
      </c>
      <c r="J3" s="9">
        <v>0.4375</v>
      </c>
      <c r="K3" s="9">
        <v>0.538461538461538</v>
      </c>
      <c r="L3" s="9">
        <v>0.9</v>
      </c>
      <c r="M3" s="9">
        <v>-0.2</v>
      </c>
      <c r="N3" s="9">
        <v>0.4</v>
      </c>
    </row>
    <row r="4" spans="1:14">
      <c r="A4" s="8">
        <v>339</v>
      </c>
      <c r="B4" s="9">
        <v>339</v>
      </c>
      <c r="C4" s="9">
        <v>0.488686084747315</v>
      </c>
      <c r="D4" s="9">
        <v>0.0729025602340698</v>
      </c>
      <c r="E4" s="9">
        <v>10</v>
      </c>
      <c r="F4" s="9">
        <v>7</v>
      </c>
      <c r="G4" s="9">
        <v>0</v>
      </c>
      <c r="H4" s="9">
        <v>3</v>
      </c>
      <c r="I4" s="9">
        <v>1</v>
      </c>
      <c r="J4" s="9">
        <v>0.588235294117647</v>
      </c>
      <c r="K4" s="9">
        <v>0.740740740740741</v>
      </c>
      <c r="L4" s="9">
        <v>0.7</v>
      </c>
      <c r="M4" s="9">
        <v>0.3</v>
      </c>
      <c r="N4" s="9">
        <v>0.65</v>
      </c>
    </row>
    <row r="5" spans="1:14">
      <c r="A5" s="8">
        <v>342</v>
      </c>
      <c r="B5" s="9">
        <v>342</v>
      </c>
      <c r="C5" s="9">
        <v>0.489537000656128</v>
      </c>
      <c r="D5" s="9">
        <v>0.0721596479415894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471</v>
      </c>
      <c r="B6" s="9">
        <v>471</v>
      </c>
      <c r="C6" s="9">
        <v>0.503038883209229</v>
      </c>
      <c r="D6" s="9">
        <v>0.0972745418548584</v>
      </c>
      <c r="E6" s="9">
        <v>9</v>
      </c>
      <c r="F6" s="9">
        <v>6</v>
      </c>
      <c r="G6" s="9">
        <v>1</v>
      </c>
      <c r="H6" s="9">
        <v>4</v>
      </c>
      <c r="I6" s="9">
        <v>0.9</v>
      </c>
      <c r="J6" s="9">
        <v>0.6</v>
      </c>
      <c r="K6" s="9">
        <v>0.72</v>
      </c>
      <c r="L6" s="9">
        <v>0.6</v>
      </c>
      <c r="M6" s="9">
        <v>0.3</v>
      </c>
      <c r="N6" s="9">
        <v>0.65</v>
      </c>
    </row>
    <row r="7" spans="1:14">
      <c r="A7" s="8">
        <v>157</v>
      </c>
      <c r="B7" s="9">
        <v>157</v>
      </c>
      <c r="C7" s="9">
        <v>0.511327028274536</v>
      </c>
      <c r="D7" s="9">
        <v>0.097496509552002</v>
      </c>
      <c r="E7" s="9">
        <v>10</v>
      </c>
      <c r="F7" s="9">
        <v>4</v>
      </c>
      <c r="G7" s="9">
        <v>0</v>
      </c>
      <c r="H7" s="9">
        <v>6</v>
      </c>
      <c r="I7" s="9">
        <v>1</v>
      </c>
      <c r="J7" s="9">
        <v>0.714285714285714</v>
      </c>
      <c r="K7" s="9">
        <v>0.833333333333333</v>
      </c>
      <c r="L7" s="9">
        <v>0.4</v>
      </c>
      <c r="M7" s="9">
        <v>0.6</v>
      </c>
      <c r="N7" s="9">
        <v>0.8</v>
      </c>
    </row>
    <row r="8" spans="1:14">
      <c r="A8" s="8">
        <v>341</v>
      </c>
      <c r="B8" s="9">
        <v>341</v>
      </c>
      <c r="C8" s="9">
        <v>0.512217044830322</v>
      </c>
      <c r="D8" s="9">
        <v>0.0958206653594971</v>
      </c>
      <c r="E8" s="9">
        <v>9</v>
      </c>
      <c r="F8" s="9">
        <v>6</v>
      </c>
      <c r="G8" s="9">
        <v>1</v>
      </c>
      <c r="H8" s="9">
        <v>4</v>
      </c>
      <c r="I8" s="9">
        <v>0.9</v>
      </c>
      <c r="J8" s="9">
        <v>0.6</v>
      </c>
      <c r="K8" s="9">
        <v>0.72</v>
      </c>
      <c r="L8" s="9">
        <v>0.6</v>
      </c>
      <c r="M8" s="9">
        <v>0.3</v>
      </c>
      <c r="N8" s="9">
        <v>0.65</v>
      </c>
    </row>
    <row r="9" spans="1:14">
      <c r="A9" s="8">
        <v>154</v>
      </c>
      <c r="B9" s="9">
        <v>154</v>
      </c>
      <c r="C9" s="9">
        <v>0.514118075370789</v>
      </c>
      <c r="D9" s="9">
        <v>0.0761491060256958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170</v>
      </c>
      <c r="B10" s="9">
        <v>170</v>
      </c>
      <c r="C10" s="9">
        <v>0.517281055450439</v>
      </c>
      <c r="D10" s="9">
        <v>0.0913281440734863</v>
      </c>
      <c r="E10" s="9">
        <v>7</v>
      </c>
      <c r="F10" s="9">
        <v>7</v>
      </c>
      <c r="G10" s="9">
        <v>3</v>
      </c>
      <c r="H10" s="9">
        <v>3</v>
      </c>
      <c r="I10" s="9">
        <v>0.7</v>
      </c>
      <c r="J10" s="9">
        <v>0.5</v>
      </c>
      <c r="K10" s="9">
        <v>0.583333333333333</v>
      </c>
      <c r="L10" s="9">
        <v>0.7</v>
      </c>
      <c r="M10" s="9">
        <v>0</v>
      </c>
      <c r="N10" s="9">
        <v>0.5</v>
      </c>
    </row>
    <row r="11" spans="1:14">
      <c r="A11" s="8">
        <v>132</v>
      </c>
      <c r="B11" s="9">
        <v>132</v>
      </c>
      <c r="C11" s="9">
        <v>0.518872261047363</v>
      </c>
      <c r="D11" s="9">
        <v>0.0788161754608154</v>
      </c>
      <c r="E11" s="9">
        <v>9</v>
      </c>
      <c r="F11" s="9">
        <v>8</v>
      </c>
      <c r="G11" s="9">
        <v>1</v>
      </c>
      <c r="H11" s="9">
        <v>2</v>
      </c>
      <c r="I11" s="9">
        <v>0.9</v>
      </c>
      <c r="J11" s="9">
        <v>0.529411764705882</v>
      </c>
      <c r="K11" s="9">
        <v>0.666666666666667</v>
      </c>
      <c r="L11" s="9">
        <v>0.8</v>
      </c>
      <c r="M11" s="9">
        <v>0.1</v>
      </c>
      <c r="N11" s="9">
        <v>0.55</v>
      </c>
    </row>
    <row r="12" spans="1:14">
      <c r="A12" s="8">
        <v>200</v>
      </c>
      <c r="B12" s="9">
        <v>200</v>
      </c>
      <c r="C12" s="9">
        <v>0.520510196685791</v>
      </c>
      <c r="D12" s="9">
        <v>0.174683451652527</v>
      </c>
      <c r="E12" s="9">
        <v>7</v>
      </c>
      <c r="F12" s="9">
        <v>6</v>
      </c>
      <c r="G12" s="9">
        <v>3</v>
      </c>
      <c r="H12" s="9">
        <v>4</v>
      </c>
      <c r="I12" s="9">
        <v>0.7</v>
      </c>
      <c r="J12" s="9">
        <v>0.538461538461539</v>
      </c>
      <c r="K12" s="9">
        <v>0.608695652173913</v>
      </c>
      <c r="L12" s="9">
        <v>0.6</v>
      </c>
      <c r="M12" s="9">
        <v>0.1</v>
      </c>
      <c r="N12" s="9">
        <v>0.55</v>
      </c>
    </row>
    <row r="13" spans="1:14">
      <c r="A13" s="8">
        <v>231</v>
      </c>
      <c r="B13" s="9">
        <v>231</v>
      </c>
      <c r="C13" s="9">
        <v>0.52093243598938</v>
      </c>
      <c r="D13" s="9">
        <v>0.0623812675476074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363</v>
      </c>
      <c r="B14" s="9">
        <v>363</v>
      </c>
      <c r="C14" s="9">
        <v>0.521186828613281</v>
      </c>
      <c r="D14" s="9">
        <v>0.0451854467391968</v>
      </c>
      <c r="E14" s="9">
        <v>9</v>
      </c>
      <c r="F14" s="9">
        <v>6</v>
      </c>
      <c r="G14" s="9">
        <v>1</v>
      </c>
      <c r="H14" s="9">
        <v>4</v>
      </c>
      <c r="I14" s="9">
        <v>0.9</v>
      </c>
      <c r="J14" s="9">
        <v>0.6</v>
      </c>
      <c r="K14" s="9">
        <v>0.72</v>
      </c>
      <c r="L14" s="9">
        <v>0.6</v>
      </c>
      <c r="M14" s="9">
        <v>0.3</v>
      </c>
      <c r="N14" s="9">
        <v>0.65</v>
      </c>
    </row>
    <row r="15" spans="1:14">
      <c r="A15" s="8">
        <v>6</v>
      </c>
      <c r="B15" s="9">
        <v>6</v>
      </c>
      <c r="C15" s="9">
        <v>0.523792743682861</v>
      </c>
      <c r="D15" s="9">
        <v>0.0228317975997925</v>
      </c>
      <c r="E15" s="9">
        <v>9</v>
      </c>
      <c r="F15" s="9">
        <v>5</v>
      </c>
      <c r="G15" s="9">
        <v>1</v>
      </c>
      <c r="H15" s="9">
        <v>5</v>
      </c>
      <c r="I15" s="9">
        <v>0.9</v>
      </c>
      <c r="J15" s="9">
        <v>0.642857142857143</v>
      </c>
      <c r="K15" s="9">
        <v>0.75</v>
      </c>
      <c r="L15" s="9">
        <v>0.5</v>
      </c>
      <c r="M15" s="9">
        <v>0.4</v>
      </c>
      <c r="N15" s="9">
        <v>0.7</v>
      </c>
    </row>
    <row r="16" s="3" customFormat="1" spans="1:14">
      <c r="A16" s="14">
        <v>78</v>
      </c>
      <c r="B16" s="15">
        <v>78</v>
      </c>
      <c r="C16" s="15">
        <v>0.525001525878906</v>
      </c>
      <c r="D16" s="15">
        <v>0.0815575122833252</v>
      </c>
      <c r="E16" s="15">
        <v>9</v>
      </c>
      <c r="F16" s="15">
        <v>5</v>
      </c>
      <c r="G16" s="15">
        <v>1</v>
      </c>
      <c r="H16" s="15">
        <v>5</v>
      </c>
      <c r="I16" s="15">
        <v>0.9</v>
      </c>
      <c r="J16" s="15">
        <v>0.642857142857143</v>
      </c>
      <c r="K16" s="15">
        <v>0.75</v>
      </c>
      <c r="L16" s="15">
        <v>0.5</v>
      </c>
      <c r="M16" s="15">
        <v>0.4</v>
      </c>
      <c r="N16" s="15">
        <v>0.7</v>
      </c>
    </row>
    <row r="17" spans="1:14">
      <c r="A17" s="8">
        <v>164</v>
      </c>
      <c r="B17" s="9">
        <v>164</v>
      </c>
      <c r="C17" s="9">
        <v>0.526402473449707</v>
      </c>
      <c r="D17" s="9">
        <v>0.0452498197555542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50</v>
      </c>
      <c r="B18" s="9">
        <v>50</v>
      </c>
      <c r="C18" s="9">
        <v>0.527089238166809</v>
      </c>
      <c r="D18" s="9">
        <v>0.0420119762420654</v>
      </c>
      <c r="E18" s="9">
        <v>8</v>
      </c>
      <c r="F18" s="9">
        <v>6</v>
      </c>
      <c r="G18" s="9">
        <v>2</v>
      </c>
      <c r="H18" s="9">
        <v>4</v>
      </c>
      <c r="I18" s="9">
        <v>0.8</v>
      </c>
      <c r="J18" s="9">
        <v>0.571428571428572</v>
      </c>
      <c r="K18" s="9">
        <v>0.666666666666667</v>
      </c>
      <c r="L18" s="9">
        <v>0.6</v>
      </c>
      <c r="M18" s="9">
        <v>0.2</v>
      </c>
      <c r="N18" s="9">
        <v>0.6</v>
      </c>
    </row>
    <row r="19" spans="1:14">
      <c r="A19" s="8">
        <v>426</v>
      </c>
      <c r="B19" s="9">
        <v>426</v>
      </c>
      <c r="C19" s="9">
        <v>0.52754282951355</v>
      </c>
      <c r="D19" s="9">
        <v>0.0470945835113525</v>
      </c>
      <c r="E19" s="9">
        <v>8</v>
      </c>
      <c r="F19" s="9">
        <v>7</v>
      </c>
      <c r="G19" s="9">
        <v>2</v>
      </c>
      <c r="H19" s="9">
        <v>3</v>
      </c>
      <c r="I19" s="9">
        <v>0.8</v>
      </c>
      <c r="J19" s="9">
        <v>0.533333333333333</v>
      </c>
      <c r="K19" s="9">
        <v>0.64</v>
      </c>
      <c r="L19" s="9">
        <v>0.7</v>
      </c>
      <c r="M19" s="9">
        <v>0.1</v>
      </c>
      <c r="N19" s="9">
        <v>0.55</v>
      </c>
    </row>
    <row r="20" spans="1:14">
      <c r="A20" s="8">
        <v>17</v>
      </c>
      <c r="B20" s="9">
        <v>17</v>
      </c>
      <c r="C20" s="9">
        <v>0.528415083885193</v>
      </c>
      <c r="D20" s="9">
        <v>0.0964980125427246</v>
      </c>
      <c r="E20" s="9">
        <v>10</v>
      </c>
      <c r="F20" s="9">
        <v>6</v>
      </c>
      <c r="G20" s="9">
        <v>0</v>
      </c>
      <c r="H20" s="9">
        <v>4</v>
      </c>
      <c r="I20" s="9">
        <v>1</v>
      </c>
      <c r="J20" s="9">
        <v>0.625</v>
      </c>
      <c r="K20" s="9">
        <v>0.769230769230769</v>
      </c>
      <c r="L20" s="9">
        <v>0.6</v>
      </c>
      <c r="M20" s="9">
        <v>0.4</v>
      </c>
      <c r="N20" s="9">
        <v>0.7</v>
      </c>
    </row>
    <row r="21" spans="1:14">
      <c r="A21" s="8">
        <v>434</v>
      </c>
      <c r="B21" s="9">
        <v>434</v>
      </c>
      <c r="C21" s="9">
        <v>0.529965877532959</v>
      </c>
      <c r="D21" s="9">
        <v>0.0462722778320313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12</v>
      </c>
      <c r="B22" s="9">
        <v>12</v>
      </c>
      <c r="C22" s="9">
        <v>0.531450152397156</v>
      </c>
      <c r="D22" s="9">
        <v>0.0931936502456665</v>
      </c>
      <c r="E22" s="9">
        <v>7</v>
      </c>
      <c r="F22" s="9">
        <v>4</v>
      </c>
      <c r="G22" s="9">
        <v>3</v>
      </c>
      <c r="H22" s="9">
        <v>6</v>
      </c>
      <c r="I22" s="9">
        <v>0.7</v>
      </c>
      <c r="J22" s="9">
        <v>0.636363636363636</v>
      </c>
      <c r="K22" s="9">
        <v>0.666666666666667</v>
      </c>
      <c r="L22" s="9">
        <v>0.4</v>
      </c>
      <c r="M22" s="9">
        <v>0.3</v>
      </c>
      <c r="N22" s="9">
        <v>0.65</v>
      </c>
    </row>
    <row r="23" spans="1:14">
      <c r="A23" s="8">
        <v>302</v>
      </c>
      <c r="B23" s="9">
        <v>302</v>
      </c>
      <c r="C23" s="9">
        <v>0.532430410385132</v>
      </c>
      <c r="D23" s="9">
        <v>0.0958017110824585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380</v>
      </c>
      <c r="B24" s="9">
        <v>380</v>
      </c>
      <c r="C24" s="9">
        <v>0.533769369125366</v>
      </c>
      <c r="D24" s="9">
        <v>0.0300166606903076</v>
      </c>
      <c r="E24" s="9">
        <v>7</v>
      </c>
      <c r="F24" s="9">
        <v>7</v>
      </c>
      <c r="G24" s="9">
        <v>3</v>
      </c>
      <c r="H24" s="9">
        <v>3</v>
      </c>
      <c r="I24" s="9">
        <v>0.7</v>
      </c>
      <c r="J24" s="9">
        <v>0.5</v>
      </c>
      <c r="K24" s="9">
        <v>0.583333333333333</v>
      </c>
      <c r="L24" s="9">
        <v>0.7</v>
      </c>
      <c r="M24" s="9">
        <v>0</v>
      </c>
      <c r="N24" s="9">
        <v>0.5</v>
      </c>
    </row>
    <row r="25" spans="1:14">
      <c r="A25" s="8">
        <v>143</v>
      </c>
      <c r="B25" s="9">
        <v>143</v>
      </c>
      <c r="C25" s="9">
        <v>0.534330725669861</v>
      </c>
      <c r="D25" s="9">
        <v>0.131121039390564</v>
      </c>
      <c r="E25" s="9">
        <v>7</v>
      </c>
      <c r="F25" s="9">
        <v>3</v>
      </c>
      <c r="G25" s="9">
        <v>3</v>
      </c>
      <c r="H25" s="9">
        <v>7</v>
      </c>
      <c r="I25" s="9">
        <v>0.7</v>
      </c>
      <c r="J25" s="9">
        <v>0.7</v>
      </c>
      <c r="K25" s="9">
        <v>0.7</v>
      </c>
      <c r="L25" s="9">
        <v>0.3</v>
      </c>
      <c r="M25" s="9">
        <v>0.4</v>
      </c>
      <c r="N25" s="9">
        <v>0.7</v>
      </c>
    </row>
    <row r="26" s="2" customFormat="1" spans="1:14">
      <c r="A26" s="12">
        <v>3</v>
      </c>
      <c r="B26" s="13">
        <v>3</v>
      </c>
      <c r="C26" s="13">
        <v>0.534832954406738</v>
      </c>
      <c r="D26" s="13">
        <v>0.0511319637298584</v>
      </c>
      <c r="E26" s="13">
        <v>10</v>
      </c>
      <c r="F26" s="13">
        <v>8</v>
      </c>
      <c r="G26" s="13">
        <v>0</v>
      </c>
      <c r="H26" s="13">
        <v>2</v>
      </c>
      <c r="I26" s="13">
        <v>1</v>
      </c>
      <c r="J26" s="13">
        <v>0.555555555555556</v>
      </c>
      <c r="K26" s="13">
        <v>0.714285714285714</v>
      </c>
      <c r="L26" s="13">
        <v>0.8</v>
      </c>
      <c r="M26" s="13">
        <v>0.2</v>
      </c>
      <c r="N26" s="13">
        <v>0.6</v>
      </c>
    </row>
    <row r="27" spans="1:14">
      <c r="A27" s="8">
        <v>241</v>
      </c>
      <c r="B27" s="9">
        <v>241</v>
      </c>
      <c r="C27" s="9">
        <v>0.931020617485046</v>
      </c>
      <c r="D27" s="9">
        <v>0.065038800239563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179</v>
      </c>
      <c r="B28" s="9">
        <v>179</v>
      </c>
      <c r="C28" s="9">
        <v>0.785847425460815</v>
      </c>
      <c r="D28" s="9">
        <v>0.249114394187927</v>
      </c>
      <c r="E28" s="9">
        <v>7</v>
      </c>
      <c r="F28" s="9">
        <v>7</v>
      </c>
      <c r="G28" s="9">
        <v>3</v>
      </c>
      <c r="H28" s="9">
        <v>3</v>
      </c>
      <c r="I28" s="9">
        <v>0.7</v>
      </c>
      <c r="J28" s="9">
        <v>0.5</v>
      </c>
      <c r="K28" s="9">
        <v>0.583333333333333</v>
      </c>
      <c r="L28" s="9">
        <v>0.7</v>
      </c>
      <c r="M28" s="9">
        <v>0</v>
      </c>
      <c r="N28" s="9">
        <v>0.5</v>
      </c>
    </row>
    <row r="29" spans="1:14">
      <c r="A29" s="8">
        <v>82</v>
      </c>
      <c r="B29" s="9">
        <v>82</v>
      </c>
      <c r="C29" s="9">
        <v>0.789119720458984</v>
      </c>
      <c r="D29" s="9">
        <v>0.221872568130493</v>
      </c>
      <c r="E29" s="9">
        <v>8</v>
      </c>
      <c r="F29" s="9">
        <v>8</v>
      </c>
      <c r="G29" s="9">
        <v>2</v>
      </c>
      <c r="H29" s="9">
        <v>2</v>
      </c>
      <c r="I29" s="9">
        <v>0.8</v>
      </c>
      <c r="J29" s="9">
        <v>0.5</v>
      </c>
      <c r="K29" s="9">
        <v>0.615384615384615</v>
      </c>
      <c r="L29" s="9">
        <v>0.8</v>
      </c>
      <c r="M29" s="9">
        <v>0</v>
      </c>
      <c r="N29" s="9">
        <v>0.5</v>
      </c>
    </row>
    <row r="30" spans="1:14">
      <c r="A30" s="8">
        <v>446</v>
      </c>
      <c r="B30" s="9">
        <v>446</v>
      </c>
      <c r="C30" s="9">
        <v>0.799922227859497</v>
      </c>
      <c r="D30" s="9">
        <v>0.0219073295593262</v>
      </c>
      <c r="E30" s="9">
        <v>8</v>
      </c>
      <c r="F30" s="9">
        <v>6</v>
      </c>
      <c r="G30" s="9">
        <v>2</v>
      </c>
      <c r="H30" s="9">
        <v>4</v>
      </c>
      <c r="I30" s="9">
        <v>0.8</v>
      </c>
      <c r="J30" s="9">
        <v>0.571428571428572</v>
      </c>
      <c r="K30" s="9">
        <v>0.666666666666667</v>
      </c>
      <c r="L30" s="9">
        <v>0.6</v>
      </c>
      <c r="M30" s="9">
        <v>0.2</v>
      </c>
      <c r="N30" s="9">
        <v>0.6</v>
      </c>
    </row>
    <row r="31" spans="1:14">
      <c r="A31" s="8">
        <v>130</v>
      </c>
      <c r="B31" s="9">
        <v>130</v>
      </c>
      <c r="C31" s="9">
        <v>0.804839730262756</v>
      </c>
      <c r="D31" s="9">
        <v>0.0534467697143555</v>
      </c>
      <c r="E31" s="9">
        <v>9</v>
      </c>
      <c r="F31" s="9">
        <v>9</v>
      </c>
      <c r="G31" s="9">
        <v>1</v>
      </c>
      <c r="H31" s="9">
        <v>1</v>
      </c>
      <c r="I31" s="9">
        <v>0.9</v>
      </c>
      <c r="J31" s="9">
        <v>0.5</v>
      </c>
      <c r="K31" s="9">
        <v>0.642857142857143</v>
      </c>
      <c r="L31" s="9">
        <v>0.9</v>
      </c>
      <c r="M31" s="9">
        <v>0</v>
      </c>
      <c r="N31" s="9">
        <v>0.5</v>
      </c>
    </row>
    <row r="32" spans="1:14">
      <c r="A32" s="8">
        <v>309</v>
      </c>
      <c r="B32" s="9">
        <v>309</v>
      </c>
      <c r="C32" s="9">
        <v>0.81212055683136</v>
      </c>
      <c r="D32" s="9">
        <v>0.156541228294373</v>
      </c>
      <c r="E32" s="9">
        <v>6</v>
      </c>
      <c r="F32" s="9">
        <v>7</v>
      </c>
      <c r="G32" s="9">
        <v>4</v>
      </c>
      <c r="H32" s="9">
        <v>3</v>
      </c>
      <c r="I32" s="9">
        <v>0.6</v>
      </c>
      <c r="J32" s="9">
        <v>0.461538461538462</v>
      </c>
      <c r="K32" s="9">
        <v>0.521739130434783</v>
      </c>
      <c r="L32" s="9">
        <v>0.7</v>
      </c>
      <c r="M32" s="9">
        <v>-0.1</v>
      </c>
      <c r="N32" s="9">
        <v>0.45</v>
      </c>
    </row>
    <row r="33" spans="1:14">
      <c r="A33" s="8">
        <v>87</v>
      </c>
      <c r="B33" s="9">
        <v>87</v>
      </c>
      <c r="C33" s="9">
        <v>0.905320048332214</v>
      </c>
      <c r="D33" s="9">
        <v>0.0473051071166992</v>
      </c>
      <c r="E33" s="9">
        <v>8</v>
      </c>
      <c r="F33" s="9">
        <v>9</v>
      </c>
      <c r="G33" s="9">
        <v>2</v>
      </c>
      <c r="H33" s="9">
        <v>1</v>
      </c>
      <c r="I33" s="9">
        <v>0.8</v>
      </c>
      <c r="J33" s="9">
        <v>0.470588235294118</v>
      </c>
      <c r="K33" s="9">
        <v>0.592592592592593</v>
      </c>
      <c r="L33" s="9">
        <v>0.9</v>
      </c>
      <c r="M33" s="9">
        <v>-0.1</v>
      </c>
      <c r="N33" s="9">
        <v>0.45</v>
      </c>
    </row>
    <row r="34" spans="1:14">
      <c r="A34" s="8">
        <v>211</v>
      </c>
      <c r="B34" s="9">
        <v>211</v>
      </c>
      <c r="C34" s="9">
        <v>0.815291881561279</v>
      </c>
      <c r="D34" s="9">
        <v>0.173565149307251</v>
      </c>
      <c r="E34" s="9">
        <v>8</v>
      </c>
      <c r="F34" s="9">
        <v>8</v>
      </c>
      <c r="G34" s="9">
        <v>2</v>
      </c>
      <c r="H34" s="9">
        <v>2</v>
      </c>
      <c r="I34" s="9">
        <v>0.8</v>
      </c>
      <c r="J34" s="9">
        <v>0.5</v>
      </c>
      <c r="K34" s="9">
        <v>0.615384615384615</v>
      </c>
      <c r="L34" s="9">
        <v>0.8</v>
      </c>
      <c r="M34" s="9">
        <v>0</v>
      </c>
      <c r="N34" s="9">
        <v>0.5</v>
      </c>
    </row>
    <row r="35" spans="1:14">
      <c r="A35" s="8">
        <v>167</v>
      </c>
      <c r="B35" s="9">
        <v>167</v>
      </c>
      <c r="C35" s="9">
        <v>0.815348744392395</v>
      </c>
      <c r="D35" s="9">
        <v>0.00903403759002686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pans="1:14">
      <c r="A36" s="8">
        <v>424</v>
      </c>
      <c r="B36" s="9">
        <v>424</v>
      </c>
      <c r="C36" s="9">
        <v>0.815646529197693</v>
      </c>
      <c r="D36" s="9">
        <v>0.0948091745376587</v>
      </c>
      <c r="E36" s="9">
        <v>9</v>
      </c>
      <c r="F36" s="9">
        <v>4</v>
      </c>
      <c r="G36" s="9">
        <v>1</v>
      </c>
      <c r="H36" s="9">
        <v>6</v>
      </c>
      <c r="I36" s="9">
        <v>0.9</v>
      </c>
      <c r="J36" s="9">
        <v>0.692307692307692</v>
      </c>
      <c r="K36" s="9">
        <v>0.782608695652174</v>
      </c>
      <c r="L36" s="9">
        <v>0.4</v>
      </c>
      <c r="M36" s="9">
        <v>0.5</v>
      </c>
      <c r="N36" s="9">
        <v>0.75</v>
      </c>
    </row>
    <row r="37" spans="1:14">
      <c r="A37" s="8">
        <v>298</v>
      </c>
      <c r="B37" s="9">
        <v>298</v>
      </c>
      <c r="C37" s="9">
        <v>0.816716432571411</v>
      </c>
      <c r="D37" s="9">
        <v>0.16333019733429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281</v>
      </c>
      <c r="B38" s="9">
        <v>281</v>
      </c>
      <c r="C38" s="9">
        <v>0.818611860275269</v>
      </c>
      <c r="D38" s="9">
        <v>0.00951147079467773</v>
      </c>
      <c r="E38" s="9">
        <v>10</v>
      </c>
      <c r="F38" s="9">
        <v>10</v>
      </c>
      <c r="G38" s="9">
        <v>0</v>
      </c>
      <c r="H38" s="9">
        <v>0</v>
      </c>
      <c r="I38" s="9">
        <v>1</v>
      </c>
      <c r="J38" s="9">
        <v>0.5</v>
      </c>
      <c r="K38" s="9">
        <v>0.666666666666667</v>
      </c>
      <c r="L38" s="9">
        <v>1</v>
      </c>
      <c r="M38" s="9">
        <v>0</v>
      </c>
      <c r="N38" s="9">
        <v>0.5</v>
      </c>
    </row>
    <row r="39" spans="1:14">
      <c r="A39" s="8">
        <v>464</v>
      </c>
      <c r="B39" s="9">
        <v>464</v>
      </c>
      <c r="C39" s="9">
        <v>0.819258093833923</v>
      </c>
      <c r="D39" s="9">
        <v>0.0910781621932983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316</v>
      </c>
      <c r="B40" s="9">
        <v>316</v>
      </c>
      <c r="C40" s="9">
        <v>0.899687767028809</v>
      </c>
      <c r="D40" s="9">
        <v>0.0113396644592285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203</v>
      </c>
      <c r="B41" s="9">
        <v>203</v>
      </c>
      <c r="C41" s="9">
        <v>0.82262909412384</v>
      </c>
      <c r="D41" s="9">
        <v>0.0605645179748535</v>
      </c>
      <c r="E41" s="9">
        <v>10</v>
      </c>
      <c r="F41" s="9">
        <v>6</v>
      </c>
      <c r="G41" s="9">
        <v>0</v>
      </c>
      <c r="H41" s="9">
        <v>4</v>
      </c>
      <c r="I41" s="9">
        <v>1</v>
      </c>
      <c r="J41" s="9">
        <v>0.625</v>
      </c>
      <c r="K41" s="9">
        <v>0.769230769230769</v>
      </c>
      <c r="L41" s="9">
        <v>0.6</v>
      </c>
      <c r="M41" s="9">
        <v>0.4</v>
      </c>
      <c r="N41" s="9">
        <v>0.7</v>
      </c>
    </row>
    <row r="42" spans="1:14">
      <c r="A42" s="8">
        <v>187</v>
      </c>
      <c r="B42" s="9">
        <v>187</v>
      </c>
      <c r="C42" s="9">
        <v>0.822651863098145</v>
      </c>
      <c r="D42" s="9">
        <v>0.15688693523407</v>
      </c>
      <c r="E42" s="9">
        <v>10</v>
      </c>
      <c r="F42" s="9">
        <v>7</v>
      </c>
      <c r="G42" s="9">
        <v>0</v>
      </c>
      <c r="H42" s="9">
        <v>3</v>
      </c>
      <c r="I42" s="9">
        <v>1</v>
      </c>
      <c r="J42" s="9">
        <v>0.588235294117647</v>
      </c>
      <c r="K42" s="9">
        <v>0.740740740740741</v>
      </c>
      <c r="L42" s="9">
        <v>0.7</v>
      </c>
      <c r="M42" s="9">
        <v>0.3</v>
      </c>
      <c r="N42" s="9">
        <v>0.65</v>
      </c>
    </row>
    <row r="43" s="4" customFormat="1" spans="1:14">
      <c r="A43" s="16">
        <v>134</v>
      </c>
      <c r="B43" s="17">
        <v>134</v>
      </c>
      <c r="C43" s="17">
        <v>0.822918891906738</v>
      </c>
      <c r="D43" s="17">
        <v>0.0971198081970215</v>
      </c>
      <c r="E43" s="17">
        <v>10</v>
      </c>
      <c r="F43" s="17">
        <v>7</v>
      </c>
      <c r="G43" s="17">
        <v>0</v>
      </c>
      <c r="H43" s="17">
        <v>3</v>
      </c>
      <c r="I43" s="17">
        <v>1</v>
      </c>
      <c r="J43" s="17">
        <v>0.588235294117647</v>
      </c>
      <c r="K43" s="17">
        <v>0.740740740740741</v>
      </c>
      <c r="L43" s="17">
        <v>0.7</v>
      </c>
      <c r="M43" s="17">
        <v>0.3</v>
      </c>
      <c r="N43" s="17">
        <v>0.65</v>
      </c>
    </row>
    <row r="44" spans="1:14">
      <c r="A44" s="8">
        <v>428</v>
      </c>
      <c r="B44" s="9">
        <v>428</v>
      </c>
      <c r="C44" s="9">
        <v>0.825892806053162</v>
      </c>
      <c r="D44" s="9">
        <v>0.0750623941421509</v>
      </c>
      <c r="E44" s="9">
        <v>9</v>
      </c>
      <c r="F44" s="9">
        <v>5</v>
      </c>
      <c r="G44" s="9">
        <v>1</v>
      </c>
      <c r="H44" s="9">
        <v>5</v>
      </c>
      <c r="I44" s="9">
        <v>0.9</v>
      </c>
      <c r="J44" s="9">
        <v>0.642857142857143</v>
      </c>
      <c r="K44" s="9">
        <v>0.75</v>
      </c>
      <c r="L44" s="9">
        <v>0.5</v>
      </c>
      <c r="M44" s="9">
        <v>0.4</v>
      </c>
      <c r="N44" s="9">
        <v>0.7</v>
      </c>
    </row>
    <row r="45" spans="1:14">
      <c r="A45" s="8">
        <v>159</v>
      </c>
      <c r="B45" s="9">
        <v>159</v>
      </c>
      <c r="C45" s="9">
        <v>0.829185247421265</v>
      </c>
      <c r="D45" s="9">
        <v>0.101831912994385</v>
      </c>
      <c r="E45" s="9">
        <v>8</v>
      </c>
      <c r="F45" s="9">
        <v>8</v>
      </c>
      <c r="G45" s="9">
        <v>2</v>
      </c>
      <c r="H45" s="9">
        <v>2</v>
      </c>
      <c r="I45" s="9">
        <v>0.8</v>
      </c>
      <c r="J45" s="9">
        <v>0.5</v>
      </c>
      <c r="K45" s="9">
        <v>0.615384615384615</v>
      </c>
      <c r="L45" s="9">
        <v>0.8</v>
      </c>
      <c r="M45" s="9">
        <v>0</v>
      </c>
      <c r="N45" s="9">
        <v>0.5</v>
      </c>
    </row>
    <row r="46" spans="1:14">
      <c r="A46" s="8">
        <v>355</v>
      </c>
      <c r="B46" s="9">
        <v>355</v>
      </c>
      <c r="C46" s="9">
        <v>0.832358241081238</v>
      </c>
      <c r="D46" s="9">
        <v>0.11742889881134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395</v>
      </c>
      <c r="B47" s="9">
        <v>395</v>
      </c>
      <c r="C47" s="9">
        <v>0.835938572883606</v>
      </c>
      <c r="D47" s="9">
        <v>0.0859125852584839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457</v>
      </c>
      <c r="B48" s="9">
        <v>457</v>
      </c>
      <c r="C48" s="9">
        <v>0.839494109153748</v>
      </c>
      <c r="D48" s="9">
        <v>0.00750446319580078</v>
      </c>
      <c r="E48" s="9">
        <v>9</v>
      </c>
      <c r="F48" s="9">
        <v>9</v>
      </c>
      <c r="G48" s="9">
        <v>1</v>
      </c>
      <c r="H48" s="9">
        <v>1</v>
      </c>
      <c r="I48" s="9">
        <v>0.9</v>
      </c>
      <c r="J48" s="9">
        <v>0.5</v>
      </c>
      <c r="K48" s="9">
        <v>0.642857142857143</v>
      </c>
      <c r="L48" s="9">
        <v>0.9</v>
      </c>
      <c r="M48" s="9">
        <v>0</v>
      </c>
      <c r="N48" s="9">
        <v>0.5</v>
      </c>
    </row>
    <row r="49" spans="1:14">
      <c r="A49" s="8">
        <v>73</v>
      </c>
      <c r="B49" s="9">
        <v>73</v>
      </c>
      <c r="C49" s="9">
        <v>0.841520309448242</v>
      </c>
      <c r="D49" s="9">
        <v>0.0993181467056274</v>
      </c>
      <c r="E49" s="9">
        <v>10</v>
      </c>
      <c r="F49" s="9">
        <v>9</v>
      </c>
      <c r="G49" s="9">
        <v>0</v>
      </c>
      <c r="H49" s="9">
        <v>1</v>
      </c>
      <c r="I49" s="9">
        <v>1</v>
      </c>
      <c r="J49" s="9">
        <v>0.526315789473684</v>
      </c>
      <c r="K49" s="9">
        <v>0.689655172413793</v>
      </c>
      <c r="L49" s="9">
        <v>0.9</v>
      </c>
      <c r="M49" s="9">
        <v>0.1</v>
      </c>
      <c r="N49" s="9">
        <v>0.55</v>
      </c>
    </row>
    <row r="50" spans="1:14">
      <c r="A50" s="8">
        <v>318</v>
      </c>
      <c r="B50" s="9">
        <v>318</v>
      </c>
      <c r="C50" s="9">
        <v>0.842553019523621</v>
      </c>
      <c r="D50" s="9">
        <v>0.0404520034790039</v>
      </c>
      <c r="E50" s="9">
        <v>10</v>
      </c>
      <c r="F50" s="9">
        <v>8</v>
      </c>
      <c r="G50" s="9">
        <v>0</v>
      </c>
      <c r="H50" s="9">
        <v>2</v>
      </c>
      <c r="I50" s="9">
        <v>1</v>
      </c>
      <c r="J50" s="9">
        <v>0.555555555555556</v>
      </c>
      <c r="K50" s="9">
        <v>0.714285714285714</v>
      </c>
      <c r="L50" s="9">
        <v>0.8</v>
      </c>
      <c r="M50" s="9">
        <v>0.2</v>
      </c>
      <c r="N50" s="9">
        <v>0.6</v>
      </c>
    </row>
    <row r="51" spans="1:14">
      <c r="A51" s="8">
        <v>421</v>
      </c>
      <c r="B51" s="9">
        <v>421</v>
      </c>
      <c r="C51" s="9">
        <v>0.842834234237671</v>
      </c>
      <c r="D51" s="9">
        <v>0.189815521240234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pans="1:14">
      <c r="A52" s="8">
        <v>96</v>
      </c>
      <c r="B52" s="9">
        <v>96</v>
      </c>
      <c r="C52" s="9">
        <v>0.843329429626465</v>
      </c>
      <c r="D52" s="9">
        <v>0.269051551818848</v>
      </c>
      <c r="E52" s="9">
        <v>9</v>
      </c>
      <c r="F52" s="9">
        <v>3</v>
      </c>
      <c r="G52" s="9">
        <v>1</v>
      </c>
      <c r="H52" s="9">
        <v>7</v>
      </c>
      <c r="I52" s="9">
        <v>0.9</v>
      </c>
      <c r="J52" s="9">
        <v>0.75</v>
      </c>
      <c r="K52" s="9">
        <v>0.818181818181818</v>
      </c>
      <c r="L52" s="9">
        <v>0.3</v>
      </c>
      <c r="M52" s="9">
        <v>0.6</v>
      </c>
      <c r="N52" s="9">
        <v>0.8</v>
      </c>
    </row>
    <row r="53" spans="1:14">
      <c r="A53" s="8">
        <v>366</v>
      </c>
      <c r="B53" s="9">
        <v>366</v>
      </c>
      <c r="C53" s="9">
        <v>0.844253778457642</v>
      </c>
      <c r="D53" s="9">
        <v>0.0926085710525513</v>
      </c>
      <c r="E53" s="9">
        <v>10</v>
      </c>
      <c r="F53" s="9">
        <v>8</v>
      </c>
      <c r="G53" s="9">
        <v>0</v>
      </c>
      <c r="H53" s="9">
        <v>2</v>
      </c>
      <c r="I53" s="9">
        <v>1</v>
      </c>
      <c r="J53" s="9">
        <v>0.555555555555556</v>
      </c>
      <c r="K53" s="9">
        <v>0.714285714285714</v>
      </c>
      <c r="L53" s="9">
        <v>0.8</v>
      </c>
      <c r="M53" s="9">
        <v>0.2</v>
      </c>
      <c r="N53" s="9">
        <v>0.6</v>
      </c>
    </row>
    <row r="54" s="4" customFormat="1" spans="1:14">
      <c r="A54" s="16">
        <v>456</v>
      </c>
      <c r="B54" s="17">
        <v>456</v>
      </c>
      <c r="C54" s="17">
        <v>0.846237897872925</v>
      </c>
      <c r="D54" s="17">
        <v>0.175909638404846</v>
      </c>
      <c r="E54" s="17">
        <v>10</v>
      </c>
      <c r="F54" s="17">
        <v>6</v>
      </c>
      <c r="G54" s="17">
        <v>0</v>
      </c>
      <c r="H54" s="17">
        <v>4</v>
      </c>
      <c r="I54" s="17">
        <v>1</v>
      </c>
      <c r="J54" s="17">
        <v>0.625</v>
      </c>
      <c r="K54" s="17">
        <v>0.769230769230769</v>
      </c>
      <c r="L54" s="17">
        <v>0.6</v>
      </c>
      <c r="M54" s="17">
        <v>0.4</v>
      </c>
      <c r="N54" s="17">
        <v>0.7</v>
      </c>
    </row>
    <row r="55" spans="1:14">
      <c r="A55" s="8">
        <v>305</v>
      </c>
      <c r="B55" s="9">
        <v>305</v>
      </c>
      <c r="C55" s="9">
        <v>0.855350017547607</v>
      </c>
      <c r="D55" s="9">
        <v>0.0944843292236328</v>
      </c>
      <c r="E55" s="9">
        <v>10</v>
      </c>
      <c r="F55" s="9">
        <v>6</v>
      </c>
      <c r="G55" s="9">
        <v>0</v>
      </c>
      <c r="H55" s="9">
        <v>4</v>
      </c>
      <c r="I55" s="9">
        <v>1</v>
      </c>
      <c r="J55" s="9">
        <v>0.625</v>
      </c>
      <c r="K55" s="9">
        <v>0.769230769230769</v>
      </c>
      <c r="L55" s="9">
        <v>0.6</v>
      </c>
      <c r="M55" s="9">
        <v>0.4</v>
      </c>
      <c r="N55" s="9">
        <v>0.7</v>
      </c>
    </row>
    <row r="56" spans="1:14">
      <c r="A56" s="8">
        <v>30</v>
      </c>
      <c r="B56" s="9">
        <v>30</v>
      </c>
      <c r="C56" s="9">
        <v>0.861119389533997</v>
      </c>
      <c r="D56" s="9">
        <v>0.250669717788696</v>
      </c>
      <c r="E56" s="9">
        <v>8</v>
      </c>
      <c r="F56" s="9">
        <v>7</v>
      </c>
      <c r="G56" s="9">
        <v>2</v>
      </c>
      <c r="H56" s="9">
        <v>3</v>
      </c>
      <c r="I56" s="9">
        <v>0.8</v>
      </c>
      <c r="J56" s="9">
        <v>0.533333333333333</v>
      </c>
      <c r="K56" s="9">
        <v>0.64</v>
      </c>
      <c r="L56" s="9">
        <v>0.7</v>
      </c>
      <c r="M56" s="9">
        <v>0.1</v>
      </c>
      <c r="N56" s="9">
        <v>0.55</v>
      </c>
    </row>
    <row r="57" spans="1:14">
      <c r="A57" s="8">
        <v>64</v>
      </c>
      <c r="B57" s="9">
        <v>64</v>
      </c>
      <c r="C57" s="9">
        <v>0.862770557403564</v>
      </c>
      <c r="D57" s="9">
        <v>0.0667507648468018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pans="1:14">
      <c r="A58" s="8">
        <v>479</v>
      </c>
      <c r="B58" s="9">
        <v>479</v>
      </c>
      <c r="C58" s="9">
        <v>0.870608329772949</v>
      </c>
      <c r="D58" s="9">
        <v>0.253975987434387</v>
      </c>
      <c r="E58" s="9">
        <v>10</v>
      </c>
      <c r="F58" s="9">
        <v>5</v>
      </c>
      <c r="G58" s="9">
        <v>0</v>
      </c>
      <c r="H58" s="9">
        <v>5</v>
      </c>
      <c r="I58" s="9">
        <v>1</v>
      </c>
      <c r="J58" s="9">
        <v>0.666666666666667</v>
      </c>
      <c r="K58" s="9">
        <v>0.8</v>
      </c>
      <c r="L58" s="9">
        <v>0.5</v>
      </c>
      <c r="M58" s="9">
        <v>0.5</v>
      </c>
      <c r="N58" s="9">
        <v>0.75</v>
      </c>
    </row>
    <row r="59" spans="1:14">
      <c r="A59" s="8">
        <v>196</v>
      </c>
      <c r="B59" s="9">
        <v>196</v>
      </c>
      <c r="C59" s="9">
        <v>0.874240398406982</v>
      </c>
      <c r="D59" s="9">
        <v>0.196797728538513</v>
      </c>
      <c r="E59" s="9">
        <v>9</v>
      </c>
      <c r="F59" s="9">
        <v>6</v>
      </c>
      <c r="G59" s="9">
        <v>1</v>
      </c>
      <c r="H59" s="9">
        <v>4</v>
      </c>
      <c r="I59" s="9">
        <v>0.9</v>
      </c>
      <c r="J59" s="9">
        <v>0.6</v>
      </c>
      <c r="K59" s="9">
        <v>0.72</v>
      </c>
      <c r="L59" s="9">
        <v>0.6</v>
      </c>
      <c r="M59" s="9">
        <v>0.3</v>
      </c>
      <c r="N59" s="9">
        <v>0.65</v>
      </c>
    </row>
    <row r="60" spans="1:14">
      <c r="A60" s="8">
        <v>110</v>
      </c>
      <c r="B60" s="9">
        <v>110</v>
      </c>
      <c r="C60" s="9">
        <v>0.882378220558167</v>
      </c>
      <c r="D60" s="9">
        <v>0.014157772064209</v>
      </c>
      <c r="E60" s="9">
        <v>10</v>
      </c>
      <c r="F60" s="9">
        <v>10</v>
      </c>
      <c r="G60" s="9">
        <v>0</v>
      </c>
      <c r="H60" s="9">
        <v>0</v>
      </c>
      <c r="I60" s="9">
        <v>1</v>
      </c>
      <c r="J60" s="9">
        <v>0.5</v>
      </c>
      <c r="K60" s="9">
        <v>0.666666666666667</v>
      </c>
      <c r="L60" s="9">
        <v>1</v>
      </c>
      <c r="M60" s="9">
        <v>0</v>
      </c>
      <c r="N60" s="9">
        <v>0.5</v>
      </c>
    </row>
    <row r="61" s="4" customFormat="1" spans="1:14">
      <c r="A61" s="16">
        <v>268</v>
      </c>
      <c r="B61" s="17">
        <v>268</v>
      </c>
      <c r="C61" s="17">
        <v>0.884103894233704</v>
      </c>
      <c r="D61" s="17">
        <v>0.151036620140076</v>
      </c>
      <c r="E61" s="17">
        <v>9</v>
      </c>
      <c r="F61" s="17">
        <v>8</v>
      </c>
      <c r="G61" s="17">
        <v>1</v>
      </c>
      <c r="H61" s="17">
        <v>2</v>
      </c>
      <c r="I61" s="17">
        <v>0.9</v>
      </c>
      <c r="J61" s="17">
        <v>0.529411764705882</v>
      </c>
      <c r="K61" s="17">
        <v>0.666666666666667</v>
      </c>
      <c r="L61" s="17">
        <v>0.8</v>
      </c>
      <c r="M61" s="17">
        <v>0.1</v>
      </c>
      <c r="N61" s="17">
        <v>0.55</v>
      </c>
    </row>
    <row r="62" spans="1:14">
      <c r="A62" s="8">
        <v>169</v>
      </c>
      <c r="B62" s="9">
        <v>169</v>
      </c>
      <c r="C62" s="9">
        <v>0.889257192611694</v>
      </c>
      <c r="D62" s="9">
        <v>0.131466746330261</v>
      </c>
      <c r="E62" s="9">
        <v>9</v>
      </c>
      <c r="F62" s="9">
        <v>8</v>
      </c>
      <c r="G62" s="9">
        <v>1</v>
      </c>
      <c r="H62" s="9">
        <v>2</v>
      </c>
      <c r="I62" s="9">
        <v>0.9</v>
      </c>
      <c r="J62" s="9">
        <v>0.529411764705882</v>
      </c>
      <c r="K62" s="9">
        <v>0.666666666666667</v>
      </c>
      <c r="L62" s="9">
        <v>0.8</v>
      </c>
      <c r="M62" s="9">
        <v>0.1</v>
      </c>
      <c r="N62" s="9">
        <v>0.55</v>
      </c>
    </row>
    <row r="63" spans="1:14">
      <c r="A63" s="8">
        <v>431</v>
      </c>
      <c r="B63" s="9">
        <v>431</v>
      </c>
      <c r="C63" s="9">
        <v>0.889394044876099</v>
      </c>
      <c r="D63" s="9">
        <v>0.154950141906738</v>
      </c>
      <c r="E63" s="9">
        <v>10</v>
      </c>
      <c r="F63" s="9">
        <v>6</v>
      </c>
      <c r="G63" s="9">
        <v>0</v>
      </c>
      <c r="H63" s="9">
        <v>4</v>
      </c>
      <c r="I63" s="9">
        <v>1</v>
      </c>
      <c r="J63" s="9">
        <v>0.625</v>
      </c>
      <c r="K63" s="9">
        <v>0.769230769230769</v>
      </c>
      <c r="L63" s="9">
        <v>0.6</v>
      </c>
      <c r="M63" s="9">
        <v>0.4</v>
      </c>
      <c r="N63" s="9">
        <v>0.7</v>
      </c>
    </row>
    <row r="64" spans="1:14">
      <c r="A64" s="8">
        <v>144</v>
      </c>
      <c r="B64" s="9">
        <v>144</v>
      </c>
      <c r="C64" s="9">
        <v>0.890385270118713</v>
      </c>
      <c r="D64" s="9">
        <v>0.292407274246216</v>
      </c>
      <c r="E64" s="9">
        <v>9</v>
      </c>
      <c r="F64" s="9">
        <v>3</v>
      </c>
      <c r="G64" s="9">
        <v>1</v>
      </c>
      <c r="H64" s="9">
        <v>7</v>
      </c>
      <c r="I64" s="9">
        <v>0.9</v>
      </c>
      <c r="J64" s="9">
        <v>0.75</v>
      </c>
      <c r="K64" s="9">
        <v>0.818181818181818</v>
      </c>
      <c r="L64" s="9">
        <v>0.3</v>
      </c>
      <c r="M64" s="9">
        <v>0.6</v>
      </c>
      <c r="N64" s="9">
        <v>0.8</v>
      </c>
    </row>
    <row r="65" spans="1:14">
      <c r="A65" s="8">
        <v>453</v>
      </c>
      <c r="B65" s="9">
        <v>453</v>
      </c>
      <c r="C65" s="9">
        <v>0.89173424243927</v>
      </c>
      <c r="D65" s="9">
        <v>0.104991436004639</v>
      </c>
      <c r="E65" s="9">
        <v>8</v>
      </c>
      <c r="F65" s="9">
        <v>3</v>
      </c>
      <c r="G65" s="9">
        <v>2</v>
      </c>
      <c r="H65" s="9">
        <v>7</v>
      </c>
      <c r="I65" s="9">
        <v>0.8</v>
      </c>
      <c r="J65" s="9">
        <v>0.727272727272727</v>
      </c>
      <c r="K65" s="9">
        <v>0.761904761904762</v>
      </c>
      <c r="L65" s="9">
        <v>0.3</v>
      </c>
      <c r="M65" s="9">
        <v>0.5</v>
      </c>
      <c r="N65" s="9">
        <v>0.75</v>
      </c>
    </row>
    <row r="66" spans="1:14">
      <c r="A66" s="8">
        <v>19</v>
      </c>
      <c r="B66" s="9">
        <v>19</v>
      </c>
      <c r="C66" s="9">
        <v>0.89960515499115</v>
      </c>
      <c r="D66" s="9">
        <v>0.166372656822205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333</v>
      </c>
      <c r="B67" s="9">
        <v>333</v>
      </c>
      <c r="C67" s="9">
        <v>0.900536417961121</v>
      </c>
      <c r="D67" s="9">
        <v>0.197224378585815</v>
      </c>
      <c r="E67" s="9">
        <v>9</v>
      </c>
      <c r="F67" s="9">
        <v>6</v>
      </c>
      <c r="G67" s="9">
        <v>1</v>
      </c>
      <c r="H67" s="9">
        <v>4</v>
      </c>
      <c r="I67" s="9">
        <v>0.9</v>
      </c>
      <c r="J67" s="9">
        <v>0.6</v>
      </c>
      <c r="K67" s="9">
        <v>0.72</v>
      </c>
      <c r="L67" s="9">
        <v>0.6</v>
      </c>
      <c r="M67" s="9">
        <v>0.3</v>
      </c>
      <c r="N67" s="9">
        <v>0.65</v>
      </c>
    </row>
    <row r="68" spans="1:14">
      <c r="A68" s="8">
        <v>280</v>
      </c>
      <c r="B68" s="9">
        <v>280</v>
      </c>
      <c r="C68" s="9">
        <v>0.907464981079102</v>
      </c>
      <c r="D68" s="9">
        <v>0.123257160186768</v>
      </c>
      <c r="E68" s="9">
        <v>8</v>
      </c>
      <c r="F68" s="9">
        <v>6</v>
      </c>
      <c r="G68" s="9">
        <v>2</v>
      </c>
      <c r="H68" s="9">
        <v>4</v>
      </c>
      <c r="I68" s="9">
        <v>0.8</v>
      </c>
      <c r="J68" s="9">
        <v>0.571428571428572</v>
      </c>
      <c r="K68" s="9">
        <v>0.666666666666667</v>
      </c>
      <c r="L68" s="9">
        <v>0.6</v>
      </c>
      <c r="M68" s="9">
        <v>0.2</v>
      </c>
      <c r="N68" s="9">
        <v>0.6</v>
      </c>
    </row>
    <row r="69" s="4" customFormat="1" spans="1:14">
      <c r="A69" s="16">
        <v>63</v>
      </c>
      <c r="B69" s="17">
        <v>63</v>
      </c>
      <c r="C69" s="17">
        <v>0.91111147403717</v>
      </c>
      <c r="D69" s="17">
        <v>0.0442389249801636</v>
      </c>
      <c r="E69" s="17">
        <v>10</v>
      </c>
      <c r="F69" s="17">
        <v>7</v>
      </c>
      <c r="G69" s="17">
        <v>0</v>
      </c>
      <c r="H69" s="17">
        <v>3</v>
      </c>
      <c r="I69" s="17">
        <v>1</v>
      </c>
      <c r="J69" s="17">
        <v>0.588235294117647</v>
      </c>
      <c r="K69" s="17">
        <v>0.740740740740741</v>
      </c>
      <c r="L69" s="17">
        <v>0.7</v>
      </c>
      <c r="M69" s="17">
        <v>0.3</v>
      </c>
      <c r="N69" s="17">
        <v>0.65</v>
      </c>
    </row>
    <row r="70" spans="1:14">
      <c r="A70" s="8">
        <v>413</v>
      </c>
      <c r="B70" s="9">
        <v>413</v>
      </c>
      <c r="C70" s="9">
        <v>0.932106375694275</v>
      </c>
      <c r="D70" s="9">
        <v>0.126391768455505</v>
      </c>
      <c r="E70" s="9">
        <v>9</v>
      </c>
      <c r="F70" s="9">
        <v>9</v>
      </c>
      <c r="G70" s="9">
        <v>1</v>
      </c>
      <c r="H70" s="9">
        <v>1</v>
      </c>
      <c r="I70" s="9">
        <v>0.9</v>
      </c>
      <c r="J70" s="9">
        <v>0.5</v>
      </c>
      <c r="K70" s="9">
        <v>0.642857142857143</v>
      </c>
      <c r="L70" s="9">
        <v>0.9</v>
      </c>
      <c r="M70" s="9">
        <v>0</v>
      </c>
      <c r="N70" s="9">
        <v>0.5</v>
      </c>
    </row>
    <row r="71" s="4" customFormat="1" spans="1:14">
      <c r="A71" s="16">
        <v>336</v>
      </c>
      <c r="B71" s="17">
        <v>336</v>
      </c>
      <c r="C71" s="17">
        <v>0.946617364883423</v>
      </c>
      <c r="D71" s="17">
        <v>0.184411883354187</v>
      </c>
      <c r="E71" s="17">
        <v>9</v>
      </c>
      <c r="F71" s="17">
        <v>6</v>
      </c>
      <c r="G71" s="17">
        <v>1</v>
      </c>
      <c r="H71" s="17">
        <v>4</v>
      </c>
      <c r="I71" s="17">
        <v>0.9</v>
      </c>
      <c r="J71" s="17">
        <v>0.6</v>
      </c>
      <c r="K71" s="17">
        <v>0.72</v>
      </c>
      <c r="L71" s="17">
        <v>0.6</v>
      </c>
      <c r="M71" s="17">
        <v>0.3</v>
      </c>
      <c r="N71" s="17">
        <v>0.65</v>
      </c>
    </row>
    <row r="72" spans="3:13">
      <c r="C72" s="7">
        <f>AVERAGE(C2:C71)</f>
        <v>0.734331061158861</v>
      </c>
      <c r="D72" s="7">
        <f>AVERAGE(D2:D71)</f>
        <v>0.107188899176461</v>
      </c>
      <c r="L72" s="7">
        <f>AVERAGE(L2:L71)</f>
        <v>0.678571428571428</v>
      </c>
      <c r="M72" s="7">
        <f>AVERAGE(M2:M71)</f>
        <v>0.211428571428571</v>
      </c>
    </row>
    <row r="74" spans="3:8">
      <c r="C74" s="18" t="s">
        <v>13</v>
      </c>
      <c r="D74" s="7" t="s">
        <v>14</v>
      </c>
      <c r="E74" s="7" t="s">
        <v>85</v>
      </c>
      <c r="F74" s="7" t="s">
        <v>87</v>
      </c>
      <c r="G74" s="7" t="s">
        <v>39</v>
      </c>
      <c r="H74" s="7"/>
    </row>
    <row r="75" spans="3:11">
      <c r="C75" s="7" t="s">
        <v>15</v>
      </c>
      <c r="D75" s="7">
        <f>COUNTIF(C2:C71,"&lt;0.343")-COUNTIF(C2:C71,"&lt;0.311")</f>
        <v>0</v>
      </c>
      <c r="E75" s="7"/>
      <c r="F75" s="7"/>
      <c r="G75" s="19">
        <v>0.02</v>
      </c>
      <c r="H75" s="23">
        <v>31.2</v>
      </c>
      <c r="I75" s="23">
        <v>-40</v>
      </c>
      <c r="J75" s="24">
        <v>0.0256</v>
      </c>
      <c r="K75">
        <v>76</v>
      </c>
    </row>
    <row r="76" spans="3:11">
      <c r="C76" s="7" t="s">
        <v>16</v>
      </c>
      <c r="D76" s="7">
        <f>COUNTIF(C2:C71,"&lt;0.375")-COUNTIF(C2:C71,"&lt;0.343")</f>
        <v>0</v>
      </c>
      <c r="E76" s="7"/>
      <c r="F76" s="7"/>
      <c r="G76" s="19">
        <v>0.04</v>
      </c>
      <c r="H76" s="23">
        <v>62.4</v>
      </c>
      <c r="I76" s="23">
        <v>-60</v>
      </c>
      <c r="J76" s="24">
        <v>0.0385</v>
      </c>
      <c r="K76">
        <v>75</v>
      </c>
    </row>
    <row r="77" spans="3:11">
      <c r="C77" s="7" t="s">
        <v>17</v>
      </c>
      <c r="D77" s="7">
        <f>COUNTIF(C2:C71,"&lt;0.407")-COUNTIF(C2:C71,"&lt;0.375")</f>
        <v>0</v>
      </c>
      <c r="E77" s="7"/>
      <c r="F77" s="7"/>
      <c r="G77" s="19">
        <v>0.1</v>
      </c>
      <c r="H77" s="23">
        <v>156</v>
      </c>
      <c r="I77" s="23">
        <v>-160</v>
      </c>
      <c r="J77" s="24">
        <v>0.1026</v>
      </c>
      <c r="K77">
        <v>70</v>
      </c>
    </row>
    <row r="78" spans="3:11">
      <c r="C78" s="7" t="s">
        <v>18</v>
      </c>
      <c r="D78" s="7">
        <f>COUNTIF(C2:C71,"&lt;0.439")-COUNTIF(C2:C71,"&lt;0.407")</f>
        <v>0</v>
      </c>
      <c r="E78" s="7"/>
      <c r="F78" s="7"/>
      <c r="G78" s="19">
        <v>0.12</v>
      </c>
      <c r="H78" s="23">
        <v>187.2</v>
      </c>
      <c r="I78" s="23">
        <v>-180</v>
      </c>
      <c r="J78" s="24">
        <v>0.1154</v>
      </c>
      <c r="K78">
        <v>69</v>
      </c>
    </row>
    <row r="79" s="3" customFormat="1" spans="3:11">
      <c r="C79" s="20" t="s">
        <v>19</v>
      </c>
      <c r="D79" s="20">
        <f>COUNTIF(C2:C71,"&lt;0.471")-COUNTIF(C2:C71,"&lt;0.439")</f>
        <v>0</v>
      </c>
      <c r="E79" s="20"/>
      <c r="F79" s="20">
        <v>1560</v>
      </c>
      <c r="G79" s="20"/>
      <c r="H79" s="20"/>
      <c r="I79" s="3">
        <v>-200</v>
      </c>
      <c r="J79" s="25">
        <v>0.1282</v>
      </c>
      <c r="K79" s="3">
        <v>68</v>
      </c>
    </row>
    <row r="80" spans="3:7">
      <c r="C80" s="7" t="s">
        <v>20</v>
      </c>
      <c r="D80" s="7">
        <f>COUNTIF(C2:C71,"&lt;0.503")-COUNTIF(C2:C71,"&lt;0.471")</f>
        <v>4</v>
      </c>
      <c r="E80" s="7"/>
      <c r="F80" s="7"/>
      <c r="G80" s="7"/>
    </row>
    <row r="81" s="1" customFormat="1" spans="3:7">
      <c r="C81" s="26" t="s">
        <v>21</v>
      </c>
      <c r="D81" s="26">
        <f>COUNTIF(C2:C71,"&lt;0.535")-COUNTIF(C2:C71,"&lt;0.503")</f>
        <v>21</v>
      </c>
      <c r="E81" s="26"/>
      <c r="F81" s="26"/>
      <c r="G81" s="26"/>
    </row>
    <row r="82" spans="3:7">
      <c r="C82" s="7" t="s">
        <v>22</v>
      </c>
      <c r="D82" s="7">
        <f>COUNTIF(C2:C71,"&lt;0.567")-COUNTIF(C2:C71,"&lt;0.535")</f>
        <v>0</v>
      </c>
      <c r="E82" s="7"/>
      <c r="F82" s="7"/>
      <c r="G82" s="7"/>
    </row>
    <row r="83" s="3" customFormat="1" spans="3:7">
      <c r="C83" s="20" t="s">
        <v>23</v>
      </c>
      <c r="D83" s="20">
        <f>COUNTIF(C2:C71,"&lt;0.599")-COUNTIF(C2:C71,"&lt;0.567")</f>
        <v>0</v>
      </c>
      <c r="E83" s="20"/>
      <c r="F83" s="20"/>
      <c r="G83" s="20"/>
    </row>
    <row r="84" spans="3:7">
      <c r="C84" s="7" t="s">
        <v>24</v>
      </c>
      <c r="D84" s="7">
        <f>COUNTIF(C2:C71,"&lt;0.631")-COUNTIF(C2:C71,"&lt;0.599")</f>
        <v>0</v>
      </c>
      <c r="E84" s="7"/>
      <c r="F84" s="7"/>
      <c r="G84" s="7"/>
    </row>
    <row r="85" s="6" customFormat="1" spans="3:7">
      <c r="C85" s="22" t="s">
        <v>25</v>
      </c>
      <c r="D85" s="22">
        <f>COUNTIF(C2:C71,"&lt;0.663")-COUNTIF(C2:C71,"&lt;0.631")</f>
        <v>0</v>
      </c>
      <c r="E85" s="22"/>
      <c r="F85" s="22"/>
      <c r="G85" s="22"/>
    </row>
    <row r="86" spans="3:7">
      <c r="C86" s="7" t="s">
        <v>26</v>
      </c>
      <c r="D86" s="7">
        <f>COUNTIF(C2:C71,"&lt;0.695")-COUNTIF(C2:C71,"&lt;0.663")</f>
        <v>0</v>
      </c>
      <c r="E86" s="7"/>
      <c r="F86" s="7"/>
      <c r="G86" s="7"/>
    </row>
    <row r="87" spans="3:8">
      <c r="C87" s="7" t="s">
        <v>27</v>
      </c>
      <c r="D87" s="7">
        <f>COUNTIF(C2:C71,"&lt;0.727")-COUNTIF(C2:C71,"&lt;0.695")</f>
        <v>0</v>
      </c>
      <c r="E87" s="7"/>
      <c r="F87" s="7"/>
      <c r="G87">
        <v>0.53</v>
      </c>
      <c r="H87">
        <v>0.038</v>
      </c>
    </row>
    <row r="88" spans="3:8">
      <c r="C88" s="7" t="s">
        <v>28</v>
      </c>
      <c r="D88" s="7">
        <f>COUNTIF(C2:C71,"&lt;0.759")-COUNTIF(C2:C71,"&lt;0.727")</f>
        <v>0</v>
      </c>
      <c r="E88" s="7"/>
      <c r="F88" s="7"/>
      <c r="G88">
        <v>0.641</v>
      </c>
      <c r="H88">
        <v>0.073</v>
      </c>
    </row>
    <row r="89" s="5" customFormat="1" spans="3:8">
      <c r="C89" s="21" t="s">
        <v>29</v>
      </c>
      <c r="D89" s="21">
        <f>COUNTIF(C2:C71,"&lt;0.791")-COUNTIF(C2:C71,"&lt;0.759")</f>
        <v>2</v>
      </c>
      <c r="E89" s="21"/>
      <c r="F89" s="21"/>
      <c r="G89">
        <v>0.734</v>
      </c>
      <c r="H89">
        <v>0.107</v>
      </c>
    </row>
    <row r="90" spans="3:7">
      <c r="C90" s="7" t="s">
        <v>30</v>
      </c>
      <c r="D90" s="7">
        <f>COUNTIF(C2:C71,"&lt;0.823")-COUNTIF(C2:C71,"&lt;0.791")</f>
        <v>12</v>
      </c>
      <c r="E90" s="7"/>
      <c r="F90" s="7"/>
      <c r="G90" s="7"/>
    </row>
    <row r="91" spans="3:7">
      <c r="C91" s="7" t="s">
        <v>31</v>
      </c>
      <c r="D91" s="7">
        <f>COUNTIF(C2:C71,"&lt;0.855")-COUNTIF(C2:C71,"&lt;0.823")</f>
        <v>11</v>
      </c>
      <c r="E91" s="7"/>
      <c r="F91" s="7"/>
      <c r="G91" s="7"/>
    </row>
    <row r="92" spans="3:7">
      <c r="C92" s="7" t="s">
        <v>32</v>
      </c>
      <c r="D92" s="7">
        <f>COUNTIF(C2:C71,"&lt;0.887")-COUNTIF(C2:C71,"&lt;0.855")</f>
        <v>7</v>
      </c>
      <c r="E92" s="7"/>
      <c r="F92" s="7"/>
      <c r="G92" s="7"/>
    </row>
    <row r="93" spans="3:7">
      <c r="C93" s="7" t="s">
        <v>33</v>
      </c>
      <c r="D93" s="7">
        <f>COUNTIF(C2:C71,"&lt;0.919")-COUNTIF(C2:C71,"&lt;0.887")</f>
        <v>10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3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7"/>
  <sheetViews>
    <sheetView topLeftCell="A49" workbookViewId="0">
      <selection activeCell="G86" sqref="G86:H88"/>
    </sheetView>
  </sheetViews>
  <sheetFormatPr defaultColWidth="9" defaultRowHeight="13.5"/>
  <cols>
    <col min="3" max="4" width="18.6333333333333" customWidth="1"/>
    <col min="11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248</v>
      </c>
      <c r="B2" s="9">
        <v>248</v>
      </c>
      <c r="C2" s="9">
        <v>0.480457067489624</v>
      </c>
      <c r="D2" s="9">
        <v>0.110321640968323</v>
      </c>
      <c r="E2" s="9">
        <v>9</v>
      </c>
      <c r="F2" s="9">
        <v>8</v>
      </c>
      <c r="G2" s="9">
        <v>1</v>
      </c>
      <c r="H2" s="9">
        <v>2</v>
      </c>
      <c r="I2" s="9">
        <v>0.9</v>
      </c>
      <c r="J2" s="9">
        <v>0.529411764705882</v>
      </c>
      <c r="K2" s="9">
        <v>0.666666666666667</v>
      </c>
      <c r="L2" s="9">
        <v>0.8</v>
      </c>
      <c r="M2" s="9">
        <v>0.1</v>
      </c>
      <c r="N2" s="9">
        <v>0.55</v>
      </c>
    </row>
    <row r="3" spans="1:14">
      <c r="A3" s="8">
        <v>113</v>
      </c>
      <c r="B3" s="9">
        <v>113</v>
      </c>
      <c r="C3" s="9">
        <v>0.48065447807312</v>
      </c>
      <c r="D3" s="9">
        <v>0.154976487159729</v>
      </c>
      <c r="E3" s="9">
        <v>7</v>
      </c>
      <c r="F3" s="9">
        <v>9</v>
      </c>
      <c r="G3" s="9">
        <v>3</v>
      </c>
      <c r="H3" s="9">
        <v>1</v>
      </c>
      <c r="I3" s="9">
        <v>0.7</v>
      </c>
      <c r="J3" s="9">
        <v>0.4375</v>
      </c>
      <c r="K3" s="9">
        <v>0.538461538461538</v>
      </c>
      <c r="L3" s="9">
        <v>0.9</v>
      </c>
      <c r="M3" s="9">
        <v>-0.2</v>
      </c>
      <c r="N3" s="9">
        <v>0.4</v>
      </c>
    </row>
    <row r="4" spans="1:14">
      <c r="A4" s="8">
        <v>339</v>
      </c>
      <c r="B4" s="9">
        <v>339</v>
      </c>
      <c r="C4" s="9">
        <v>0.488686084747315</v>
      </c>
      <c r="D4" s="9">
        <v>0.0729025602340698</v>
      </c>
      <c r="E4" s="9">
        <v>10</v>
      </c>
      <c r="F4" s="9">
        <v>7</v>
      </c>
      <c r="G4" s="9">
        <v>0</v>
      </c>
      <c r="H4" s="9">
        <v>3</v>
      </c>
      <c r="I4" s="9">
        <v>1</v>
      </c>
      <c r="J4" s="9">
        <v>0.588235294117647</v>
      </c>
      <c r="K4" s="9">
        <v>0.740740740740741</v>
      </c>
      <c r="L4" s="9">
        <v>0.7</v>
      </c>
      <c r="M4" s="9">
        <v>0.3</v>
      </c>
      <c r="N4" s="9">
        <v>0.65</v>
      </c>
    </row>
    <row r="5" spans="1:14">
      <c r="A5" s="8">
        <v>342</v>
      </c>
      <c r="B5" s="9">
        <v>342</v>
      </c>
      <c r="C5" s="9">
        <v>0.489537000656128</v>
      </c>
      <c r="D5" s="9">
        <v>0.0721596479415894</v>
      </c>
      <c r="E5" s="9">
        <v>9</v>
      </c>
      <c r="F5" s="9">
        <v>7</v>
      </c>
      <c r="G5" s="9">
        <v>1</v>
      </c>
      <c r="H5" s="9">
        <v>3</v>
      </c>
      <c r="I5" s="9">
        <v>0.9</v>
      </c>
      <c r="J5" s="9">
        <v>0.5625</v>
      </c>
      <c r="K5" s="9">
        <v>0.692307692307692</v>
      </c>
      <c r="L5" s="9">
        <v>0.7</v>
      </c>
      <c r="M5" s="9">
        <v>0.2</v>
      </c>
      <c r="N5" s="9">
        <v>0.6</v>
      </c>
    </row>
    <row r="6" spans="1:14">
      <c r="A6" s="8">
        <v>471</v>
      </c>
      <c r="B6" s="9">
        <v>471</v>
      </c>
      <c r="C6" s="9">
        <v>0.503038883209229</v>
      </c>
      <c r="D6" s="9">
        <v>0.0972745418548584</v>
      </c>
      <c r="E6" s="9">
        <v>9</v>
      </c>
      <c r="F6" s="9">
        <v>6</v>
      </c>
      <c r="G6" s="9">
        <v>1</v>
      </c>
      <c r="H6" s="9">
        <v>4</v>
      </c>
      <c r="I6" s="9">
        <v>0.9</v>
      </c>
      <c r="J6" s="9">
        <v>0.6</v>
      </c>
      <c r="K6" s="9">
        <v>0.72</v>
      </c>
      <c r="L6" s="9">
        <v>0.6</v>
      </c>
      <c r="M6" s="9">
        <v>0.3</v>
      </c>
      <c r="N6" s="9">
        <v>0.65</v>
      </c>
    </row>
    <row r="7" spans="1:14">
      <c r="A7" s="8">
        <v>157</v>
      </c>
      <c r="B7" s="9">
        <v>157</v>
      </c>
      <c r="C7" s="9">
        <v>0.511327028274536</v>
      </c>
      <c r="D7" s="9">
        <v>0.097496509552002</v>
      </c>
      <c r="E7" s="9">
        <v>10</v>
      </c>
      <c r="F7" s="9">
        <v>4</v>
      </c>
      <c r="G7" s="9">
        <v>0</v>
      </c>
      <c r="H7" s="9">
        <v>6</v>
      </c>
      <c r="I7" s="9">
        <v>1</v>
      </c>
      <c r="J7" s="9">
        <v>0.714285714285714</v>
      </c>
      <c r="K7" s="9">
        <v>0.833333333333333</v>
      </c>
      <c r="L7" s="9">
        <v>0.4</v>
      </c>
      <c r="M7" s="9">
        <v>0.6</v>
      </c>
      <c r="N7" s="9">
        <v>0.8</v>
      </c>
    </row>
    <row r="8" spans="1:14">
      <c r="A8" s="8">
        <v>341</v>
      </c>
      <c r="B8" s="9">
        <v>341</v>
      </c>
      <c r="C8" s="9">
        <v>0.512217044830322</v>
      </c>
      <c r="D8" s="9">
        <v>0.0958206653594971</v>
      </c>
      <c r="E8" s="9">
        <v>9</v>
      </c>
      <c r="F8" s="9">
        <v>6</v>
      </c>
      <c r="G8" s="9">
        <v>1</v>
      </c>
      <c r="H8" s="9">
        <v>4</v>
      </c>
      <c r="I8" s="9">
        <v>0.9</v>
      </c>
      <c r="J8" s="9">
        <v>0.6</v>
      </c>
      <c r="K8" s="9">
        <v>0.72</v>
      </c>
      <c r="L8" s="9">
        <v>0.6</v>
      </c>
      <c r="M8" s="9">
        <v>0.3</v>
      </c>
      <c r="N8" s="9">
        <v>0.65</v>
      </c>
    </row>
    <row r="9" spans="1:14">
      <c r="A9" s="8">
        <v>154</v>
      </c>
      <c r="B9" s="9">
        <v>154</v>
      </c>
      <c r="C9" s="9">
        <v>0.514118075370789</v>
      </c>
      <c r="D9" s="9">
        <v>0.0761491060256958</v>
      </c>
      <c r="E9" s="9">
        <v>10</v>
      </c>
      <c r="F9" s="9">
        <v>6</v>
      </c>
      <c r="G9" s="9">
        <v>0</v>
      </c>
      <c r="H9" s="9">
        <v>4</v>
      </c>
      <c r="I9" s="9">
        <v>1</v>
      </c>
      <c r="J9" s="9">
        <v>0.625</v>
      </c>
      <c r="K9" s="9">
        <v>0.769230769230769</v>
      </c>
      <c r="L9" s="9">
        <v>0.6</v>
      </c>
      <c r="M9" s="9">
        <v>0.4</v>
      </c>
      <c r="N9" s="9">
        <v>0.7</v>
      </c>
    </row>
    <row r="10" spans="1:14">
      <c r="A10" s="8">
        <v>170</v>
      </c>
      <c r="B10" s="9">
        <v>170</v>
      </c>
      <c r="C10" s="9">
        <v>0.517281055450439</v>
      </c>
      <c r="D10" s="9">
        <v>0.0913281440734863</v>
      </c>
      <c r="E10" s="9">
        <v>7</v>
      </c>
      <c r="F10" s="9">
        <v>7</v>
      </c>
      <c r="G10" s="9">
        <v>3</v>
      </c>
      <c r="H10" s="9">
        <v>3</v>
      </c>
      <c r="I10" s="9">
        <v>0.7</v>
      </c>
      <c r="J10" s="9">
        <v>0.5</v>
      </c>
      <c r="K10" s="9">
        <v>0.583333333333333</v>
      </c>
      <c r="L10" s="9">
        <v>0.7</v>
      </c>
      <c r="M10" s="9">
        <v>0</v>
      </c>
      <c r="N10" s="9">
        <v>0.5</v>
      </c>
    </row>
    <row r="11" spans="1:14">
      <c r="A11" s="8">
        <v>132</v>
      </c>
      <c r="B11" s="9">
        <v>132</v>
      </c>
      <c r="C11" s="9">
        <v>0.518872261047363</v>
      </c>
      <c r="D11" s="9">
        <v>0.0788161754608154</v>
      </c>
      <c r="E11" s="9">
        <v>9</v>
      </c>
      <c r="F11" s="9">
        <v>8</v>
      </c>
      <c r="G11" s="9">
        <v>1</v>
      </c>
      <c r="H11" s="9">
        <v>2</v>
      </c>
      <c r="I11" s="9">
        <v>0.9</v>
      </c>
      <c r="J11" s="9">
        <v>0.529411764705882</v>
      </c>
      <c r="K11" s="9">
        <v>0.666666666666667</v>
      </c>
      <c r="L11" s="9">
        <v>0.8</v>
      </c>
      <c r="M11" s="9">
        <v>0.1</v>
      </c>
      <c r="N11" s="9">
        <v>0.55</v>
      </c>
    </row>
    <row r="12" spans="1:14">
      <c r="A12" s="8">
        <v>200</v>
      </c>
      <c r="B12" s="9">
        <v>200</v>
      </c>
      <c r="C12" s="9">
        <v>0.520510196685791</v>
      </c>
      <c r="D12" s="9">
        <v>0.174683451652527</v>
      </c>
      <c r="E12" s="9">
        <v>7</v>
      </c>
      <c r="F12" s="9">
        <v>6</v>
      </c>
      <c r="G12" s="9">
        <v>3</v>
      </c>
      <c r="H12" s="9">
        <v>4</v>
      </c>
      <c r="I12" s="9">
        <v>0.7</v>
      </c>
      <c r="J12" s="9">
        <v>0.538461538461539</v>
      </c>
      <c r="K12" s="9">
        <v>0.608695652173913</v>
      </c>
      <c r="L12" s="9">
        <v>0.6</v>
      </c>
      <c r="M12" s="9">
        <v>0.1</v>
      </c>
      <c r="N12" s="9">
        <v>0.55</v>
      </c>
    </row>
    <row r="13" spans="1:14">
      <c r="A13" s="8">
        <v>231</v>
      </c>
      <c r="B13" s="9">
        <v>231</v>
      </c>
      <c r="C13" s="9">
        <v>0.52093243598938</v>
      </c>
      <c r="D13" s="9">
        <v>0.0623812675476074</v>
      </c>
      <c r="E13" s="9">
        <v>9</v>
      </c>
      <c r="F13" s="9">
        <v>7</v>
      </c>
      <c r="G13" s="9">
        <v>1</v>
      </c>
      <c r="H13" s="9">
        <v>3</v>
      </c>
      <c r="I13" s="9">
        <v>0.9</v>
      </c>
      <c r="J13" s="9">
        <v>0.5625</v>
      </c>
      <c r="K13" s="9">
        <v>0.692307692307692</v>
      </c>
      <c r="L13" s="9">
        <v>0.7</v>
      </c>
      <c r="M13" s="9">
        <v>0.2</v>
      </c>
      <c r="N13" s="9">
        <v>0.6</v>
      </c>
    </row>
    <row r="14" spans="1:14">
      <c r="A14" s="8">
        <v>363</v>
      </c>
      <c r="B14" s="9">
        <v>363</v>
      </c>
      <c r="C14" s="9">
        <v>0.521186828613281</v>
      </c>
      <c r="D14" s="9">
        <v>0.0451854467391968</v>
      </c>
      <c r="E14" s="9">
        <v>9</v>
      </c>
      <c r="F14" s="9">
        <v>6</v>
      </c>
      <c r="G14" s="9">
        <v>1</v>
      </c>
      <c r="H14" s="9">
        <v>4</v>
      </c>
      <c r="I14" s="9">
        <v>0.9</v>
      </c>
      <c r="J14" s="9">
        <v>0.6</v>
      </c>
      <c r="K14" s="9">
        <v>0.72</v>
      </c>
      <c r="L14" s="9">
        <v>0.6</v>
      </c>
      <c r="M14" s="9">
        <v>0.3</v>
      </c>
      <c r="N14" s="9">
        <v>0.65</v>
      </c>
    </row>
    <row r="15" spans="1:14">
      <c r="A15" s="8">
        <v>6</v>
      </c>
      <c r="B15" s="9">
        <v>6</v>
      </c>
      <c r="C15" s="9">
        <v>0.523792743682861</v>
      </c>
      <c r="D15" s="9">
        <v>0.0228317975997925</v>
      </c>
      <c r="E15" s="9">
        <v>9</v>
      </c>
      <c r="F15" s="9">
        <v>5</v>
      </c>
      <c r="G15" s="9">
        <v>1</v>
      </c>
      <c r="H15" s="9">
        <v>5</v>
      </c>
      <c r="I15" s="9">
        <v>0.9</v>
      </c>
      <c r="J15" s="9">
        <v>0.642857142857143</v>
      </c>
      <c r="K15" s="9">
        <v>0.75</v>
      </c>
      <c r="L15" s="9">
        <v>0.5</v>
      </c>
      <c r="M15" s="9">
        <v>0.4</v>
      </c>
      <c r="N15" s="9">
        <v>0.7</v>
      </c>
    </row>
    <row r="16" s="3" customFormat="1" spans="1:14">
      <c r="A16" s="14">
        <v>78</v>
      </c>
      <c r="B16" s="15">
        <v>78</v>
      </c>
      <c r="C16" s="15">
        <v>0.525001525878906</v>
      </c>
      <c r="D16" s="15">
        <v>0.0815575122833252</v>
      </c>
      <c r="E16" s="15">
        <v>9</v>
      </c>
      <c r="F16" s="15">
        <v>5</v>
      </c>
      <c r="G16" s="15">
        <v>1</v>
      </c>
      <c r="H16" s="15">
        <v>5</v>
      </c>
      <c r="I16" s="15">
        <v>0.9</v>
      </c>
      <c r="J16" s="15">
        <v>0.642857142857143</v>
      </c>
      <c r="K16" s="15">
        <v>0.75</v>
      </c>
      <c r="L16" s="15">
        <v>0.5</v>
      </c>
      <c r="M16" s="15">
        <v>0.4</v>
      </c>
      <c r="N16" s="15">
        <v>0.7</v>
      </c>
    </row>
    <row r="17" spans="1:14">
      <c r="A17" s="8">
        <v>164</v>
      </c>
      <c r="B17" s="9">
        <v>164</v>
      </c>
      <c r="C17" s="9">
        <v>0.526402473449707</v>
      </c>
      <c r="D17" s="9">
        <v>0.0452498197555542</v>
      </c>
      <c r="E17" s="9">
        <v>9</v>
      </c>
      <c r="F17" s="9">
        <v>8</v>
      </c>
      <c r="G17" s="9">
        <v>1</v>
      </c>
      <c r="H17" s="9">
        <v>2</v>
      </c>
      <c r="I17" s="9">
        <v>0.9</v>
      </c>
      <c r="J17" s="9">
        <v>0.529411764705882</v>
      </c>
      <c r="K17" s="9">
        <v>0.666666666666667</v>
      </c>
      <c r="L17" s="9">
        <v>0.8</v>
      </c>
      <c r="M17" s="9">
        <v>0.1</v>
      </c>
      <c r="N17" s="9">
        <v>0.55</v>
      </c>
    </row>
    <row r="18" spans="1:14">
      <c r="A18" s="8">
        <v>50</v>
      </c>
      <c r="B18" s="9">
        <v>50</v>
      </c>
      <c r="C18" s="9">
        <v>0.527089238166809</v>
      </c>
      <c r="D18" s="9">
        <v>0.0420119762420654</v>
      </c>
      <c r="E18" s="9">
        <v>8</v>
      </c>
      <c r="F18" s="9">
        <v>6</v>
      </c>
      <c r="G18" s="9">
        <v>2</v>
      </c>
      <c r="H18" s="9">
        <v>4</v>
      </c>
      <c r="I18" s="9">
        <v>0.8</v>
      </c>
      <c r="J18" s="9">
        <v>0.571428571428572</v>
      </c>
      <c r="K18" s="9">
        <v>0.666666666666667</v>
      </c>
      <c r="L18" s="9">
        <v>0.6</v>
      </c>
      <c r="M18" s="9">
        <v>0.2</v>
      </c>
      <c r="N18" s="9">
        <v>0.6</v>
      </c>
    </row>
    <row r="19" spans="1:14">
      <c r="A19" s="8">
        <v>426</v>
      </c>
      <c r="B19" s="9">
        <v>426</v>
      </c>
      <c r="C19" s="9">
        <v>0.52754282951355</v>
      </c>
      <c r="D19" s="9">
        <v>0.0470945835113525</v>
      </c>
      <c r="E19" s="9">
        <v>8</v>
      </c>
      <c r="F19" s="9">
        <v>7</v>
      </c>
      <c r="G19" s="9">
        <v>2</v>
      </c>
      <c r="H19" s="9">
        <v>3</v>
      </c>
      <c r="I19" s="9">
        <v>0.8</v>
      </c>
      <c r="J19" s="9">
        <v>0.533333333333333</v>
      </c>
      <c r="K19" s="9">
        <v>0.64</v>
      </c>
      <c r="L19" s="9">
        <v>0.7</v>
      </c>
      <c r="M19" s="9">
        <v>0.1</v>
      </c>
      <c r="N19" s="9">
        <v>0.55</v>
      </c>
    </row>
    <row r="20" spans="1:14">
      <c r="A20" s="8">
        <v>17</v>
      </c>
      <c r="B20" s="9">
        <v>17</v>
      </c>
      <c r="C20" s="9">
        <v>0.528415083885193</v>
      </c>
      <c r="D20" s="9">
        <v>0.0964980125427246</v>
      </c>
      <c r="E20" s="9">
        <v>10</v>
      </c>
      <c r="F20" s="9">
        <v>6</v>
      </c>
      <c r="G20" s="9">
        <v>0</v>
      </c>
      <c r="H20" s="9">
        <v>4</v>
      </c>
      <c r="I20" s="9">
        <v>1</v>
      </c>
      <c r="J20" s="9">
        <v>0.625</v>
      </c>
      <c r="K20" s="9">
        <v>0.769230769230769</v>
      </c>
      <c r="L20" s="9">
        <v>0.6</v>
      </c>
      <c r="M20" s="9">
        <v>0.4</v>
      </c>
      <c r="N20" s="9">
        <v>0.7</v>
      </c>
    </row>
    <row r="21" spans="1:14">
      <c r="A21" s="8">
        <v>434</v>
      </c>
      <c r="B21" s="9">
        <v>434</v>
      </c>
      <c r="C21" s="9">
        <v>0.529965877532959</v>
      </c>
      <c r="D21" s="9">
        <v>0.0462722778320313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12</v>
      </c>
      <c r="B22" s="9">
        <v>12</v>
      </c>
      <c r="C22" s="9">
        <v>0.531450152397156</v>
      </c>
      <c r="D22" s="9">
        <v>0.0931936502456665</v>
      </c>
      <c r="E22" s="9">
        <v>7</v>
      </c>
      <c r="F22" s="9">
        <v>4</v>
      </c>
      <c r="G22" s="9">
        <v>3</v>
      </c>
      <c r="H22" s="9">
        <v>6</v>
      </c>
      <c r="I22" s="9">
        <v>0.7</v>
      </c>
      <c r="J22" s="9">
        <v>0.636363636363636</v>
      </c>
      <c r="K22" s="9">
        <v>0.666666666666667</v>
      </c>
      <c r="L22" s="9">
        <v>0.4</v>
      </c>
      <c r="M22" s="9">
        <v>0.3</v>
      </c>
      <c r="N22" s="9">
        <v>0.65</v>
      </c>
    </row>
    <row r="23" spans="1:14">
      <c r="A23" s="8">
        <v>302</v>
      </c>
      <c r="B23" s="9">
        <v>302</v>
      </c>
      <c r="C23" s="9">
        <v>0.532430410385132</v>
      </c>
      <c r="D23" s="9">
        <v>0.0958017110824585</v>
      </c>
      <c r="E23" s="9">
        <v>9</v>
      </c>
      <c r="F23" s="9">
        <v>6</v>
      </c>
      <c r="G23" s="9">
        <v>1</v>
      </c>
      <c r="H23" s="9">
        <v>4</v>
      </c>
      <c r="I23" s="9">
        <v>0.9</v>
      </c>
      <c r="J23" s="9">
        <v>0.6</v>
      </c>
      <c r="K23" s="9">
        <v>0.72</v>
      </c>
      <c r="L23" s="9">
        <v>0.6</v>
      </c>
      <c r="M23" s="9">
        <v>0.3</v>
      </c>
      <c r="N23" s="9">
        <v>0.65</v>
      </c>
    </row>
    <row r="24" spans="1:14">
      <c r="A24" s="8">
        <v>380</v>
      </c>
      <c r="B24" s="9">
        <v>380</v>
      </c>
      <c r="C24" s="9">
        <v>0.533769369125366</v>
      </c>
      <c r="D24" s="9">
        <v>0.0300166606903076</v>
      </c>
      <c r="E24" s="9">
        <v>7</v>
      </c>
      <c r="F24" s="9">
        <v>7</v>
      </c>
      <c r="G24" s="9">
        <v>3</v>
      </c>
      <c r="H24" s="9">
        <v>3</v>
      </c>
      <c r="I24" s="9">
        <v>0.7</v>
      </c>
      <c r="J24" s="9">
        <v>0.5</v>
      </c>
      <c r="K24" s="9">
        <v>0.583333333333333</v>
      </c>
      <c r="L24" s="9">
        <v>0.7</v>
      </c>
      <c r="M24" s="9">
        <v>0</v>
      </c>
      <c r="N24" s="9">
        <v>0.5</v>
      </c>
    </row>
    <row r="25" spans="1:14">
      <c r="A25" s="8">
        <v>143</v>
      </c>
      <c r="B25" s="9">
        <v>143</v>
      </c>
      <c r="C25" s="9">
        <v>0.534330725669861</v>
      </c>
      <c r="D25" s="9">
        <v>0.131121039390564</v>
      </c>
      <c r="E25" s="9">
        <v>7</v>
      </c>
      <c r="F25" s="9">
        <v>3</v>
      </c>
      <c r="G25" s="9">
        <v>3</v>
      </c>
      <c r="H25" s="9">
        <v>7</v>
      </c>
      <c r="I25" s="9">
        <v>0.7</v>
      </c>
      <c r="J25" s="9">
        <v>0.7</v>
      </c>
      <c r="K25" s="9">
        <v>0.7</v>
      </c>
      <c r="L25" s="9">
        <v>0.3</v>
      </c>
      <c r="M25" s="9">
        <v>0.4</v>
      </c>
      <c r="N25" s="9">
        <v>0.7</v>
      </c>
    </row>
    <row r="26" s="2" customFormat="1" spans="1:14">
      <c r="A26" s="12">
        <v>3</v>
      </c>
      <c r="B26" s="13">
        <v>3</v>
      </c>
      <c r="C26" s="13">
        <v>0.534832954406738</v>
      </c>
      <c r="D26" s="13">
        <v>0.0511319637298584</v>
      </c>
      <c r="E26" s="13">
        <v>10</v>
      </c>
      <c r="F26" s="13">
        <v>8</v>
      </c>
      <c r="G26" s="13">
        <v>0</v>
      </c>
      <c r="H26" s="13">
        <v>2</v>
      </c>
      <c r="I26" s="13">
        <v>1</v>
      </c>
      <c r="J26" s="13">
        <v>0.555555555555556</v>
      </c>
      <c r="K26" s="13">
        <v>0.714285714285714</v>
      </c>
      <c r="L26" s="13">
        <v>0.8</v>
      </c>
      <c r="M26" s="13">
        <v>0.2</v>
      </c>
      <c r="N26" s="13">
        <v>0.6</v>
      </c>
    </row>
    <row r="27" spans="1:14">
      <c r="A27" s="8">
        <v>241</v>
      </c>
      <c r="B27" s="9">
        <v>241</v>
      </c>
      <c r="C27" s="9">
        <v>0.931020617485046</v>
      </c>
      <c r="D27" s="9">
        <v>0.065038800239563</v>
      </c>
      <c r="E27" s="9">
        <v>10</v>
      </c>
      <c r="F27" s="9">
        <v>8</v>
      </c>
      <c r="G27" s="9">
        <v>0</v>
      </c>
      <c r="H27" s="9">
        <v>2</v>
      </c>
      <c r="I27" s="9">
        <v>1</v>
      </c>
      <c r="J27" s="9">
        <v>0.555555555555556</v>
      </c>
      <c r="K27" s="9">
        <v>0.714285714285714</v>
      </c>
      <c r="L27" s="9">
        <v>0.8</v>
      </c>
      <c r="M27" s="9">
        <v>0.2</v>
      </c>
      <c r="N27" s="9">
        <v>0.6</v>
      </c>
    </row>
    <row r="28" spans="1:14">
      <c r="A28" s="8">
        <v>179</v>
      </c>
      <c r="B28" s="9">
        <v>179</v>
      </c>
      <c r="C28" s="9">
        <v>0.785847425460815</v>
      </c>
      <c r="D28" s="9">
        <v>0.249114394187927</v>
      </c>
      <c r="E28" s="9">
        <v>7</v>
      </c>
      <c r="F28" s="9">
        <v>7</v>
      </c>
      <c r="G28" s="9">
        <v>3</v>
      </c>
      <c r="H28" s="9">
        <v>3</v>
      </c>
      <c r="I28" s="9">
        <v>0.7</v>
      </c>
      <c r="J28" s="9">
        <v>0.5</v>
      </c>
      <c r="K28" s="9">
        <v>0.583333333333333</v>
      </c>
      <c r="L28" s="9">
        <v>0.7</v>
      </c>
      <c r="M28" s="9">
        <v>0</v>
      </c>
      <c r="N28" s="9">
        <v>0.5</v>
      </c>
    </row>
    <row r="29" spans="1:14">
      <c r="A29" s="8">
        <v>82</v>
      </c>
      <c r="B29" s="9">
        <v>82</v>
      </c>
      <c r="C29" s="9">
        <v>0.789119720458984</v>
      </c>
      <c r="D29" s="9">
        <v>0.221872568130493</v>
      </c>
      <c r="E29" s="9">
        <v>8</v>
      </c>
      <c r="F29" s="9">
        <v>8</v>
      </c>
      <c r="G29" s="9">
        <v>2</v>
      </c>
      <c r="H29" s="9">
        <v>2</v>
      </c>
      <c r="I29" s="9">
        <v>0.8</v>
      </c>
      <c r="J29" s="9">
        <v>0.5</v>
      </c>
      <c r="K29" s="9">
        <v>0.615384615384615</v>
      </c>
      <c r="L29" s="9">
        <v>0.8</v>
      </c>
      <c r="M29" s="9">
        <v>0</v>
      </c>
      <c r="N29" s="9">
        <v>0.5</v>
      </c>
    </row>
    <row r="30" spans="1:14">
      <c r="A30" s="8">
        <v>446</v>
      </c>
      <c r="B30" s="9">
        <v>446</v>
      </c>
      <c r="C30" s="9">
        <v>0.799922227859497</v>
      </c>
      <c r="D30" s="9">
        <v>0.0219073295593262</v>
      </c>
      <c r="E30" s="9">
        <v>8</v>
      </c>
      <c r="F30" s="9">
        <v>6</v>
      </c>
      <c r="G30" s="9">
        <v>2</v>
      </c>
      <c r="H30" s="9">
        <v>4</v>
      </c>
      <c r="I30" s="9">
        <v>0.8</v>
      </c>
      <c r="J30" s="9">
        <v>0.571428571428572</v>
      </c>
      <c r="K30" s="9">
        <v>0.666666666666667</v>
      </c>
      <c r="L30" s="9">
        <v>0.6</v>
      </c>
      <c r="M30" s="9">
        <v>0.2</v>
      </c>
      <c r="N30" s="9">
        <v>0.6</v>
      </c>
    </row>
    <row r="31" spans="1:14">
      <c r="A31" s="8">
        <v>130</v>
      </c>
      <c r="B31" s="9">
        <v>130</v>
      </c>
      <c r="C31" s="9">
        <v>0.804839730262756</v>
      </c>
      <c r="D31" s="9">
        <v>0.0534467697143555</v>
      </c>
      <c r="E31" s="9">
        <v>9</v>
      </c>
      <c r="F31" s="9">
        <v>9</v>
      </c>
      <c r="G31" s="9">
        <v>1</v>
      </c>
      <c r="H31" s="9">
        <v>1</v>
      </c>
      <c r="I31" s="9">
        <v>0.9</v>
      </c>
      <c r="J31" s="9">
        <v>0.5</v>
      </c>
      <c r="K31" s="9">
        <v>0.642857142857143</v>
      </c>
      <c r="L31" s="9">
        <v>0.9</v>
      </c>
      <c r="M31" s="9">
        <v>0</v>
      </c>
      <c r="N31" s="9">
        <v>0.5</v>
      </c>
    </row>
    <row r="32" spans="1:14">
      <c r="A32" s="8">
        <v>309</v>
      </c>
      <c r="B32" s="9">
        <v>309</v>
      </c>
      <c r="C32" s="9">
        <v>0.81212055683136</v>
      </c>
      <c r="D32" s="9">
        <v>0.156541228294373</v>
      </c>
      <c r="E32" s="9">
        <v>6</v>
      </c>
      <c r="F32" s="9">
        <v>7</v>
      </c>
      <c r="G32" s="9">
        <v>4</v>
      </c>
      <c r="H32" s="9">
        <v>3</v>
      </c>
      <c r="I32" s="9">
        <v>0.6</v>
      </c>
      <c r="J32" s="9">
        <v>0.461538461538462</v>
      </c>
      <c r="K32" s="9">
        <v>0.521739130434783</v>
      </c>
      <c r="L32" s="9">
        <v>0.7</v>
      </c>
      <c r="M32" s="9">
        <v>-0.1</v>
      </c>
      <c r="N32" s="9">
        <v>0.45</v>
      </c>
    </row>
    <row r="33" spans="1:14">
      <c r="A33" s="8">
        <v>87</v>
      </c>
      <c r="B33" s="9">
        <v>87</v>
      </c>
      <c r="C33" s="9">
        <v>0.905320048332214</v>
      </c>
      <c r="D33" s="9">
        <v>0.0473051071166992</v>
      </c>
      <c r="E33" s="9">
        <v>8</v>
      </c>
      <c r="F33" s="9">
        <v>9</v>
      </c>
      <c r="G33" s="9">
        <v>2</v>
      </c>
      <c r="H33" s="9">
        <v>1</v>
      </c>
      <c r="I33" s="9">
        <v>0.8</v>
      </c>
      <c r="J33" s="9">
        <v>0.470588235294118</v>
      </c>
      <c r="K33" s="9">
        <v>0.592592592592593</v>
      </c>
      <c r="L33" s="9">
        <v>0.9</v>
      </c>
      <c r="M33" s="9">
        <v>-0.1</v>
      </c>
      <c r="N33" s="9">
        <v>0.45</v>
      </c>
    </row>
    <row r="34" spans="1:14">
      <c r="A34" s="8">
        <v>211</v>
      </c>
      <c r="B34" s="9">
        <v>211</v>
      </c>
      <c r="C34" s="9">
        <v>0.815291881561279</v>
      </c>
      <c r="D34" s="9">
        <v>0.173565149307251</v>
      </c>
      <c r="E34" s="9">
        <v>8</v>
      </c>
      <c r="F34" s="9">
        <v>8</v>
      </c>
      <c r="G34" s="9">
        <v>2</v>
      </c>
      <c r="H34" s="9">
        <v>2</v>
      </c>
      <c r="I34" s="9">
        <v>0.8</v>
      </c>
      <c r="J34" s="9">
        <v>0.5</v>
      </c>
      <c r="K34" s="9">
        <v>0.615384615384615</v>
      </c>
      <c r="L34" s="9">
        <v>0.8</v>
      </c>
      <c r="M34" s="9">
        <v>0</v>
      </c>
      <c r="N34" s="9">
        <v>0.5</v>
      </c>
    </row>
    <row r="35" spans="1:14">
      <c r="A35" s="8">
        <v>167</v>
      </c>
      <c r="B35" s="9">
        <v>167</v>
      </c>
      <c r="C35" s="9">
        <v>0.815348744392395</v>
      </c>
      <c r="D35" s="9">
        <v>0.00903403759002686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pans="1:14">
      <c r="A36" s="8">
        <v>424</v>
      </c>
      <c r="B36" s="9">
        <v>424</v>
      </c>
      <c r="C36" s="9">
        <v>0.815646529197693</v>
      </c>
      <c r="D36" s="9">
        <v>0.0948091745376587</v>
      </c>
      <c r="E36" s="9">
        <v>9</v>
      </c>
      <c r="F36" s="9">
        <v>4</v>
      </c>
      <c r="G36" s="9">
        <v>1</v>
      </c>
      <c r="H36" s="9">
        <v>6</v>
      </c>
      <c r="I36" s="9">
        <v>0.9</v>
      </c>
      <c r="J36" s="9">
        <v>0.692307692307692</v>
      </c>
      <c r="K36" s="9">
        <v>0.782608695652174</v>
      </c>
      <c r="L36" s="9">
        <v>0.4</v>
      </c>
      <c r="M36" s="9">
        <v>0.5</v>
      </c>
      <c r="N36" s="9">
        <v>0.75</v>
      </c>
    </row>
    <row r="37" spans="1:14">
      <c r="A37" s="8">
        <v>298</v>
      </c>
      <c r="B37" s="9">
        <v>298</v>
      </c>
      <c r="C37" s="9">
        <v>0.816716432571411</v>
      </c>
      <c r="D37" s="9">
        <v>0.16333019733429</v>
      </c>
      <c r="E37" s="9">
        <v>9</v>
      </c>
      <c r="F37" s="9">
        <v>7</v>
      </c>
      <c r="G37" s="9">
        <v>1</v>
      </c>
      <c r="H37" s="9">
        <v>3</v>
      </c>
      <c r="I37" s="9">
        <v>0.9</v>
      </c>
      <c r="J37" s="9">
        <v>0.5625</v>
      </c>
      <c r="K37" s="9">
        <v>0.692307692307692</v>
      </c>
      <c r="L37" s="9">
        <v>0.7</v>
      </c>
      <c r="M37" s="9">
        <v>0.2</v>
      </c>
      <c r="N37" s="9">
        <v>0.6</v>
      </c>
    </row>
    <row r="38" spans="1:14">
      <c r="A38" s="8">
        <v>281</v>
      </c>
      <c r="B38" s="9">
        <v>281</v>
      </c>
      <c r="C38" s="9">
        <v>0.818611860275269</v>
      </c>
      <c r="D38" s="9">
        <v>0.00951147079467773</v>
      </c>
      <c r="E38" s="9">
        <v>10</v>
      </c>
      <c r="F38" s="9">
        <v>10</v>
      </c>
      <c r="G38" s="9">
        <v>0</v>
      </c>
      <c r="H38" s="9">
        <v>0</v>
      </c>
      <c r="I38" s="9">
        <v>1</v>
      </c>
      <c r="J38" s="9">
        <v>0.5</v>
      </c>
      <c r="K38" s="9">
        <v>0.666666666666667</v>
      </c>
      <c r="L38" s="9">
        <v>1</v>
      </c>
      <c r="M38" s="9">
        <v>0</v>
      </c>
      <c r="N38" s="9">
        <v>0.5</v>
      </c>
    </row>
    <row r="39" spans="1:14">
      <c r="A39" s="8">
        <v>464</v>
      </c>
      <c r="B39" s="9">
        <v>464</v>
      </c>
      <c r="C39" s="9">
        <v>0.819258093833923</v>
      </c>
      <c r="D39" s="9">
        <v>0.0910781621932983</v>
      </c>
      <c r="E39" s="9">
        <v>9</v>
      </c>
      <c r="F39" s="9">
        <v>9</v>
      </c>
      <c r="G39" s="9">
        <v>1</v>
      </c>
      <c r="H39" s="9">
        <v>1</v>
      </c>
      <c r="I39" s="9">
        <v>0.9</v>
      </c>
      <c r="J39" s="9">
        <v>0.5</v>
      </c>
      <c r="K39" s="9">
        <v>0.642857142857143</v>
      </c>
      <c r="L39" s="9">
        <v>0.9</v>
      </c>
      <c r="M39" s="9">
        <v>0</v>
      </c>
      <c r="N39" s="9">
        <v>0.5</v>
      </c>
    </row>
    <row r="40" spans="1:14">
      <c r="A40" s="8">
        <v>316</v>
      </c>
      <c r="B40" s="9">
        <v>316</v>
      </c>
      <c r="C40" s="9">
        <v>0.899687767028809</v>
      </c>
      <c r="D40" s="9">
        <v>0.0113396644592285</v>
      </c>
      <c r="E40" s="9">
        <v>9</v>
      </c>
      <c r="F40" s="9">
        <v>9</v>
      </c>
      <c r="G40" s="9">
        <v>1</v>
      </c>
      <c r="H40" s="9">
        <v>1</v>
      </c>
      <c r="I40" s="9">
        <v>0.9</v>
      </c>
      <c r="J40" s="9">
        <v>0.5</v>
      </c>
      <c r="K40" s="9">
        <v>0.642857142857143</v>
      </c>
      <c r="L40" s="9">
        <v>0.9</v>
      </c>
      <c r="M40" s="9">
        <v>0</v>
      </c>
      <c r="N40" s="9">
        <v>0.5</v>
      </c>
    </row>
    <row r="41" spans="1:14">
      <c r="A41" s="8">
        <v>203</v>
      </c>
      <c r="B41" s="9">
        <v>203</v>
      </c>
      <c r="C41" s="9">
        <v>0.82262909412384</v>
      </c>
      <c r="D41" s="9">
        <v>0.0605645179748535</v>
      </c>
      <c r="E41" s="9">
        <v>10</v>
      </c>
      <c r="F41" s="9">
        <v>6</v>
      </c>
      <c r="G41" s="9">
        <v>0</v>
      </c>
      <c r="H41" s="9">
        <v>4</v>
      </c>
      <c r="I41" s="9">
        <v>1</v>
      </c>
      <c r="J41" s="9">
        <v>0.625</v>
      </c>
      <c r="K41" s="9">
        <v>0.769230769230769</v>
      </c>
      <c r="L41" s="9">
        <v>0.6</v>
      </c>
      <c r="M41" s="9">
        <v>0.4</v>
      </c>
      <c r="N41" s="9">
        <v>0.7</v>
      </c>
    </row>
    <row r="42" spans="1:14">
      <c r="A42" s="8">
        <v>187</v>
      </c>
      <c r="B42" s="9">
        <v>187</v>
      </c>
      <c r="C42" s="9">
        <v>0.822651863098145</v>
      </c>
      <c r="D42" s="9">
        <v>0.15688693523407</v>
      </c>
      <c r="E42" s="9">
        <v>10</v>
      </c>
      <c r="F42" s="9">
        <v>7</v>
      </c>
      <c r="G42" s="9">
        <v>0</v>
      </c>
      <c r="H42" s="9">
        <v>3</v>
      </c>
      <c r="I42" s="9">
        <v>1</v>
      </c>
      <c r="J42" s="9">
        <v>0.588235294117647</v>
      </c>
      <c r="K42" s="9">
        <v>0.740740740740741</v>
      </c>
      <c r="L42" s="9">
        <v>0.7</v>
      </c>
      <c r="M42" s="9">
        <v>0.3</v>
      </c>
      <c r="N42" s="9">
        <v>0.65</v>
      </c>
    </row>
    <row r="43" s="4" customFormat="1" spans="1:14">
      <c r="A43" s="16">
        <v>134</v>
      </c>
      <c r="B43" s="17">
        <v>134</v>
      </c>
      <c r="C43" s="17">
        <v>0.822918891906738</v>
      </c>
      <c r="D43" s="17">
        <v>0.0971198081970215</v>
      </c>
      <c r="E43" s="17">
        <v>10</v>
      </c>
      <c r="F43" s="17">
        <v>7</v>
      </c>
      <c r="G43" s="17">
        <v>0</v>
      </c>
      <c r="H43" s="17">
        <v>3</v>
      </c>
      <c r="I43" s="17">
        <v>1</v>
      </c>
      <c r="J43" s="17">
        <v>0.588235294117647</v>
      </c>
      <c r="K43" s="17">
        <v>0.740740740740741</v>
      </c>
      <c r="L43" s="17">
        <v>0.7</v>
      </c>
      <c r="M43" s="17">
        <v>0.3</v>
      </c>
      <c r="N43" s="17">
        <v>0.65</v>
      </c>
    </row>
    <row r="44" spans="1:14">
      <c r="A44" s="8">
        <v>428</v>
      </c>
      <c r="B44" s="9">
        <v>428</v>
      </c>
      <c r="C44" s="9">
        <v>0.825892806053162</v>
      </c>
      <c r="D44" s="9">
        <v>0.0750623941421509</v>
      </c>
      <c r="E44" s="9">
        <v>9</v>
      </c>
      <c r="F44" s="9">
        <v>5</v>
      </c>
      <c r="G44" s="9">
        <v>1</v>
      </c>
      <c r="H44" s="9">
        <v>5</v>
      </c>
      <c r="I44" s="9">
        <v>0.9</v>
      </c>
      <c r="J44" s="9">
        <v>0.642857142857143</v>
      </c>
      <c r="K44" s="9">
        <v>0.75</v>
      </c>
      <c r="L44" s="9">
        <v>0.5</v>
      </c>
      <c r="M44" s="9">
        <v>0.4</v>
      </c>
      <c r="N44" s="9">
        <v>0.7</v>
      </c>
    </row>
    <row r="45" spans="1:14">
      <c r="A45" s="8">
        <v>159</v>
      </c>
      <c r="B45" s="9">
        <v>159</v>
      </c>
      <c r="C45" s="9">
        <v>0.829185247421265</v>
      </c>
      <c r="D45" s="9">
        <v>0.101831912994385</v>
      </c>
      <c r="E45" s="9">
        <v>8</v>
      </c>
      <c r="F45" s="9">
        <v>8</v>
      </c>
      <c r="G45" s="9">
        <v>2</v>
      </c>
      <c r="H45" s="9">
        <v>2</v>
      </c>
      <c r="I45" s="9">
        <v>0.8</v>
      </c>
      <c r="J45" s="9">
        <v>0.5</v>
      </c>
      <c r="K45" s="9">
        <v>0.615384615384615</v>
      </c>
      <c r="L45" s="9">
        <v>0.8</v>
      </c>
      <c r="M45" s="9">
        <v>0</v>
      </c>
      <c r="N45" s="9">
        <v>0.5</v>
      </c>
    </row>
    <row r="46" spans="1:14">
      <c r="A46" s="8">
        <v>395</v>
      </c>
      <c r="B46" s="9">
        <v>395</v>
      </c>
      <c r="C46" s="9">
        <v>0.835938572883606</v>
      </c>
      <c r="D46" s="9">
        <v>0.0859125852584839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457</v>
      </c>
      <c r="B47" s="9">
        <v>457</v>
      </c>
      <c r="C47" s="9">
        <v>0.839494109153748</v>
      </c>
      <c r="D47" s="9">
        <v>0.00750446319580078</v>
      </c>
      <c r="E47" s="9">
        <v>9</v>
      </c>
      <c r="F47" s="9">
        <v>9</v>
      </c>
      <c r="G47" s="9">
        <v>1</v>
      </c>
      <c r="H47" s="9">
        <v>1</v>
      </c>
      <c r="I47" s="9">
        <v>0.9</v>
      </c>
      <c r="J47" s="9">
        <v>0.5</v>
      </c>
      <c r="K47" s="9">
        <v>0.642857142857143</v>
      </c>
      <c r="L47" s="9">
        <v>0.9</v>
      </c>
      <c r="M47" s="9">
        <v>0</v>
      </c>
      <c r="N47" s="9">
        <v>0.5</v>
      </c>
    </row>
    <row r="48" spans="1:14">
      <c r="A48" s="8">
        <v>73</v>
      </c>
      <c r="B48" s="9">
        <v>73</v>
      </c>
      <c r="C48" s="9">
        <v>0.841520309448242</v>
      </c>
      <c r="D48" s="9">
        <v>0.0993181467056274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318</v>
      </c>
      <c r="B49" s="9">
        <v>318</v>
      </c>
      <c r="C49" s="9">
        <v>0.842553019523621</v>
      </c>
      <c r="D49" s="9">
        <v>0.0404520034790039</v>
      </c>
      <c r="E49" s="9">
        <v>10</v>
      </c>
      <c r="F49" s="9">
        <v>8</v>
      </c>
      <c r="G49" s="9">
        <v>0</v>
      </c>
      <c r="H49" s="9">
        <v>2</v>
      </c>
      <c r="I49" s="9">
        <v>1</v>
      </c>
      <c r="J49" s="9">
        <v>0.555555555555556</v>
      </c>
      <c r="K49" s="9">
        <v>0.714285714285714</v>
      </c>
      <c r="L49" s="9">
        <v>0.8</v>
      </c>
      <c r="M49" s="9">
        <v>0.2</v>
      </c>
      <c r="N49" s="9">
        <v>0.6</v>
      </c>
    </row>
    <row r="50" spans="1:14">
      <c r="A50" s="8">
        <v>421</v>
      </c>
      <c r="B50" s="9">
        <v>421</v>
      </c>
      <c r="C50" s="9">
        <v>0.842834234237671</v>
      </c>
      <c r="D50" s="9">
        <v>0.189815521240234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pans="1:14">
      <c r="A51" s="8">
        <v>96</v>
      </c>
      <c r="B51" s="9">
        <v>96</v>
      </c>
      <c r="C51" s="9">
        <v>0.843329429626465</v>
      </c>
      <c r="D51" s="9">
        <v>0.269051551818848</v>
      </c>
      <c r="E51" s="9">
        <v>9</v>
      </c>
      <c r="F51" s="9">
        <v>3</v>
      </c>
      <c r="G51" s="9">
        <v>1</v>
      </c>
      <c r="H51" s="9">
        <v>7</v>
      </c>
      <c r="I51" s="9">
        <v>0.9</v>
      </c>
      <c r="J51" s="9">
        <v>0.75</v>
      </c>
      <c r="K51" s="9">
        <v>0.818181818181818</v>
      </c>
      <c r="L51" s="9">
        <v>0.3</v>
      </c>
      <c r="M51" s="9">
        <v>0.6</v>
      </c>
      <c r="N51" s="9">
        <v>0.8</v>
      </c>
    </row>
    <row r="52" spans="1:14">
      <c r="A52" s="8">
        <v>366</v>
      </c>
      <c r="B52" s="9">
        <v>366</v>
      </c>
      <c r="C52" s="9">
        <v>0.844253778457642</v>
      </c>
      <c r="D52" s="9">
        <v>0.0926085710525513</v>
      </c>
      <c r="E52" s="9">
        <v>10</v>
      </c>
      <c r="F52" s="9">
        <v>8</v>
      </c>
      <c r="G52" s="9">
        <v>0</v>
      </c>
      <c r="H52" s="9">
        <v>2</v>
      </c>
      <c r="I52" s="9">
        <v>1</v>
      </c>
      <c r="J52" s="9">
        <v>0.555555555555556</v>
      </c>
      <c r="K52" s="9">
        <v>0.714285714285714</v>
      </c>
      <c r="L52" s="9">
        <v>0.8</v>
      </c>
      <c r="M52" s="9">
        <v>0.2</v>
      </c>
      <c r="N52" s="9">
        <v>0.6</v>
      </c>
    </row>
    <row r="53" s="4" customFormat="1" spans="1:14">
      <c r="A53" s="16">
        <v>456</v>
      </c>
      <c r="B53" s="17">
        <v>456</v>
      </c>
      <c r="C53" s="17">
        <v>0.846237897872925</v>
      </c>
      <c r="D53" s="17">
        <v>0.175909638404846</v>
      </c>
      <c r="E53" s="17">
        <v>10</v>
      </c>
      <c r="F53" s="17">
        <v>6</v>
      </c>
      <c r="G53" s="17">
        <v>0</v>
      </c>
      <c r="H53" s="17">
        <v>4</v>
      </c>
      <c r="I53" s="17">
        <v>1</v>
      </c>
      <c r="J53" s="17">
        <v>0.625</v>
      </c>
      <c r="K53" s="17">
        <v>0.769230769230769</v>
      </c>
      <c r="L53" s="17">
        <v>0.6</v>
      </c>
      <c r="M53" s="17">
        <v>0.4</v>
      </c>
      <c r="N53" s="17">
        <v>0.7</v>
      </c>
    </row>
    <row r="54" spans="1:14">
      <c r="A54" s="8">
        <v>305</v>
      </c>
      <c r="B54" s="9">
        <v>305</v>
      </c>
      <c r="C54" s="9">
        <v>0.855350017547607</v>
      </c>
      <c r="D54" s="9">
        <v>0.0944843292236328</v>
      </c>
      <c r="E54" s="9">
        <v>10</v>
      </c>
      <c r="F54" s="9">
        <v>6</v>
      </c>
      <c r="G54" s="9">
        <v>0</v>
      </c>
      <c r="H54" s="9">
        <v>4</v>
      </c>
      <c r="I54" s="9">
        <v>1</v>
      </c>
      <c r="J54" s="9">
        <v>0.625</v>
      </c>
      <c r="K54" s="9">
        <v>0.769230769230769</v>
      </c>
      <c r="L54" s="9">
        <v>0.6</v>
      </c>
      <c r="M54" s="9">
        <v>0.4</v>
      </c>
      <c r="N54" s="9">
        <v>0.7</v>
      </c>
    </row>
    <row r="55" spans="1:14">
      <c r="A55" s="8">
        <v>30</v>
      </c>
      <c r="B55" s="9">
        <v>30</v>
      </c>
      <c r="C55" s="9">
        <v>0.861119389533997</v>
      </c>
      <c r="D55" s="9">
        <v>0.250669717788696</v>
      </c>
      <c r="E55" s="9">
        <v>8</v>
      </c>
      <c r="F55" s="9">
        <v>7</v>
      </c>
      <c r="G55" s="9">
        <v>2</v>
      </c>
      <c r="H55" s="9">
        <v>3</v>
      </c>
      <c r="I55" s="9">
        <v>0.8</v>
      </c>
      <c r="J55" s="9">
        <v>0.533333333333333</v>
      </c>
      <c r="K55" s="9">
        <v>0.64</v>
      </c>
      <c r="L55" s="9">
        <v>0.7</v>
      </c>
      <c r="M55" s="9">
        <v>0.1</v>
      </c>
      <c r="N55" s="9">
        <v>0.55</v>
      </c>
    </row>
    <row r="56" spans="1:14">
      <c r="A56" s="8">
        <v>64</v>
      </c>
      <c r="B56" s="9">
        <v>64</v>
      </c>
      <c r="C56" s="9">
        <v>0.862770557403564</v>
      </c>
      <c r="D56" s="9">
        <v>0.0667507648468018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479</v>
      </c>
      <c r="B57" s="9">
        <v>479</v>
      </c>
      <c r="C57" s="9">
        <v>0.870608329772949</v>
      </c>
      <c r="D57" s="9">
        <v>0.253975987434387</v>
      </c>
      <c r="E57" s="9">
        <v>10</v>
      </c>
      <c r="F57" s="9">
        <v>5</v>
      </c>
      <c r="G57" s="9">
        <v>0</v>
      </c>
      <c r="H57" s="9">
        <v>5</v>
      </c>
      <c r="I57" s="9">
        <v>1</v>
      </c>
      <c r="J57" s="9">
        <v>0.666666666666667</v>
      </c>
      <c r="K57" s="9">
        <v>0.8</v>
      </c>
      <c r="L57" s="9">
        <v>0.5</v>
      </c>
      <c r="M57" s="9">
        <v>0.5</v>
      </c>
      <c r="N57" s="9">
        <v>0.75</v>
      </c>
    </row>
    <row r="58" spans="1:14">
      <c r="A58" s="8">
        <v>196</v>
      </c>
      <c r="B58" s="9">
        <v>196</v>
      </c>
      <c r="C58" s="9">
        <v>0.874240398406982</v>
      </c>
      <c r="D58" s="9">
        <v>0.196797728538513</v>
      </c>
      <c r="E58" s="9">
        <v>9</v>
      </c>
      <c r="F58" s="9">
        <v>6</v>
      </c>
      <c r="G58" s="9">
        <v>1</v>
      </c>
      <c r="H58" s="9">
        <v>4</v>
      </c>
      <c r="I58" s="9">
        <v>0.9</v>
      </c>
      <c r="J58" s="9">
        <v>0.6</v>
      </c>
      <c r="K58" s="9">
        <v>0.72</v>
      </c>
      <c r="L58" s="9">
        <v>0.6</v>
      </c>
      <c r="M58" s="9">
        <v>0.3</v>
      </c>
      <c r="N58" s="9">
        <v>0.65</v>
      </c>
    </row>
    <row r="59" spans="1:14">
      <c r="A59" s="8">
        <v>110</v>
      </c>
      <c r="B59" s="9">
        <v>110</v>
      </c>
      <c r="C59" s="9">
        <v>0.882378220558167</v>
      </c>
      <c r="D59" s="9">
        <v>0.014157772064209</v>
      </c>
      <c r="E59" s="9">
        <v>10</v>
      </c>
      <c r="F59" s="9">
        <v>10</v>
      </c>
      <c r="G59" s="9">
        <v>0</v>
      </c>
      <c r="H59" s="9">
        <v>0</v>
      </c>
      <c r="I59" s="9">
        <v>1</v>
      </c>
      <c r="J59" s="9">
        <v>0.5</v>
      </c>
      <c r="K59" s="9">
        <v>0.666666666666667</v>
      </c>
      <c r="L59" s="9">
        <v>1</v>
      </c>
      <c r="M59" s="9">
        <v>0</v>
      </c>
      <c r="N59" s="9">
        <v>0.5</v>
      </c>
    </row>
    <row r="60" s="4" customFormat="1" spans="1:14">
      <c r="A60" s="16">
        <v>268</v>
      </c>
      <c r="B60" s="17">
        <v>268</v>
      </c>
      <c r="C60" s="17">
        <v>0.884103894233704</v>
      </c>
      <c r="D60" s="17">
        <v>0.151036620140076</v>
      </c>
      <c r="E60" s="17">
        <v>9</v>
      </c>
      <c r="F60" s="17">
        <v>8</v>
      </c>
      <c r="G60" s="17">
        <v>1</v>
      </c>
      <c r="H60" s="17">
        <v>2</v>
      </c>
      <c r="I60" s="17">
        <v>0.9</v>
      </c>
      <c r="J60" s="17">
        <v>0.529411764705882</v>
      </c>
      <c r="K60" s="17">
        <v>0.666666666666667</v>
      </c>
      <c r="L60" s="17">
        <v>0.8</v>
      </c>
      <c r="M60" s="17">
        <v>0.1</v>
      </c>
      <c r="N60" s="17">
        <v>0.55</v>
      </c>
    </row>
    <row r="61" spans="1:14">
      <c r="A61" s="8">
        <v>169</v>
      </c>
      <c r="B61" s="9">
        <v>169</v>
      </c>
      <c r="C61" s="9">
        <v>0.889257192611694</v>
      </c>
      <c r="D61" s="9">
        <v>0.131466746330261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431</v>
      </c>
      <c r="B62" s="9">
        <v>431</v>
      </c>
      <c r="C62" s="9">
        <v>0.889394044876099</v>
      </c>
      <c r="D62" s="9">
        <v>0.154950141906738</v>
      </c>
      <c r="E62" s="9">
        <v>10</v>
      </c>
      <c r="F62" s="9">
        <v>6</v>
      </c>
      <c r="G62" s="9">
        <v>0</v>
      </c>
      <c r="H62" s="9">
        <v>4</v>
      </c>
      <c r="I62" s="9">
        <v>1</v>
      </c>
      <c r="J62" s="9">
        <v>0.625</v>
      </c>
      <c r="K62" s="9">
        <v>0.769230769230769</v>
      </c>
      <c r="L62" s="9">
        <v>0.6</v>
      </c>
      <c r="M62" s="9">
        <v>0.4</v>
      </c>
      <c r="N62" s="9">
        <v>0.7</v>
      </c>
    </row>
    <row r="63" spans="1:14">
      <c r="A63" s="8">
        <v>144</v>
      </c>
      <c r="B63" s="9">
        <v>144</v>
      </c>
      <c r="C63" s="9">
        <v>0.890385270118713</v>
      </c>
      <c r="D63" s="9">
        <v>0.292407274246216</v>
      </c>
      <c r="E63" s="9">
        <v>9</v>
      </c>
      <c r="F63" s="9">
        <v>3</v>
      </c>
      <c r="G63" s="9">
        <v>1</v>
      </c>
      <c r="H63" s="9">
        <v>7</v>
      </c>
      <c r="I63" s="9">
        <v>0.9</v>
      </c>
      <c r="J63" s="9">
        <v>0.75</v>
      </c>
      <c r="K63" s="9">
        <v>0.818181818181818</v>
      </c>
      <c r="L63" s="9">
        <v>0.3</v>
      </c>
      <c r="M63" s="9">
        <v>0.6</v>
      </c>
      <c r="N63" s="9">
        <v>0.8</v>
      </c>
    </row>
    <row r="64" spans="1:14">
      <c r="A64" s="8">
        <v>453</v>
      </c>
      <c r="B64" s="9">
        <v>453</v>
      </c>
      <c r="C64" s="9">
        <v>0.89173424243927</v>
      </c>
      <c r="D64" s="9">
        <v>0.104991436004639</v>
      </c>
      <c r="E64" s="9">
        <v>8</v>
      </c>
      <c r="F64" s="9">
        <v>3</v>
      </c>
      <c r="G64" s="9">
        <v>2</v>
      </c>
      <c r="H64" s="9">
        <v>7</v>
      </c>
      <c r="I64" s="9">
        <v>0.8</v>
      </c>
      <c r="J64" s="9">
        <v>0.727272727272727</v>
      </c>
      <c r="K64" s="9">
        <v>0.761904761904762</v>
      </c>
      <c r="L64" s="9">
        <v>0.3</v>
      </c>
      <c r="M64" s="9">
        <v>0.5</v>
      </c>
      <c r="N64" s="9">
        <v>0.75</v>
      </c>
    </row>
    <row r="65" spans="1:14">
      <c r="A65" s="8">
        <v>19</v>
      </c>
      <c r="B65" s="9">
        <v>19</v>
      </c>
      <c r="C65" s="9">
        <v>0.89960515499115</v>
      </c>
      <c r="D65" s="9">
        <v>0.166372656822205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333</v>
      </c>
      <c r="B66" s="9">
        <v>333</v>
      </c>
      <c r="C66" s="9">
        <v>0.900536417961121</v>
      </c>
      <c r="D66" s="9">
        <v>0.197224378585815</v>
      </c>
      <c r="E66" s="9">
        <v>9</v>
      </c>
      <c r="F66" s="9">
        <v>6</v>
      </c>
      <c r="G66" s="9">
        <v>1</v>
      </c>
      <c r="H66" s="9">
        <v>4</v>
      </c>
      <c r="I66" s="9">
        <v>0.9</v>
      </c>
      <c r="J66" s="9">
        <v>0.6</v>
      </c>
      <c r="K66" s="9">
        <v>0.72</v>
      </c>
      <c r="L66" s="9">
        <v>0.6</v>
      </c>
      <c r="M66" s="9">
        <v>0.3</v>
      </c>
      <c r="N66" s="9">
        <v>0.65</v>
      </c>
    </row>
    <row r="67" spans="1:14">
      <c r="A67" s="8">
        <v>280</v>
      </c>
      <c r="B67" s="9">
        <v>280</v>
      </c>
      <c r="C67" s="9">
        <v>0.907464981079102</v>
      </c>
      <c r="D67" s="9">
        <v>0.123257160186768</v>
      </c>
      <c r="E67" s="9">
        <v>8</v>
      </c>
      <c r="F67" s="9">
        <v>6</v>
      </c>
      <c r="G67" s="9">
        <v>2</v>
      </c>
      <c r="H67" s="9">
        <v>4</v>
      </c>
      <c r="I67" s="9">
        <v>0.8</v>
      </c>
      <c r="J67" s="9">
        <v>0.571428571428572</v>
      </c>
      <c r="K67" s="9">
        <v>0.666666666666667</v>
      </c>
      <c r="L67" s="9">
        <v>0.6</v>
      </c>
      <c r="M67" s="9">
        <v>0.2</v>
      </c>
      <c r="N67" s="9">
        <v>0.6</v>
      </c>
    </row>
    <row r="68" s="4" customFormat="1" spans="1:14">
      <c r="A68" s="16">
        <v>63</v>
      </c>
      <c r="B68" s="17">
        <v>63</v>
      </c>
      <c r="C68" s="17">
        <v>0.91111147403717</v>
      </c>
      <c r="D68" s="17">
        <v>0.0442389249801636</v>
      </c>
      <c r="E68" s="17">
        <v>10</v>
      </c>
      <c r="F68" s="17">
        <v>7</v>
      </c>
      <c r="G68" s="17">
        <v>0</v>
      </c>
      <c r="H68" s="17">
        <v>3</v>
      </c>
      <c r="I68" s="17">
        <v>1</v>
      </c>
      <c r="J68" s="17">
        <v>0.588235294117647</v>
      </c>
      <c r="K68" s="17">
        <v>0.740740740740741</v>
      </c>
      <c r="L68" s="17">
        <v>0.7</v>
      </c>
      <c r="M68" s="17">
        <v>0.3</v>
      </c>
      <c r="N68" s="17">
        <v>0.65</v>
      </c>
    </row>
    <row r="69" spans="1:14">
      <c r="A69" s="8">
        <v>413</v>
      </c>
      <c r="B69" s="9">
        <v>413</v>
      </c>
      <c r="C69" s="9">
        <v>0.932106375694275</v>
      </c>
      <c r="D69" s="9">
        <v>0.126391768455505</v>
      </c>
      <c r="E69" s="9">
        <v>9</v>
      </c>
      <c r="F69" s="9">
        <v>9</v>
      </c>
      <c r="G69" s="9">
        <v>1</v>
      </c>
      <c r="H69" s="9">
        <v>1</v>
      </c>
      <c r="I69" s="9">
        <v>0.9</v>
      </c>
      <c r="J69" s="9">
        <v>0.5</v>
      </c>
      <c r="K69" s="9">
        <v>0.642857142857143</v>
      </c>
      <c r="L69" s="9">
        <v>0.9</v>
      </c>
      <c r="M69" s="9">
        <v>0</v>
      </c>
      <c r="N69" s="9">
        <v>0.5</v>
      </c>
    </row>
    <row r="70" s="4" customFormat="1" spans="1:14">
      <c r="A70" s="16">
        <v>336</v>
      </c>
      <c r="B70" s="17">
        <v>336</v>
      </c>
      <c r="C70" s="17">
        <v>0.946617364883423</v>
      </c>
      <c r="D70" s="17">
        <v>0.184411883354187</v>
      </c>
      <c r="E70" s="17">
        <v>9</v>
      </c>
      <c r="F70" s="17">
        <v>6</v>
      </c>
      <c r="G70" s="17">
        <v>1</v>
      </c>
      <c r="H70" s="17">
        <v>4</v>
      </c>
      <c r="I70" s="17">
        <v>0.9</v>
      </c>
      <c r="J70" s="17">
        <v>0.6</v>
      </c>
      <c r="K70" s="17">
        <v>0.72</v>
      </c>
      <c r="L70" s="17">
        <v>0.6</v>
      </c>
      <c r="M70" s="17">
        <v>0.3</v>
      </c>
      <c r="N70" s="17">
        <v>0.65</v>
      </c>
    </row>
    <row r="71" spans="3:13">
      <c r="C71" s="7">
        <f>AVERAGE(C2:C70)</f>
        <v>0.73291037739187</v>
      </c>
      <c r="D71" s="7">
        <f>AVERAGE(D2:D70)</f>
        <v>0.107040493384652</v>
      </c>
      <c r="L71" s="7">
        <f>AVERAGE(L2:L70)</f>
        <v>0.678260869565217</v>
      </c>
      <c r="M71" s="7">
        <f>AVERAGE(M2:M70)</f>
        <v>0.211594202898551</v>
      </c>
    </row>
    <row r="73" spans="3:8">
      <c r="C73" s="18" t="s">
        <v>13</v>
      </c>
      <c r="D73" s="7" t="s">
        <v>14</v>
      </c>
      <c r="E73" s="7" t="s">
        <v>85</v>
      </c>
      <c r="F73" s="7" t="s">
        <v>87</v>
      </c>
      <c r="G73" s="7" t="s">
        <v>39</v>
      </c>
      <c r="H73" s="7"/>
    </row>
    <row r="74" spans="3:11">
      <c r="C74" s="7" t="s">
        <v>15</v>
      </c>
      <c r="D74" s="7">
        <f>COUNTIF(C2:C70,"&lt;0.343")-COUNTIF(C2:C70,"&lt;0.311")</f>
        <v>0</v>
      </c>
      <c r="E74" s="7"/>
      <c r="F74" s="7"/>
      <c r="G74" s="19">
        <v>0.02</v>
      </c>
      <c r="H74" s="23">
        <v>31.2</v>
      </c>
      <c r="I74" s="23">
        <v>-40</v>
      </c>
      <c r="J74" s="24">
        <v>0.0256</v>
      </c>
      <c r="K74">
        <v>76</v>
      </c>
    </row>
    <row r="75" spans="3:11">
      <c r="C75" s="7" t="s">
        <v>16</v>
      </c>
      <c r="D75" s="7">
        <f>COUNTIF(C2:C70,"&lt;0.375")-COUNTIF(C2:C70,"&lt;0.343")</f>
        <v>0</v>
      </c>
      <c r="E75" s="7"/>
      <c r="F75" s="7"/>
      <c r="G75" s="19">
        <v>0.04</v>
      </c>
      <c r="H75" s="23">
        <v>62.4</v>
      </c>
      <c r="I75" s="23">
        <v>-60</v>
      </c>
      <c r="J75" s="24">
        <v>0.0385</v>
      </c>
      <c r="K75">
        <v>75</v>
      </c>
    </row>
    <row r="76" spans="3:11">
      <c r="C76" s="7" t="s">
        <v>17</v>
      </c>
      <c r="D76" s="7">
        <f>COUNTIF(C2:C70,"&lt;0.407")-COUNTIF(C2:C70,"&lt;0.375")</f>
        <v>0</v>
      </c>
      <c r="E76" s="7"/>
      <c r="F76" s="7"/>
      <c r="G76" s="19">
        <v>0.1</v>
      </c>
      <c r="H76" s="23">
        <v>156</v>
      </c>
      <c r="I76" s="23">
        <v>-160</v>
      </c>
      <c r="J76" s="24">
        <v>0.1026</v>
      </c>
      <c r="K76">
        <v>70</v>
      </c>
    </row>
    <row r="77" spans="3:11">
      <c r="C77" s="7" t="s">
        <v>18</v>
      </c>
      <c r="D77" s="7">
        <f>COUNTIF(C2:C70,"&lt;0.439")-COUNTIF(C2:C70,"&lt;0.407")</f>
        <v>0</v>
      </c>
      <c r="E77" s="7"/>
      <c r="F77" s="7"/>
      <c r="G77" s="19">
        <v>0.12</v>
      </c>
      <c r="H77" s="23">
        <v>187.2</v>
      </c>
      <c r="I77" s="23">
        <v>-180</v>
      </c>
      <c r="J77" s="24">
        <v>0.1154</v>
      </c>
      <c r="K77">
        <v>69</v>
      </c>
    </row>
    <row r="78" s="3" customFormat="1" spans="3:11">
      <c r="C78" s="20" t="s">
        <v>19</v>
      </c>
      <c r="D78" s="20">
        <f>COUNTIF(C2:C70,"&lt;0.471")-COUNTIF(C2:C70,"&lt;0.439")</f>
        <v>0</v>
      </c>
      <c r="E78" s="20"/>
      <c r="F78" s="20">
        <v>1560</v>
      </c>
      <c r="G78" s="20"/>
      <c r="H78" s="20"/>
      <c r="I78" s="3">
        <v>-200</v>
      </c>
      <c r="J78" s="25">
        <v>0.1282</v>
      </c>
      <c r="K78" s="3">
        <v>68</v>
      </c>
    </row>
    <row r="79" spans="3:7">
      <c r="C79" s="7" t="s">
        <v>20</v>
      </c>
      <c r="D79" s="7">
        <f>COUNTIF(C2:C70,"&lt;0.503")-COUNTIF(C2:C70,"&lt;0.471")</f>
        <v>4</v>
      </c>
      <c r="E79" s="7"/>
      <c r="F79" s="7"/>
      <c r="G79" s="7"/>
    </row>
    <row r="80" s="1" customFormat="1" spans="3:7">
      <c r="C80" s="26" t="s">
        <v>21</v>
      </c>
      <c r="D80" s="26">
        <f>COUNTIF(C2:C70,"&lt;0.535")-COUNTIF(C2:C70,"&lt;0.503")</f>
        <v>21</v>
      </c>
      <c r="E80" s="26"/>
      <c r="F80" s="26"/>
      <c r="G80" s="26"/>
    </row>
    <row r="81" spans="3:7">
      <c r="C81" s="7" t="s">
        <v>22</v>
      </c>
      <c r="D81" s="7">
        <f>COUNTIF(C2:C70,"&lt;0.567")-COUNTIF(C2:C70,"&lt;0.535")</f>
        <v>0</v>
      </c>
      <c r="E81" s="7"/>
      <c r="F81" s="7"/>
      <c r="G81" s="7"/>
    </row>
    <row r="82" s="3" customFormat="1" spans="3:7">
      <c r="C82" s="20" t="s">
        <v>23</v>
      </c>
      <c r="D82" s="20">
        <f>COUNTIF(C2:C70,"&lt;0.599")-COUNTIF(C2:C70,"&lt;0.567")</f>
        <v>0</v>
      </c>
      <c r="E82" s="20"/>
      <c r="F82" s="20"/>
      <c r="G82" s="20"/>
    </row>
    <row r="83" spans="3:7">
      <c r="C83" s="7" t="s">
        <v>24</v>
      </c>
      <c r="D83" s="7">
        <f>COUNTIF(C2:C70,"&lt;0.631")-COUNTIF(C2:C70,"&lt;0.599")</f>
        <v>0</v>
      </c>
      <c r="E83" s="7"/>
      <c r="F83" s="7"/>
      <c r="G83" s="7"/>
    </row>
    <row r="84" s="6" customFormat="1" spans="3:7">
      <c r="C84" s="22" t="s">
        <v>25</v>
      </c>
      <c r="D84" s="22">
        <f>COUNTIF(C2:C70,"&lt;0.663")-COUNTIF(C2:C70,"&lt;0.631")</f>
        <v>0</v>
      </c>
      <c r="E84" s="22"/>
      <c r="F84" s="22"/>
      <c r="G84" s="22"/>
    </row>
    <row r="85" spans="3:7">
      <c r="C85" s="7" t="s">
        <v>26</v>
      </c>
      <c r="D85" s="7">
        <f>COUNTIF(C2:C70,"&lt;0.695")-COUNTIF(C2:C70,"&lt;0.663")</f>
        <v>0</v>
      </c>
      <c r="E85" s="7"/>
      <c r="F85" s="7"/>
      <c r="G85" s="7"/>
    </row>
    <row r="86" spans="3:8">
      <c r="C86" s="7" t="s">
        <v>27</v>
      </c>
      <c r="D86" s="7">
        <f>COUNTIF(C2:C70,"&lt;0.727")-COUNTIF(C2:C70,"&lt;0.695")</f>
        <v>0</v>
      </c>
      <c r="E86" s="7"/>
      <c r="F86" s="7"/>
      <c r="G86">
        <v>0.53</v>
      </c>
      <c r="H86">
        <v>0.038</v>
      </c>
    </row>
    <row r="87" spans="3:8">
      <c r="C87" s="7" t="s">
        <v>28</v>
      </c>
      <c r="D87" s="7">
        <f>COUNTIF(C2:C70,"&lt;0.759")-COUNTIF(C2:C70,"&lt;0.727")</f>
        <v>0</v>
      </c>
      <c r="E87" s="7"/>
      <c r="F87" s="7"/>
      <c r="G87">
        <v>0.641</v>
      </c>
      <c r="H87">
        <v>0.073</v>
      </c>
    </row>
    <row r="88" s="5" customFormat="1" spans="3:8">
      <c r="C88" s="21" t="s">
        <v>29</v>
      </c>
      <c r="D88" s="21">
        <f>COUNTIF(C2:C70,"&lt;0.791")-COUNTIF(C2:C70,"&lt;0.759")</f>
        <v>2</v>
      </c>
      <c r="E88" s="21"/>
      <c r="F88" s="21"/>
      <c r="G88">
        <v>0.734</v>
      </c>
      <c r="H88">
        <v>0.107</v>
      </c>
    </row>
    <row r="89" spans="3:7">
      <c r="C89" s="7" t="s">
        <v>30</v>
      </c>
      <c r="D89" s="7">
        <f>COUNTIF(C2:C70,"&lt;0.823")-COUNTIF(C2:C70,"&lt;0.791")</f>
        <v>12</v>
      </c>
      <c r="E89" s="7"/>
      <c r="F89" s="7"/>
      <c r="G89" s="7"/>
    </row>
    <row r="90" spans="3:7">
      <c r="C90" s="7" t="s">
        <v>31</v>
      </c>
      <c r="D90" s="7">
        <f>COUNTIF(C2:C70,"&lt;0.855")-COUNTIF(C2:C70,"&lt;0.823")</f>
        <v>10</v>
      </c>
      <c r="E90" s="7"/>
      <c r="F90" s="7"/>
      <c r="G90" s="7"/>
    </row>
    <row r="91" spans="3:7">
      <c r="C91" s="7" t="s">
        <v>32</v>
      </c>
      <c r="D91" s="7">
        <f>COUNTIF(C2:C70,"&lt;0.887")-COUNTIF(C2:C70,"&lt;0.855")</f>
        <v>7</v>
      </c>
      <c r="E91" s="7"/>
      <c r="F91" s="7"/>
      <c r="G91" s="7"/>
    </row>
    <row r="92" spans="3:7">
      <c r="C92" s="7" t="s">
        <v>33</v>
      </c>
      <c r="D92" s="7">
        <f>COUNTIF(C2:C70,"&lt;0.919")-COUNTIF(C2:C70,"&lt;0.887")</f>
        <v>10</v>
      </c>
      <c r="E92" s="7"/>
      <c r="F92" s="7"/>
      <c r="G92" s="7"/>
    </row>
    <row r="93" spans="3:7">
      <c r="C93" s="7" t="s">
        <v>34</v>
      </c>
      <c r="D93" s="7">
        <f>COUNTIF(C2:C70,"&lt;0.951")-COUNTIF(C2:C70,"&lt;0.919")</f>
        <v>3</v>
      </c>
      <c r="E93" s="7"/>
      <c r="F93" s="7"/>
      <c r="G93" s="7"/>
    </row>
    <row r="94" spans="3:7">
      <c r="C94" s="7" t="s">
        <v>35</v>
      </c>
      <c r="D94" s="7">
        <f>COUNTIF(C2:C70,"&lt;0.983")-COUNTIF(C2:C70,"&lt;0.951")</f>
        <v>0</v>
      </c>
      <c r="E94" s="7"/>
      <c r="F94" s="7"/>
      <c r="G94" s="7"/>
    </row>
    <row r="95" spans="3:7">
      <c r="C95" s="7" t="s">
        <v>36</v>
      </c>
      <c r="D95" s="7">
        <f>COUNTIF(C2:C70,"&lt;1.015")-COUNTIF(C2:C70,"&lt;0.983")</f>
        <v>0</v>
      </c>
      <c r="E95" s="7"/>
      <c r="F95" s="7"/>
      <c r="G95" s="7"/>
    </row>
    <row r="96" spans="3:7">
      <c r="C96" s="7" t="s">
        <v>37</v>
      </c>
      <c r="D96" s="7">
        <f>COUNTIF(C2:C70,"&lt;1.047")-COUNTIF(C2:C70,"&lt;1.015")</f>
        <v>0</v>
      </c>
      <c r="E96" s="7"/>
      <c r="F96" s="7"/>
      <c r="G96" s="7"/>
    </row>
    <row r="97" spans="3:7">
      <c r="C97" s="7" t="s">
        <v>38</v>
      </c>
      <c r="D97" s="7">
        <f>COUNTIF(C2:C70,"&lt;1.079")-COUNTIF(C2:C70,"&lt;1.047")</f>
        <v>0</v>
      </c>
      <c r="E97" s="7"/>
      <c r="F97" s="7"/>
      <c r="G97" s="7"/>
    </row>
  </sheetData>
  <pageMargins left="0.75" right="0.75" top="1" bottom="1" header="0.5" footer="0.5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opLeftCell="A70" workbookViewId="0">
      <selection activeCell="A1" sqref="$A1:$XFD105"/>
    </sheetView>
  </sheetViews>
  <sheetFormatPr defaultColWidth="9" defaultRowHeight="13.5"/>
  <cols>
    <col min="3" max="4" width="15.75" customWidth="1"/>
    <col min="7" max="7" width="14.6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314</v>
      </c>
      <c r="B2" s="9">
        <v>314</v>
      </c>
      <c r="C2" s="9">
        <v>0.599250078201294</v>
      </c>
      <c r="D2" s="9">
        <v>0.0104513168334961</v>
      </c>
      <c r="E2" s="9">
        <v>10</v>
      </c>
      <c r="F2" s="9">
        <v>8</v>
      </c>
      <c r="G2" s="9">
        <v>0</v>
      </c>
      <c r="H2" s="9">
        <v>2</v>
      </c>
      <c r="I2" s="9">
        <v>1</v>
      </c>
      <c r="J2" s="9">
        <v>0.555555555555556</v>
      </c>
      <c r="K2" s="9">
        <v>0.714285714285714</v>
      </c>
      <c r="L2" s="9">
        <v>0.8</v>
      </c>
      <c r="M2" s="9">
        <v>0.2</v>
      </c>
      <c r="N2" s="9">
        <v>0.6</v>
      </c>
    </row>
    <row r="3" spans="1:14">
      <c r="A3" s="8">
        <v>53</v>
      </c>
      <c r="B3" s="9">
        <v>53</v>
      </c>
      <c r="C3" s="9">
        <v>0.600767612457275</v>
      </c>
      <c r="D3" s="9">
        <v>0.0297636985778809</v>
      </c>
      <c r="E3" s="9">
        <v>10</v>
      </c>
      <c r="F3" s="9">
        <v>8</v>
      </c>
      <c r="G3" s="9">
        <v>0</v>
      </c>
      <c r="H3" s="9">
        <v>2</v>
      </c>
      <c r="I3" s="9">
        <v>1</v>
      </c>
      <c r="J3" s="9">
        <v>0.555555555555556</v>
      </c>
      <c r="K3" s="9">
        <v>0.714285714285714</v>
      </c>
      <c r="L3" s="9">
        <v>0.8</v>
      </c>
      <c r="M3" s="9">
        <v>0.2</v>
      </c>
      <c r="N3" s="9">
        <v>0.6</v>
      </c>
    </row>
    <row r="4" spans="1:14">
      <c r="A4" s="8">
        <v>249</v>
      </c>
      <c r="B4" s="9">
        <v>249</v>
      </c>
      <c r="C4" s="9">
        <v>0.602627396583557</v>
      </c>
      <c r="D4" s="9">
        <v>0.0299558639526367</v>
      </c>
      <c r="E4" s="9">
        <v>10</v>
      </c>
      <c r="F4" s="9">
        <v>7</v>
      </c>
      <c r="G4" s="9">
        <v>0</v>
      </c>
      <c r="H4" s="9">
        <v>3</v>
      </c>
      <c r="I4" s="9">
        <v>1</v>
      </c>
      <c r="J4" s="9">
        <v>0.588235294117647</v>
      </c>
      <c r="K4" s="9">
        <v>0.740740740740741</v>
      </c>
      <c r="L4" s="9">
        <v>0.7</v>
      </c>
      <c r="M4" s="9">
        <v>0.3</v>
      </c>
      <c r="N4" s="9">
        <v>0.65</v>
      </c>
    </row>
    <row r="5" spans="1:14">
      <c r="A5" s="8">
        <v>388</v>
      </c>
      <c r="B5" s="9">
        <v>388</v>
      </c>
      <c r="C5" s="9">
        <v>0.602671146392822</v>
      </c>
      <c r="D5" s="9">
        <v>0.0255541801452637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="3" customFormat="1" spans="1:14">
      <c r="A6" s="14">
        <v>236</v>
      </c>
      <c r="B6" s="15">
        <v>236</v>
      </c>
      <c r="C6" s="15">
        <v>0.60302460193634</v>
      </c>
      <c r="D6" s="15">
        <v>0.0383080244064331</v>
      </c>
      <c r="E6" s="15">
        <v>10</v>
      </c>
      <c r="F6" s="15">
        <v>7</v>
      </c>
      <c r="G6" s="15">
        <v>0</v>
      </c>
      <c r="H6" s="15">
        <v>3</v>
      </c>
      <c r="I6" s="15">
        <v>1</v>
      </c>
      <c r="J6" s="15">
        <v>0.588235294117647</v>
      </c>
      <c r="K6" s="15">
        <v>0.740740740740741</v>
      </c>
      <c r="L6" s="15">
        <v>0.7</v>
      </c>
      <c r="M6" s="15">
        <v>0.3</v>
      </c>
      <c r="N6" s="15">
        <v>0.65</v>
      </c>
    </row>
    <row r="7" spans="1:14">
      <c r="A7" s="8">
        <v>338</v>
      </c>
      <c r="B7" s="9">
        <v>338</v>
      </c>
      <c r="C7" s="9">
        <v>0.603128910064697</v>
      </c>
      <c r="D7" s="9">
        <v>0.043573260307312</v>
      </c>
      <c r="E7" s="9">
        <v>9</v>
      </c>
      <c r="F7" s="9">
        <v>8</v>
      </c>
      <c r="G7" s="9">
        <v>1</v>
      </c>
      <c r="H7" s="9">
        <v>2</v>
      </c>
      <c r="I7" s="9">
        <v>0.9</v>
      </c>
      <c r="J7" s="9">
        <v>0.529411764705882</v>
      </c>
      <c r="K7" s="9">
        <v>0.666666666666667</v>
      </c>
      <c r="L7" s="9">
        <v>0.8</v>
      </c>
      <c r="M7" s="9">
        <v>0.1</v>
      </c>
      <c r="N7" s="9">
        <v>0.55</v>
      </c>
    </row>
    <row r="8" spans="1:14">
      <c r="A8" s="8">
        <v>100</v>
      </c>
      <c r="B8" s="9">
        <v>100</v>
      </c>
      <c r="C8" s="9">
        <v>0.604646682739258</v>
      </c>
      <c r="D8" s="9">
        <v>0.0354998111724854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57</v>
      </c>
      <c r="B9" s="9">
        <v>57</v>
      </c>
      <c r="C9" s="9">
        <v>0.605223536491394</v>
      </c>
      <c r="D9" s="9">
        <v>0.031017541885376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="3" customFormat="1" spans="1:14">
      <c r="A10" s="14">
        <v>239</v>
      </c>
      <c r="B10" s="15">
        <v>239</v>
      </c>
      <c r="C10" s="15">
        <v>0.606819152832031</v>
      </c>
      <c r="D10" s="15">
        <v>0.0388393402099609</v>
      </c>
      <c r="E10" s="15">
        <v>9</v>
      </c>
      <c r="F10" s="15">
        <v>3</v>
      </c>
      <c r="G10" s="15">
        <v>1</v>
      </c>
      <c r="H10" s="15">
        <v>7</v>
      </c>
      <c r="I10" s="15">
        <v>0.9</v>
      </c>
      <c r="J10" s="15">
        <v>0.75</v>
      </c>
      <c r="K10" s="15">
        <v>0.818181818181818</v>
      </c>
      <c r="L10" s="15">
        <v>0.3</v>
      </c>
      <c r="M10" s="15">
        <v>0.6</v>
      </c>
      <c r="N10" s="15">
        <v>0.8</v>
      </c>
    </row>
    <row r="11" spans="1:14">
      <c r="A11" s="8">
        <v>470</v>
      </c>
      <c r="B11" s="9">
        <v>470</v>
      </c>
      <c r="C11" s="9">
        <v>0.609823346138</v>
      </c>
      <c r="D11" s="9">
        <v>0.0507510900497437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400</v>
      </c>
      <c r="B12" s="9">
        <v>400</v>
      </c>
      <c r="C12" s="9">
        <v>0.610959053039551</v>
      </c>
      <c r="D12" s="9">
        <v>0.0227282047271729</v>
      </c>
      <c r="E12" s="9">
        <v>8</v>
      </c>
      <c r="F12" s="9">
        <v>8</v>
      </c>
      <c r="G12" s="9">
        <v>2</v>
      </c>
      <c r="H12" s="9">
        <v>2</v>
      </c>
      <c r="I12" s="9">
        <v>0.8</v>
      </c>
      <c r="J12" s="9">
        <v>0.5</v>
      </c>
      <c r="K12" s="9">
        <v>0.615384615384615</v>
      </c>
      <c r="L12" s="9">
        <v>0.8</v>
      </c>
      <c r="M12" s="9">
        <v>0</v>
      </c>
      <c r="N12" s="9">
        <v>0.5</v>
      </c>
    </row>
    <row r="13" spans="1:14">
      <c r="A13" s="8">
        <v>353</v>
      </c>
      <c r="B13" s="9">
        <v>353</v>
      </c>
      <c r="C13" s="9">
        <v>0.612748861312866</v>
      </c>
      <c r="D13" s="9">
        <v>0.0423661470413208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229</v>
      </c>
      <c r="B14" s="9">
        <v>229</v>
      </c>
      <c r="C14" s="9">
        <v>0.615076422691345</v>
      </c>
      <c r="D14" s="9">
        <v>0.00972950458526611</v>
      </c>
      <c r="E14" s="9">
        <v>9</v>
      </c>
      <c r="F14" s="9">
        <v>6</v>
      </c>
      <c r="G14" s="9">
        <v>1</v>
      </c>
      <c r="H14" s="9">
        <v>4</v>
      </c>
      <c r="I14" s="9">
        <v>0.9</v>
      </c>
      <c r="J14" s="9">
        <v>0.6</v>
      </c>
      <c r="K14" s="9">
        <v>0.72</v>
      </c>
      <c r="L14" s="9">
        <v>0.6</v>
      </c>
      <c r="M14" s="9">
        <v>0.3</v>
      </c>
      <c r="N14" s="9">
        <v>0.65</v>
      </c>
    </row>
    <row r="15" spans="1:14">
      <c r="A15" s="8">
        <v>94</v>
      </c>
      <c r="B15" s="9">
        <v>94</v>
      </c>
      <c r="C15" s="9">
        <v>0.619412779808044</v>
      </c>
      <c r="D15" s="9">
        <v>0.036719799041748</v>
      </c>
      <c r="E15" s="9">
        <v>10</v>
      </c>
      <c r="F15" s="9">
        <v>9</v>
      </c>
      <c r="G15" s="9">
        <v>0</v>
      </c>
      <c r="H15" s="9">
        <v>1</v>
      </c>
      <c r="I15" s="9">
        <v>1</v>
      </c>
      <c r="J15" s="9">
        <v>0.526315789473684</v>
      </c>
      <c r="K15" s="9">
        <v>0.689655172413793</v>
      </c>
      <c r="L15" s="9">
        <v>0.9</v>
      </c>
      <c r="M15" s="9">
        <v>0.1</v>
      </c>
      <c r="N15" s="9">
        <v>0.55</v>
      </c>
    </row>
    <row r="16" spans="1:14">
      <c r="A16" s="8">
        <v>2</v>
      </c>
      <c r="B16" s="9">
        <v>2</v>
      </c>
      <c r="C16" s="9">
        <v>0.621734499931335</v>
      </c>
      <c r="D16" s="9">
        <v>0.000980615615844727</v>
      </c>
      <c r="E16" s="9">
        <v>9</v>
      </c>
      <c r="F16" s="9">
        <v>4</v>
      </c>
      <c r="G16" s="9">
        <v>1</v>
      </c>
      <c r="H16" s="9">
        <v>6</v>
      </c>
      <c r="I16" s="9">
        <v>0.9</v>
      </c>
      <c r="J16" s="9">
        <v>0.692307692307692</v>
      </c>
      <c r="K16" s="9">
        <v>0.782608695652174</v>
      </c>
      <c r="L16" s="9">
        <v>0.4</v>
      </c>
      <c r="M16" s="9">
        <v>0.5</v>
      </c>
      <c r="N16" s="9">
        <v>0.75</v>
      </c>
    </row>
    <row r="17" spans="1:14">
      <c r="A17" s="8">
        <v>289</v>
      </c>
      <c r="B17" s="9">
        <v>289</v>
      </c>
      <c r="C17" s="9">
        <v>0.622252225875854</v>
      </c>
      <c r="D17" s="9">
        <v>0.0173782110214233</v>
      </c>
      <c r="E17" s="9">
        <v>8</v>
      </c>
      <c r="F17" s="9">
        <v>6</v>
      </c>
      <c r="G17" s="9">
        <v>2</v>
      </c>
      <c r="H17" s="9">
        <v>4</v>
      </c>
      <c r="I17" s="9">
        <v>0.8</v>
      </c>
      <c r="J17" s="9">
        <v>0.571428571428572</v>
      </c>
      <c r="K17" s="9">
        <v>0.666666666666667</v>
      </c>
      <c r="L17" s="9">
        <v>0.6</v>
      </c>
      <c r="M17" s="9">
        <v>0.2</v>
      </c>
      <c r="N17" s="9">
        <v>0.6</v>
      </c>
    </row>
    <row r="18" spans="1:14">
      <c r="A18" s="8">
        <v>486</v>
      </c>
      <c r="B18" s="9">
        <v>486</v>
      </c>
      <c r="C18" s="9">
        <v>0.622696757316589</v>
      </c>
      <c r="D18" s="9">
        <v>0.0105104446411133</v>
      </c>
      <c r="E18" s="9">
        <v>9</v>
      </c>
      <c r="F18" s="9">
        <v>6</v>
      </c>
      <c r="G18" s="9">
        <v>1</v>
      </c>
      <c r="H18" s="9">
        <v>4</v>
      </c>
      <c r="I18" s="9">
        <v>0.9</v>
      </c>
      <c r="J18" s="9">
        <v>0.6</v>
      </c>
      <c r="K18" s="9">
        <v>0.72</v>
      </c>
      <c r="L18" s="9">
        <v>0.6</v>
      </c>
      <c r="M18" s="9">
        <v>0.3</v>
      </c>
      <c r="N18" s="9">
        <v>0.65</v>
      </c>
    </row>
    <row r="19" spans="1:14">
      <c r="A19" s="8">
        <v>27</v>
      </c>
      <c r="B19" s="9">
        <v>27</v>
      </c>
      <c r="C19" s="9">
        <v>0.62513256072998</v>
      </c>
      <c r="D19" s="9">
        <v>0.0202144384384155</v>
      </c>
      <c r="E19" s="9">
        <v>9</v>
      </c>
      <c r="F19" s="9">
        <v>9</v>
      </c>
      <c r="G19" s="9">
        <v>1</v>
      </c>
      <c r="H19" s="9">
        <v>1</v>
      </c>
      <c r="I19" s="9">
        <v>0.9</v>
      </c>
      <c r="J19" s="9">
        <v>0.5</v>
      </c>
      <c r="K19" s="9">
        <v>0.642857142857143</v>
      </c>
      <c r="L19" s="9">
        <v>0.9</v>
      </c>
      <c r="M19" s="9">
        <v>0</v>
      </c>
      <c r="N19" s="9">
        <v>0.5</v>
      </c>
    </row>
    <row r="20" spans="1:14">
      <c r="A20" s="8">
        <v>286</v>
      </c>
      <c r="B20" s="9">
        <v>286</v>
      </c>
      <c r="C20" s="9">
        <v>0.625374913215637</v>
      </c>
      <c r="D20" s="9">
        <v>0.0424176454544067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120</v>
      </c>
      <c r="B21" s="9">
        <v>120</v>
      </c>
      <c r="C21" s="9">
        <v>0.625615119934082</v>
      </c>
      <c r="D21" s="9">
        <v>0.0199213027954102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4</v>
      </c>
      <c r="B22" s="9">
        <v>4</v>
      </c>
      <c r="C22" s="9">
        <v>0.627549648284912</v>
      </c>
      <c r="D22" s="9">
        <v>0.0245206356048584</v>
      </c>
      <c r="E22" s="9">
        <v>9</v>
      </c>
      <c r="F22" s="9">
        <v>9</v>
      </c>
      <c r="G22" s="9">
        <v>1</v>
      </c>
      <c r="H22" s="9">
        <v>1</v>
      </c>
      <c r="I22" s="9">
        <v>0.9</v>
      </c>
      <c r="J22" s="9">
        <v>0.5</v>
      </c>
      <c r="K22" s="9">
        <v>0.642857142857143</v>
      </c>
      <c r="L22" s="9">
        <v>0.9</v>
      </c>
      <c r="M22" s="9">
        <v>0</v>
      </c>
      <c r="N22" s="9">
        <v>0.5</v>
      </c>
    </row>
    <row r="23" spans="1:14">
      <c r="A23" s="8">
        <v>136</v>
      </c>
      <c r="B23" s="9">
        <v>136</v>
      </c>
      <c r="C23" s="9">
        <v>0.627938747406006</v>
      </c>
      <c r="D23" s="9">
        <v>0.0113358497619629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54</v>
      </c>
      <c r="B24" s="9">
        <v>54</v>
      </c>
      <c r="C24" s="9">
        <v>0.629478931427002</v>
      </c>
      <c r="D24" s="9">
        <v>0.0051422119140625</v>
      </c>
      <c r="E24" s="9">
        <v>10</v>
      </c>
      <c r="F24" s="9">
        <v>9</v>
      </c>
      <c r="G24" s="9">
        <v>0</v>
      </c>
      <c r="H24" s="9">
        <v>1</v>
      </c>
      <c r="I24" s="9">
        <v>1</v>
      </c>
      <c r="J24" s="9">
        <v>0.526315789473684</v>
      </c>
      <c r="K24" s="9">
        <v>0.689655172413793</v>
      </c>
      <c r="L24" s="9">
        <v>0.9</v>
      </c>
      <c r="M24" s="9">
        <v>0.1</v>
      </c>
      <c r="N24" s="9">
        <v>0.55</v>
      </c>
    </row>
    <row r="25" s="3" customFormat="1" spans="1:14">
      <c r="A25" s="14">
        <v>5</v>
      </c>
      <c r="B25" s="15">
        <v>5</v>
      </c>
      <c r="C25" s="15">
        <v>0.629554629325867</v>
      </c>
      <c r="D25" s="15">
        <v>0.0277773141860962</v>
      </c>
      <c r="E25" s="15">
        <v>8</v>
      </c>
      <c r="F25" s="15">
        <v>5</v>
      </c>
      <c r="G25" s="15">
        <v>2</v>
      </c>
      <c r="H25" s="15">
        <v>5</v>
      </c>
      <c r="I25" s="15">
        <v>0.8</v>
      </c>
      <c r="J25" s="15">
        <v>0.615384615384615</v>
      </c>
      <c r="K25" s="15">
        <v>0.695652173913043</v>
      </c>
      <c r="L25" s="15">
        <v>0.5</v>
      </c>
      <c r="M25" s="15">
        <v>0.3</v>
      </c>
      <c r="N25" s="15">
        <v>0.65</v>
      </c>
    </row>
    <row r="26" spans="1:14">
      <c r="A26" s="8">
        <v>116</v>
      </c>
      <c r="B26" s="9">
        <v>116</v>
      </c>
      <c r="C26" s="9">
        <v>0.630280375480652</v>
      </c>
      <c r="D26" s="9">
        <v>0.000827312469482422</v>
      </c>
      <c r="E26" s="9">
        <v>8</v>
      </c>
      <c r="F26" s="9">
        <v>6</v>
      </c>
      <c r="G26" s="9">
        <v>2</v>
      </c>
      <c r="H26" s="9">
        <v>4</v>
      </c>
      <c r="I26" s="9">
        <v>0.8</v>
      </c>
      <c r="J26" s="9">
        <v>0.571428571428572</v>
      </c>
      <c r="K26" s="9">
        <v>0.666666666666667</v>
      </c>
      <c r="L26" s="9">
        <v>0.6</v>
      </c>
      <c r="M26" s="9">
        <v>0.2</v>
      </c>
      <c r="N26" s="9">
        <v>0.6</v>
      </c>
    </row>
    <row r="27" s="2" customFormat="1" spans="1:14">
      <c r="A27" s="12">
        <v>221</v>
      </c>
      <c r="B27" s="13">
        <v>221</v>
      </c>
      <c r="C27" s="13">
        <v>0.630487561225891</v>
      </c>
      <c r="D27" s="13">
        <v>0.0630178451538086</v>
      </c>
      <c r="E27" s="13">
        <v>9</v>
      </c>
      <c r="F27" s="13">
        <v>8</v>
      </c>
      <c r="G27" s="13">
        <v>1</v>
      </c>
      <c r="H27" s="13">
        <v>2</v>
      </c>
      <c r="I27" s="13">
        <v>0.9</v>
      </c>
      <c r="J27" s="13">
        <v>0.529411764705882</v>
      </c>
      <c r="K27" s="13">
        <v>0.666666666666667</v>
      </c>
      <c r="L27" s="13">
        <v>0.8</v>
      </c>
      <c r="M27" s="13">
        <v>0.1</v>
      </c>
      <c r="N27" s="13">
        <v>0.55</v>
      </c>
    </row>
    <row r="28" spans="1:14">
      <c r="A28" s="8">
        <v>334</v>
      </c>
      <c r="B28" s="9">
        <v>334</v>
      </c>
      <c r="C28" s="9">
        <v>0.729298710823059</v>
      </c>
      <c r="D28" s="9">
        <v>0.047121524810791</v>
      </c>
      <c r="E28" s="9">
        <v>8</v>
      </c>
      <c r="F28" s="9">
        <v>7</v>
      </c>
      <c r="G28" s="9">
        <v>2</v>
      </c>
      <c r="H28" s="9">
        <v>3</v>
      </c>
      <c r="I28" s="9">
        <v>0.8</v>
      </c>
      <c r="J28" s="9">
        <v>0.533333333333333</v>
      </c>
      <c r="K28" s="9">
        <v>0.64</v>
      </c>
      <c r="L28" s="9">
        <v>0.7</v>
      </c>
      <c r="M28" s="9">
        <v>0.1</v>
      </c>
      <c r="N28" s="9">
        <v>0.55</v>
      </c>
    </row>
    <row r="29" spans="1:14">
      <c r="A29" s="8">
        <v>95</v>
      </c>
      <c r="B29" s="9">
        <v>95</v>
      </c>
      <c r="C29" s="9">
        <v>0.718604207038879</v>
      </c>
      <c r="D29" s="9">
        <v>0.000424385070800781</v>
      </c>
      <c r="E29" s="9">
        <v>8</v>
      </c>
      <c r="F29" s="9">
        <v>7</v>
      </c>
      <c r="G29" s="9">
        <v>2</v>
      </c>
      <c r="H29" s="9">
        <v>3</v>
      </c>
      <c r="I29" s="9">
        <v>0.8</v>
      </c>
      <c r="J29" s="9">
        <v>0.533333333333333</v>
      </c>
      <c r="K29" s="9">
        <v>0.64</v>
      </c>
      <c r="L29" s="9">
        <v>0.7</v>
      </c>
      <c r="M29" s="9">
        <v>0.1</v>
      </c>
      <c r="N29" s="9">
        <v>0.55</v>
      </c>
    </row>
    <row r="30" spans="1:14">
      <c r="A30" s="8">
        <v>293</v>
      </c>
      <c r="B30" s="9">
        <v>293</v>
      </c>
      <c r="C30" s="9">
        <v>0.730805635452271</v>
      </c>
      <c r="D30" s="9">
        <v>0.0538330078125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pans="1:14">
      <c r="A31" s="8">
        <v>476</v>
      </c>
      <c r="B31" s="9">
        <v>476</v>
      </c>
      <c r="C31" s="9">
        <v>0.708812236785889</v>
      </c>
      <c r="D31" s="9">
        <v>0.00474917888641357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pans="1:14">
      <c r="A32" s="8">
        <v>11</v>
      </c>
      <c r="B32" s="9">
        <v>11</v>
      </c>
      <c r="C32" s="9">
        <v>0.731852769851685</v>
      </c>
      <c r="D32" s="9">
        <v>0.0606273412704468</v>
      </c>
      <c r="E32" s="9">
        <v>9</v>
      </c>
      <c r="F32" s="9">
        <v>5</v>
      </c>
      <c r="G32" s="9">
        <v>1</v>
      </c>
      <c r="H32" s="9">
        <v>5</v>
      </c>
      <c r="I32" s="9">
        <v>0.9</v>
      </c>
      <c r="J32" s="9">
        <v>0.642857142857143</v>
      </c>
      <c r="K32" s="9">
        <v>0.75</v>
      </c>
      <c r="L32" s="9">
        <v>0.5</v>
      </c>
      <c r="M32" s="9">
        <v>0.4</v>
      </c>
      <c r="N32" s="9">
        <v>0.7</v>
      </c>
    </row>
    <row r="33" spans="1:14">
      <c r="A33" s="8">
        <v>48</v>
      </c>
      <c r="B33" s="9">
        <v>48</v>
      </c>
      <c r="C33" s="9">
        <v>0.735119223594666</v>
      </c>
      <c r="D33" s="9">
        <v>0.0424820184707642</v>
      </c>
      <c r="E33" s="9">
        <v>9</v>
      </c>
      <c r="F33" s="9">
        <v>9</v>
      </c>
      <c r="G33" s="9">
        <v>1</v>
      </c>
      <c r="H33" s="9">
        <v>1</v>
      </c>
      <c r="I33" s="9">
        <v>0.9</v>
      </c>
      <c r="J33" s="9">
        <v>0.5</v>
      </c>
      <c r="K33" s="9">
        <v>0.642857142857143</v>
      </c>
      <c r="L33" s="9">
        <v>0.9</v>
      </c>
      <c r="M33" s="9">
        <v>0</v>
      </c>
      <c r="N33" s="9">
        <v>0.5</v>
      </c>
    </row>
    <row r="34" s="3" customFormat="1" spans="1:14">
      <c r="A34" s="14">
        <v>357</v>
      </c>
      <c r="B34" s="15">
        <v>357</v>
      </c>
      <c r="C34" s="15">
        <v>0.736613154411316</v>
      </c>
      <c r="D34" s="15">
        <v>0.0743128061294556</v>
      </c>
      <c r="E34" s="15">
        <v>8</v>
      </c>
      <c r="F34" s="15">
        <v>9</v>
      </c>
      <c r="G34" s="15">
        <v>2</v>
      </c>
      <c r="H34" s="15">
        <v>1</v>
      </c>
      <c r="I34" s="15">
        <v>0.8</v>
      </c>
      <c r="J34" s="15">
        <v>0.470588235294118</v>
      </c>
      <c r="K34" s="15">
        <v>0.592592592592593</v>
      </c>
      <c r="L34" s="15">
        <v>0.9</v>
      </c>
      <c r="M34" s="15">
        <v>-0.1</v>
      </c>
      <c r="N34" s="15">
        <v>0.45</v>
      </c>
    </row>
    <row r="35" spans="1:14">
      <c r="A35" s="8">
        <v>463</v>
      </c>
      <c r="B35" s="9">
        <v>463</v>
      </c>
      <c r="C35" s="9">
        <v>0.722189426422119</v>
      </c>
      <c r="D35" s="9">
        <v>0.00653374195098877</v>
      </c>
      <c r="E35" s="9">
        <v>9</v>
      </c>
      <c r="F35" s="9">
        <v>9</v>
      </c>
      <c r="G35" s="9">
        <v>1</v>
      </c>
      <c r="H35" s="9">
        <v>1</v>
      </c>
      <c r="I35" s="9">
        <v>0.9</v>
      </c>
      <c r="J35" s="9">
        <v>0.5</v>
      </c>
      <c r="K35" s="9">
        <v>0.642857142857143</v>
      </c>
      <c r="L35" s="9">
        <v>0.9</v>
      </c>
      <c r="M35" s="9">
        <v>0</v>
      </c>
      <c r="N35" s="9">
        <v>0.5</v>
      </c>
    </row>
    <row r="36" spans="1:14">
      <c r="A36" s="8">
        <v>487</v>
      </c>
      <c r="B36" s="9">
        <v>487</v>
      </c>
      <c r="C36" s="9">
        <v>0.73888897895813</v>
      </c>
      <c r="D36" s="9">
        <v>0.0405522584915161</v>
      </c>
      <c r="E36" s="9">
        <v>8</v>
      </c>
      <c r="F36" s="9">
        <v>8</v>
      </c>
      <c r="G36" s="9">
        <v>2</v>
      </c>
      <c r="H36" s="9">
        <v>2</v>
      </c>
      <c r="I36" s="9">
        <v>0.8</v>
      </c>
      <c r="J36" s="9">
        <v>0.5</v>
      </c>
      <c r="K36" s="9">
        <v>0.615384615384615</v>
      </c>
      <c r="L36" s="9">
        <v>0.8</v>
      </c>
      <c r="M36" s="9">
        <v>0</v>
      </c>
      <c r="N36" s="9">
        <v>0.5</v>
      </c>
    </row>
    <row r="37" spans="1:14">
      <c r="A37" s="8">
        <v>112</v>
      </c>
      <c r="B37" s="9">
        <v>112</v>
      </c>
      <c r="C37" s="9">
        <v>0.741947174072266</v>
      </c>
      <c r="D37" s="9">
        <v>0.073692798614502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190</v>
      </c>
      <c r="B38" s="9">
        <v>190</v>
      </c>
      <c r="C38" s="9">
        <v>0.749874949455261</v>
      </c>
      <c r="D38" s="9">
        <v>0.0491503477096558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40</v>
      </c>
      <c r="B39" s="9">
        <v>40</v>
      </c>
      <c r="C39" s="9">
        <v>0.702210426330566</v>
      </c>
      <c r="D39" s="9">
        <v>0.0116062164306641</v>
      </c>
      <c r="E39" s="9">
        <v>10</v>
      </c>
      <c r="F39" s="9">
        <v>7</v>
      </c>
      <c r="G39" s="9">
        <v>0</v>
      </c>
      <c r="H39" s="9">
        <v>3</v>
      </c>
      <c r="I39" s="9">
        <v>1</v>
      </c>
      <c r="J39" s="9">
        <v>0.588235294117647</v>
      </c>
      <c r="K39" s="9">
        <v>0.740740740740741</v>
      </c>
      <c r="L39" s="9">
        <v>0.7</v>
      </c>
      <c r="M39" s="9">
        <v>0.3</v>
      </c>
      <c r="N39" s="9">
        <v>0.65</v>
      </c>
    </row>
    <row r="40" spans="1:14">
      <c r="A40" s="8">
        <v>329</v>
      </c>
      <c r="B40" s="9">
        <v>329</v>
      </c>
      <c r="C40" s="9">
        <v>0.753454089164734</v>
      </c>
      <c r="D40" s="9">
        <v>0.0653548240661621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436</v>
      </c>
      <c r="B41" s="9">
        <v>436</v>
      </c>
      <c r="C41" s="9">
        <v>0.755163788795471</v>
      </c>
      <c r="D41" s="9">
        <v>0.0380722284317017</v>
      </c>
      <c r="E41" s="9">
        <v>10</v>
      </c>
      <c r="F41" s="9">
        <v>6</v>
      </c>
      <c r="G41" s="9">
        <v>0</v>
      </c>
      <c r="H41" s="9">
        <v>4</v>
      </c>
      <c r="I41" s="9">
        <v>1</v>
      </c>
      <c r="J41" s="9">
        <v>0.625</v>
      </c>
      <c r="K41" s="9">
        <v>0.769230769230769</v>
      </c>
      <c r="L41" s="9">
        <v>0.6</v>
      </c>
      <c r="M41" s="9">
        <v>0.4</v>
      </c>
      <c r="N41" s="9">
        <v>0.7</v>
      </c>
    </row>
    <row r="42" spans="1:14">
      <c r="A42" s="8">
        <v>387</v>
      </c>
      <c r="B42" s="9">
        <v>387</v>
      </c>
      <c r="C42" s="9">
        <v>0.757044076919556</v>
      </c>
      <c r="D42" s="9">
        <v>0.0741622447967529</v>
      </c>
      <c r="E42" s="9">
        <v>9</v>
      </c>
      <c r="F42" s="9">
        <v>9</v>
      </c>
      <c r="G42" s="9">
        <v>1</v>
      </c>
      <c r="H42" s="9">
        <v>1</v>
      </c>
      <c r="I42" s="9">
        <v>0.9</v>
      </c>
      <c r="J42" s="9">
        <v>0.5</v>
      </c>
      <c r="K42" s="9">
        <v>0.642857142857143</v>
      </c>
      <c r="L42" s="9">
        <v>0.9</v>
      </c>
      <c r="M42" s="9">
        <v>0</v>
      </c>
      <c r="N42" s="9">
        <v>0.5</v>
      </c>
    </row>
    <row r="43" s="4" customFormat="1" spans="1:14">
      <c r="A43" s="16">
        <v>489</v>
      </c>
      <c r="B43" s="17">
        <v>489</v>
      </c>
      <c r="C43" s="17">
        <v>0.758960366249084</v>
      </c>
      <c r="D43" s="17">
        <v>0.0620526075363159</v>
      </c>
      <c r="E43" s="17">
        <v>9</v>
      </c>
      <c r="F43" s="17">
        <v>4</v>
      </c>
      <c r="G43" s="17">
        <v>1</v>
      </c>
      <c r="H43" s="17">
        <v>6</v>
      </c>
      <c r="I43" s="17">
        <v>0.9</v>
      </c>
      <c r="J43" s="17">
        <v>0.692307692307692</v>
      </c>
      <c r="K43" s="17">
        <v>0.782608695652174</v>
      </c>
      <c r="L43" s="17">
        <v>0.4</v>
      </c>
      <c r="M43" s="17">
        <v>0.5</v>
      </c>
      <c r="N43" s="17">
        <v>0.75</v>
      </c>
    </row>
    <row r="44" spans="1:14">
      <c r="A44" s="8">
        <v>459</v>
      </c>
      <c r="B44" s="9">
        <v>459</v>
      </c>
      <c r="C44" s="9">
        <v>0.703859448432922</v>
      </c>
      <c r="D44" s="9">
        <v>0.0196352005004883</v>
      </c>
      <c r="E44" s="9">
        <v>10</v>
      </c>
      <c r="F44" s="9">
        <v>7</v>
      </c>
      <c r="G44" s="9">
        <v>0</v>
      </c>
      <c r="H44" s="9">
        <v>3</v>
      </c>
      <c r="I44" s="9">
        <v>1</v>
      </c>
      <c r="J44" s="9">
        <v>0.588235294117647</v>
      </c>
      <c r="K44" s="9">
        <v>0.740740740740741</v>
      </c>
      <c r="L44" s="9">
        <v>0.7</v>
      </c>
      <c r="M44" s="9">
        <v>0.3</v>
      </c>
      <c r="N44" s="9">
        <v>0.65</v>
      </c>
    </row>
    <row r="45" spans="1:14">
      <c r="A45" s="8">
        <v>75</v>
      </c>
      <c r="B45" s="9">
        <v>75</v>
      </c>
      <c r="C45" s="9">
        <v>0.770099759101868</v>
      </c>
      <c r="D45" s="9">
        <v>0.0259023904800415</v>
      </c>
      <c r="E45" s="9">
        <v>10</v>
      </c>
      <c r="F45" s="9">
        <v>8</v>
      </c>
      <c r="G45" s="9">
        <v>0</v>
      </c>
      <c r="H45" s="9">
        <v>2</v>
      </c>
      <c r="I45" s="9">
        <v>1</v>
      </c>
      <c r="J45" s="9">
        <v>0.555555555555556</v>
      </c>
      <c r="K45" s="9">
        <v>0.714285714285714</v>
      </c>
      <c r="L45" s="9">
        <v>0.8</v>
      </c>
      <c r="M45" s="9">
        <v>0.2</v>
      </c>
      <c r="N45" s="9">
        <v>0.6</v>
      </c>
    </row>
    <row r="46" spans="1:14">
      <c r="A46" s="8">
        <v>65</v>
      </c>
      <c r="B46" s="9">
        <v>65</v>
      </c>
      <c r="C46" s="9">
        <v>0.770633220672607</v>
      </c>
      <c r="D46" s="9">
        <v>0.0158760547637939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475</v>
      </c>
      <c r="B47" s="9">
        <v>475</v>
      </c>
      <c r="C47" s="9">
        <v>0.772042036056519</v>
      </c>
      <c r="D47" s="9">
        <v>0.0372321605682373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184</v>
      </c>
      <c r="B48" s="9">
        <v>184</v>
      </c>
      <c r="C48" s="9">
        <v>0.704670667648315</v>
      </c>
      <c r="D48" s="9">
        <v>0.0256813764572144</v>
      </c>
      <c r="E48" s="9">
        <v>8</v>
      </c>
      <c r="F48" s="9">
        <v>8</v>
      </c>
      <c r="G48" s="9">
        <v>2</v>
      </c>
      <c r="H48" s="9">
        <v>2</v>
      </c>
      <c r="I48" s="9">
        <v>0.8</v>
      </c>
      <c r="J48" s="9">
        <v>0.5</v>
      </c>
      <c r="K48" s="9">
        <v>0.615384615384615</v>
      </c>
      <c r="L48" s="9">
        <v>0.8</v>
      </c>
      <c r="M48" s="9">
        <v>0</v>
      </c>
      <c r="N48" s="9">
        <v>0.5</v>
      </c>
    </row>
    <row r="49" spans="1:14">
      <c r="A49" s="8">
        <v>73</v>
      </c>
      <c r="B49" s="9">
        <v>73</v>
      </c>
      <c r="C49" s="9">
        <v>0.841520309448242</v>
      </c>
      <c r="D49" s="9">
        <v>0.0993181467056274</v>
      </c>
      <c r="E49" s="9">
        <v>10</v>
      </c>
      <c r="F49" s="9">
        <v>9</v>
      </c>
      <c r="G49" s="9">
        <v>0</v>
      </c>
      <c r="H49" s="9">
        <v>1</v>
      </c>
      <c r="I49" s="9">
        <v>1</v>
      </c>
      <c r="J49" s="9">
        <v>0.526315789473684</v>
      </c>
      <c r="K49" s="9">
        <v>0.689655172413793</v>
      </c>
      <c r="L49" s="9">
        <v>0.9</v>
      </c>
      <c r="M49" s="9">
        <v>0.1</v>
      </c>
      <c r="N49" s="9">
        <v>0.55</v>
      </c>
    </row>
    <row r="50" spans="1:14">
      <c r="A50" s="8">
        <v>366</v>
      </c>
      <c r="B50" s="9">
        <v>366</v>
      </c>
      <c r="C50" s="9">
        <v>0.844253778457642</v>
      </c>
      <c r="D50" s="9">
        <v>0.0926085710525513</v>
      </c>
      <c r="E50" s="9">
        <v>10</v>
      </c>
      <c r="F50" s="9">
        <v>8</v>
      </c>
      <c r="G50" s="9">
        <v>0</v>
      </c>
      <c r="H50" s="9">
        <v>2</v>
      </c>
      <c r="I50" s="9">
        <v>1</v>
      </c>
      <c r="J50" s="9">
        <v>0.555555555555556</v>
      </c>
      <c r="K50" s="9">
        <v>0.714285714285714</v>
      </c>
      <c r="L50" s="9">
        <v>0.8</v>
      </c>
      <c r="M50" s="9">
        <v>0.2</v>
      </c>
      <c r="N50" s="9">
        <v>0.6</v>
      </c>
    </row>
    <row r="51" spans="1:14">
      <c r="A51" s="8">
        <v>123</v>
      </c>
      <c r="B51" s="9">
        <v>123</v>
      </c>
      <c r="C51" s="9">
        <v>0.781936645507812</v>
      </c>
      <c r="D51" s="9">
        <v>0.049551248550415</v>
      </c>
      <c r="E51" s="9">
        <v>9</v>
      </c>
      <c r="F51" s="9">
        <v>8</v>
      </c>
      <c r="G51" s="9">
        <v>1</v>
      </c>
      <c r="H51" s="9">
        <v>2</v>
      </c>
      <c r="I51" s="9">
        <v>0.9</v>
      </c>
      <c r="J51" s="9">
        <v>0.529411764705882</v>
      </c>
      <c r="K51" s="9">
        <v>0.666666666666667</v>
      </c>
      <c r="L51" s="9">
        <v>0.8</v>
      </c>
      <c r="M51" s="9">
        <v>0.1</v>
      </c>
      <c r="N51" s="9">
        <v>0.55</v>
      </c>
    </row>
    <row r="52" spans="1:14">
      <c r="A52" s="8">
        <v>375</v>
      </c>
      <c r="B52" s="9">
        <v>375</v>
      </c>
      <c r="C52" s="9">
        <v>0.788620829582214</v>
      </c>
      <c r="D52" s="9">
        <v>0.0119588375091553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358</v>
      </c>
      <c r="B53" s="9">
        <v>358</v>
      </c>
      <c r="C53" s="9">
        <v>0.789153099060059</v>
      </c>
      <c r="D53" s="9">
        <v>0.069909930229187</v>
      </c>
      <c r="E53" s="9">
        <v>9</v>
      </c>
      <c r="F53" s="9">
        <v>6</v>
      </c>
      <c r="G53" s="9">
        <v>1</v>
      </c>
      <c r="H53" s="9">
        <v>4</v>
      </c>
      <c r="I53" s="9">
        <v>0.9</v>
      </c>
      <c r="J53" s="9">
        <v>0.6</v>
      </c>
      <c r="K53" s="9">
        <v>0.72</v>
      </c>
      <c r="L53" s="9">
        <v>0.6</v>
      </c>
      <c r="M53" s="9">
        <v>0.3</v>
      </c>
      <c r="N53" s="9">
        <v>0.65</v>
      </c>
    </row>
    <row r="54" spans="1:14">
      <c r="A54" s="8">
        <v>24</v>
      </c>
      <c r="B54" s="9">
        <v>24</v>
      </c>
      <c r="C54" s="9">
        <v>0.790312647819519</v>
      </c>
      <c r="D54" s="9">
        <v>0.0681979656219482</v>
      </c>
      <c r="E54" s="9">
        <v>8</v>
      </c>
      <c r="F54" s="9">
        <v>7</v>
      </c>
      <c r="G54" s="9">
        <v>2</v>
      </c>
      <c r="H54" s="9">
        <v>3</v>
      </c>
      <c r="I54" s="9">
        <v>0.8</v>
      </c>
      <c r="J54" s="9">
        <v>0.533333333333333</v>
      </c>
      <c r="K54" s="9">
        <v>0.64</v>
      </c>
      <c r="L54" s="9">
        <v>0.7</v>
      </c>
      <c r="M54" s="9">
        <v>0.1</v>
      </c>
      <c r="N54" s="9">
        <v>0.55</v>
      </c>
    </row>
    <row r="55" spans="1:14">
      <c r="A55" s="8">
        <v>8</v>
      </c>
      <c r="B55" s="9">
        <v>8</v>
      </c>
      <c r="C55" s="9">
        <v>0.792236685752869</v>
      </c>
      <c r="D55" s="9">
        <v>0.000946521759033203</v>
      </c>
      <c r="E55" s="9">
        <v>7</v>
      </c>
      <c r="F55" s="9">
        <v>8</v>
      </c>
      <c r="G55" s="9">
        <v>3</v>
      </c>
      <c r="H55" s="9">
        <v>2</v>
      </c>
      <c r="I55" s="9">
        <v>0.7</v>
      </c>
      <c r="J55" s="9">
        <v>0.466666666666667</v>
      </c>
      <c r="K55" s="9">
        <v>0.56</v>
      </c>
      <c r="L55" s="9">
        <v>0.8</v>
      </c>
      <c r="M55" s="9">
        <v>-0.1</v>
      </c>
      <c r="N55" s="9">
        <v>0.45</v>
      </c>
    </row>
    <row r="56" spans="1:14">
      <c r="A56" s="8">
        <v>22</v>
      </c>
      <c r="B56" s="9">
        <v>22</v>
      </c>
      <c r="C56" s="9">
        <v>0.792670369148254</v>
      </c>
      <c r="D56" s="9">
        <v>0.00942361354827881</v>
      </c>
      <c r="E56" s="9">
        <v>9</v>
      </c>
      <c r="F56" s="9">
        <v>8</v>
      </c>
      <c r="G56" s="9">
        <v>1</v>
      </c>
      <c r="H56" s="9">
        <v>2</v>
      </c>
      <c r="I56" s="9">
        <v>0.9</v>
      </c>
      <c r="J56" s="9">
        <v>0.529411764705882</v>
      </c>
      <c r="K56" s="9">
        <v>0.666666666666667</v>
      </c>
      <c r="L56" s="9">
        <v>0.8</v>
      </c>
      <c r="M56" s="9">
        <v>0.1</v>
      </c>
      <c r="N56" s="9">
        <v>0.55</v>
      </c>
    </row>
    <row r="57" spans="1:14">
      <c r="A57" s="8">
        <v>446</v>
      </c>
      <c r="B57" s="9">
        <v>446</v>
      </c>
      <c r="C57" s="9">
        <v>0.799922227859497</v>
      </c>
      <c r="D57" s="9">
        <v>0.0219073295593262</v>
      </c>
      <c r="E57" s="9">
        <v>8</v>
      </c>
      <c r="F57" s="9">
        <v>6</v>
      </c>
      <c r="G57" s="9">
        <v>2</v>
      </c>
      <c r="H57" s="9">
        <v>4</v>
      </c>
      <c r="I57" s="9">
        <v>0.8</v>
      </c>
      <c r="J57" s="9">
        <v>0.571428571428572</v>
      </c>
      <c r="K57" s="9">
        <v>0.666666666666667</v>
      </c>
      <c r="L57" s="9">
        <v>0.6</v>
      </c>
      <c r="M57" s="9">
        <v>0.2</v>
      </c>
      <c r="N57" s="9">
        <v>0.6</v>
      </c>
    </row>
    <row r="58" spans="1:14">
      <c r="A58" s="8">
        <v>130</v>
      </c>
      <c r="B58" s="9">
        <v>130</v>
      </c>
      <c r="C58" s="9">
        <v>0.804839730262756</v>
      </c>
      <c r="D58" s="9">
        <v>0.0534467697143555</v>
      </c>
      <c r="E58" s="9">
        <v>9</v>
      </c>
      <c r="F58" s="9">
        <v>9</v>
      </c>
      <c r="G58" s="9">
        <v>1</v>
      </c>
      <c r="H58" s="9">
        <v>1</v>
      </c>
      <c r="I58" s="9">
        <v>0.9</v>
      </c>
      <c r="J58" s="9">
        <v>0.5</v>
      </c>
      <c r="K58" s="9">
        <v>0.642857142857143</v>
      </c>
      <c r="L58" s="9">
        <v>0.9</v>
      </c>
      <c r="M58" s="9">
        <v>0</v>
      </c>
      <c r="N58" s="9">
        <v>0.5</v>
      </c>
    </row>
    <row r="59" spans="1:14">
      <c r="A59" s="8">
        <v>189</v>
      </c>
      <c r="B59" s="9">
        <v>189</v>
      </c>
      <c r="C59" s="9">
        <v>0.811143755912781</v>
      </c>
      <c r="D59" s="9">
        <v>0.090301513671875</v>
      </c>
      <c r="E59" s="9">
        <v>8</v>
      </c>
      <c r="F59" s="9">
        <v>7</v>
      </c>
      <c r="G59" s="9">
        <v>2</v>
      </c>
      <c r="H59" s="9">
        <v>3</v>
      </c>
      <c r="I59" s="9">
        <v>0.8</v>
      </c>
      <c r="J59" s="9">
        <v>0.533333333333333</v>
      </c>
      <c r="K59" s="9">
        <v>0.64</v>
      </c>
      <c r="L59" s="9">
        <v>0.7</v>
      </c>
      <c r="M59" s="9">
        <v>0.1</v>
      </c>
      <c r="N59" s="9">
        <v>0.55</v>
      </c>
    </row>
    <row r="60" spans="1:14">
      <c r="A60" s="8">
        <v>167</v>
      </c>
      <c r="B60" s="9">
        <v>167</v>
      </c>
      <c r="C60" s="9">
        <v>0.815348744392395</v>
      </c>
      <c r="D60" s="9">
        <v>0.00903403759002686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8">
        <v>424</v>
      </c>
      <c r="B61" s="9">
        <v>424</v>
      </c>
      <c r="C61" s="9">
        <v>0.815646529197693</v>
      </c>
      <c r="D61" s="9">
        <v>0.0948091745376587</v>
      </c>
      <c r="E61" s="9">
        <v>9</v>
      </c>
      <c r="F61" s="9">
        <v>4</v>
      </c>
      <c r="G61" s="9">
        <v>1</v>
      </c>
      <c r="H61" s="9">
        <v>6</v>
      </c>
      <c r="I61" s="9">
        <v>0.9</v>
      </c>
      <c r="J61" s="9">
        <v>0.692307692307692</v>
      </c>
      <c r="K61" s="9">
        <v>0.782608695652174</v>
      </c>
      <c r="L61" s="9">
        <v>0.4</v>
      </c>
      <c r="M61" s="9">
        <v>0.5</v>
      </c>
      <c r="N61" s="9">
        <v>0.75</v>
      </c>
    </row>
    <row r="62" spans="1:14">
      <c r="A62" s="8">
        <v>281</v>
      </c>
      <c r="B62" s="9">
        <v>281</v>
      </c>
      <c r="C62" s="9">
        <v>0.818611860275269</v>
      </c>
      <c r="D62" s="9">
        <v>0.00951147079467773</v>
      </c>
      <c r="E62" s="9">
        <v>10</v>
      </c>
      <c r="F62" s="9">
        <v>10</v>
      </c>
      <c r="G62" s="9">
        <v>0</v>
      </c>
      <c r="H62" s="9">
        <v>0</v>
      </c>
      <c r="I62" s="9">
        <v>1</v>
      </c>
      <c r="J62" s="9">
        <v>0.5</v>
      </c>
      <c r="K62" s="9">
        <v>0.666666666666667</v>
      </c>
      <c r="L62" s="9">
        <v>1</v>
      </c>
      <c r="M62" s="9">
        <v>0</v>
      </c>
      <c r="N62" s="9">
        <v>0.5</v>
      </c>
    </row>
    <row r="63" spans="1:14">
      <c r="A63" s="8">
        <v>464</v>
      </c>
      <c r="B63" s="9">
        <v>464</v>
      </c>
      <c r="C63" s="9">
        <v>0.819258093833923</v>
      </c>
      <c r="D63" s="9">
        <v>0.0910781621932983</v>
      </c>
      <c r="E63" s="9">
        <v>9</v>
      </c>
      <c r="F63" s="9">
        <v>9</v>
      </c>
      <c r="G63" s="9">
        <v>1</v>
      </c>
      <c r="H63" s="9">
        <v>1</v>
      </c>
      <c r="I63" s="9">
        <v>0.9</v>
      </c>
      <c r="J63" s="9">
        <v>0.5</v>
      </c>
      <c r="K63" s="9">
        <v>0.642857142857143</v>
      </c>
      <c r="L63" s="9">
        <v>0.9</v>
      </c>
      <c r="M63" s="9">
        <v>0</v>
      </c>
      <c r="N63" s="9">
        <v>0.5</v>
      </c>
    </row>
    <row r="64" spans="1:14">
      <c r="A64" s="8">
        <v>86</v>
      </c>
      <c r="B64" s="9">
        <v>86</v>
      </c>
      <c r="C64" s="9">
        <v>0.8199782371521</v>
      </c>
      <c r="D64" s="9">
        <v>0.0331791639328003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203</v>
      </c>
      <c r="B65" s="9">
        <v>203</v>
      </c>
      <c r="C65" s="9">
        <v>0.82262909412384</v>
      </c>
      <c r="D65" s="9">
        <v>0.0605645179748535</v>
      </c>
      <c r="E65" s="9">
        <v>10</v>
      </c>
      <c r="F65" s="9">
        <v>6</v>
      </c>
      <c r="G65" s="9">
        <v>0</v>
      </c>
      <c r="H65" s="9">
        <v>4</v>
      </c>
      <c r="I65" s="9">
        <v>1</v>
      </c>
      <c r="J65" s="9">
        <v>0.625</v>
      </c>
      <c r="K65" s="9">
        <v>0.769230769230769</v>
      </c>
      <c r="L65" s="9">
        <v>0.6</v>
      </c>
      <c r="M65" s="9">
        <v>0.4</v>
      </c>
      <c r="N65" s="9">
        <v>0.7</v>
      </c>
    </row>
    <row r="66" spans="1:14">
      <c r="A66" s="8">
        <v>428</v>
      </c>
      <c r="B66" s="9">
        <v>428</v>
      </c>
      <c r="C66" s="9">
        <v>0.825892806053162</v>
      </c>
      <c r="D66" s="9">
        <v>0.0750623941421509</v>
      </c>
      <c r="E66" s="9">
        <v>9</v>
      </c>
      <c r="F66" s="9">
        <v>5</v>
      </c>
      <c r="G66" s="9">
        <v>1</v>
      </c>
      <c r="H66" s="9">
        <v>5</v>
      </c>
      <c r="I66" s="9">
        <v>0.9</v>
      </c>
      <c r="J66" s="9">
        <v>0.642857142857143</v>
      </c>
      <c r="K66" s="9">
        <v>0.75</v>
      </c>
      <c r="L66" s="9">
        <v>0.5</v>
      </c>
      <c r="M66" s="9">
        <v>0.4</v>
      </c>
      <c r="N66" s="9">
        <v>0.7</v>
      </c>
    </row>
    <row r="67" spans="1:14">
      <c r="A67" s="8">
        <v>395</v>
      </c>
      <c r="B67" s="9">
        <v>395</v>
      </c>
      <c r="C67" s="9">
        <v>0.835938572883606</v>
      </c>
      <c r="D67" s="9">
        <v>0.0859125852584839</v>
      </c>
      <c r="E67" s="9">
        <v>9</v>
      </c>
      <c r="F67" s="9">
        <v>7</v>
      </c>
      <c r="G67" s="9">
        <v>1</v>
      </c>
      <c r="H67" s="9">
        <v>3</v>
      </c>
      <c r="I67" s="9">
        <v>0.9</v>
      </c>
      <c r="J67" s="9">
        <v>0.5625</v>
      </c>
      <c r="K67" s="9">
        <v>0.692307692307692</v>
      </c>
      <c r="L67" s="9">
        <v>0.7</v>
      </c>
      <c r="M67" s="9">
        <v>0.2</v>
      </c>
      <c r="N67" s="9">
        <v>0.6</v>
      </c>
    </row>
    <row r="68" spans="1:14">
      <c r="A68" s="8">
        <v>457</v>
      </c>
      <c r="B68" s="9">
        <v>457</v>
      </c>
      <c r="C68" s="9">
        <v>0.839494109153748</v>
      </c>
      <c r="D68" s="9">
        <v>0.00750446319580078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318</v>
      </c>
      <c r="B69" s="9">
        <v>318</v>
      </c>
      <c r="C69" s="9">
        <v>0.842553019523621</v>
      </c>
      <c r="D69" s="9">
        <v>0.0404520034790039</v>
      </c>
      <c r="E69" s="9">
        <v>10</v>
      </c>
      <c r="F69" s="9">
        <v>8</v>
      </c>
      <c r="G69" s="9">
        <v>0</v>
      </c>
      <c r="H69" s="9">
        <v>2</v>
      </c>
      <c r="I69" s="9">
        <v>1</v>
      </c>
      <c r="J69" s="9">
        <v>0.555555555555556</v>
      </c>
      <c r="K69" s="9">
        <v>0.714285714285714</v>
      </c>
      <c r="L69" s="9">
        <v>0.8</v>
      </c>
      <c r="M69" s="9">
        <v>0.2</v>
      </c>
      <c r="N69" s="9">
        <v>0.6</v>
      </c>
    </row>
    <row r="70" spans="1:14">
      <c r="A70" s="8">
        <v>64</v>
      </c>
      <c r="B70" s="9">
        <v>64</v>
      </c>
      <c r="C70" s="9">
        <v>0.862770557403564</v>
      </c>
      <c r="D70" s="9">
        <v>0.0667507648468018</v>
      </c>
      <c r="E70" s="9">
        <v>9</v>
      </c>
      <c r="F70" s="9">
        <v>8</v>
      </c>
      <c r="G70" s="9">
        <v>1</v>
      </c>
      <c r="H70" s="9">
        <v>2</v>
      </c>
      <c r="I70" s="9">
        <v>0.9</v>
      </c>
      <c r="J70" s="9">
        <v>0.529411764705882</v>
      </c>
      <c r="K70" s="9">
        <v>0.666666666666667</v>
      </c>
      <c r="L70" s="9">
        <v>0.8</v>
      </c>
      <c r="M70" s="9">
        <v>0.1</v>
      </c>
      <c r="N70" s="9">
        <v>0.55</v>
      </c>
    </row>
    <row r="71" spans="1:14">
      <c r="A71" s="8">
        <v>110</v>
      </c>
      <c r="B71" s="9">
        <v>110</v>
      </c>
      <c r="C71" s="9">
        <v>0.882378220558167</v>
      </c>
      <c r="D71" s="9">
        <v>0.014157772064209</v>
      </c>
      <c r="E71" s="9">
        <v>10</v>
      </c>
      <c r="F71" s="9">
        <v>10</v>
      </c>
      <c r="G71" s="9">
        <v>0</v>
      </c>
      <c r="H71" s="9">
        <v>0</v>
      </c>
      <c r="I71" s="9">
        <v>1</v>
      </c>
      <c r="J71" s="9">
        <v>0.5</v>
      </c>
      <c r="K71" s="9">
        <v>0.666666666666667</v>
      </c>
      <c r="L71" s="9">
        <v>1</v>
      </c>
      <c r="M71" s="9">
        <v>0</v>
      </c>
      <c r="N71" s="9">
        <v>0.5</v>
      </c>
    </row>
    <row r="72" spans="1:14">
      <c r="A72" s="8">
        <v>10</v>
      </c>
      <c r="B72" s="9">
        <v>10</v>
      </c>
      <c r="C72" s="9">
        <v>0.894938230514526</v>
      </c>
      <c r="D72" s="9">
        <v>0.0410025119781494</v>
      </c>
      <c r="E72" s="9">
        <v>9</v>
      </c>
      <c r="F72" s="9">
        <v>6</v>
      </c>
      <c r="G72" s="9">
        <v>1</v>
      </c>
      <c r="H72" s="9">
        <v>4</v>
      </c>
      <c r="I72" s="9">
        <v>0.9</v>
      </c>
      <c r="J72" s="9">
        <v>0.6</v>
      </c>
      <c r="K72" s="9">
        <v>0.72</v>
      </c>
      <c r="L72" s="9">
        <v>0.6</v>
      </c>
      <c r="M72" s="9">
        <v>0.3</v>
      </c>
      <c r="N72" s="9">
        <v>0.65</v>
      </c>
    </row>
    <row r="73" spans="1:14">
      <c r="A73" s="8">
        <v>172</v>
      </c>
      <c r="B73" s="9">
        <v>172</v>
      </c>
      <c r="C73" s="9">
        <v>0.896461248397827</v>
      </c>
      <c r="D73" s="9">
        <v>0.0336966514587402</v>
      </c>
      <c r="E73" s="9">
        <v>10</v>
      </c>
      <c r="F73" s="9">
        <v>6</v>
      </c>
      <c r="G73" s="9">
        <v>0</v>
      </c>
      <c r="H73" s="9">
        <v>4</v>
      </c>
      <c r="I73" s="9">
        <v>1</v>
      </c>
      <c r="J73" s="9">
        <v>0.625</v>
      </c>
      <c r="K73" s="9">
        <v>0.769230769230769</v>
      </c>
      <c r="L73" s="9">
        <v>0.6</v>
      </c>
      <c r="M73" s="9">
        <v>0.4</v>
      </c>
      <c r="N73" s="9">
        <v>0.7</v>
      </c>
    </row>
    <row r="74" spans="1:14">
      <c r="A74" s="8">
        <v>316</v>
      </c>
      <c r="B74" s="9">
        <v>316</v>
      </c>
      <c r="C74" s="9">
        <v>0.899687767028809</v>
      </c>
      <c r="D74" s="9">
        <v>0.0113396644592285</v>
      </c>
      <c r="E74" s="9">
        <v>9</v>
      </c>
      <c r="F74" s="9">
        <v>9</v>
      </c>
      <c r="G74" s="9">
        <v>1</v>
      </c>
      <c r="H74" s="9">
        <v>1</v>
      </c>
      <c r="I74" s="9">
        <v>0.9</v>
      </c>
      <c r="J74" s="9">
        <v>0.5</v>
      </c>
      <c r="K74" s="9">
        <v>0.642857142857143</v>
      </c>
      <c r="L74" s="9">
        <v>0.9</v>
      </c>
      <c r="M74" s="9">
        <v>0</v>
      </c>
      <c r="N74" s="9">
        <v>0.5</v>
      </c>
    </row>
    <row r="75" spans="1:14">
      <c r="A75" s="8">
        <v>87</v>
      </c>
      <c r="B75" s="9">
        <v>87</v>
      </c>
      <c r="C75" s="9">
        <v>0.905320048332214</v>
      </c>
      <c r="D75" s="9">
        <v>0.0473051071166992</v>
      </c>
      <c r="E75" s="9">
        <v>8</v>
      </c>
      <c r="F75" s="9">
        <v>9</v>
      </c>
      <c r="G75" s="9">
        <v>2</v>
      </c>
      <c r="H75" s="9">
        <v>1</v>
      </c>
      <c r="I75" s="9">
        <v>0.8</v>
      </c>
      <c r="J75" s="9">
        <v>0.470588235294118</v>
      </c>
      <c r="K75" s="9">
        <v>0.592592592592593</v>
      </c>
      <c r="L75" s="9">
        <v>0.9</v>
      </c>
      <c r="M75" s="9">
        <v>-0.1</v>
      </c>
      <c r="N75" s="9">
        <v>0.45</v>
      </c>
    </row>
    <row r="76" s="4" customFormat="1" spans="1:14">
      <c r="A76" s="16">
        <v>63</v>
      </c>
      <c r="B76" s="17">
        <v>63</v>
      </c>
      <c r="C76" s="17">
        <v>0.91111147403717</v>
      </c>
      <c r="D76" s="17">
        <v>0.0442389249801636</v>
      </c>
      <c r="E76" s="17">
        <v>10</v>
      </c>
      <c r="F76" s="17">
        <v>7</v>
      </c>
      <c r="G76" s="17">
        <v>0</v>
      </c>
      <c r="H76" s="17">
        <v>3</v>
      </c>
      <c r="I76" s="17">
        <v>1</v>
      </c>
      <c r="J76" s="17">
        <v>0.588235294117647</v>
      </c>
      <c r="K76" s="17">
        <v>0.740740740740741</v>
      </c>
      <c r="L76" s="17">
        <v>0.7</v>
      </c>
      <c r="M76" s="17">
        <v>0.3</v>
      </c>
      <c r="N76" s="17">
        <v>0.65</v>
      </c>
    </row>
    <row r="77" spans="1:14">
      <c r="A77" s="8">
        <v>241</v>
      </c>
      <c r="B77" s="9">
        <v>241</v>
      </c>
      <c r="C77" s="9">
        <v>0.931020617485046</v>
      </c>
      <c r="D77" s="9">
        <v>0.065038800239563</v>
      </c>
      <c r="E77" s="9">
        <v>10</v>
      </c>
      <c r="F77" s="9">
        <v>8</v>
      </c>
      <c r="G77" s="9">
        <v>0</v>
      </c>
      <c r="H77" s="9">
        <v>2</v>
      </c>
      <c r="I77" s="9">
        <v>1</v>
      </c>
      <c r="J77" s="9">
        <v>0.555555555555556</v>
      </c>
      <c r="K77" s="9">
        <v>0.714285714285714</v>
      </c>
      <c r="L77" s="9">
        <v>0.8</v>
      </c>
      <c r="M77" s="9">
        <v>0.2</v>
      </c>
      <c r="N77" s="9">
        <v>0.6</v>
      </c>
    </row>
    <row r="78" spans="3:13">
      <c r="C78" s="7">
        <f>AVERAGE(C2:C77)</f>
        <v>0.733974594818918</v>
      </c>
      <c r="D78" s="7">
        <f>AVERAGE(D2:D77)</f>
        <v>0.0383758544921875</v>
      </c>
      <c r="L78" s="7">
        <f>AVERAGE(L2:L77)</f>
        <v>0.725</v>
      </c>
      <c r="M78" s="7">
        <f>AVERAGE(M2:M77)</f>
        <v>0.184210526315789</v>
      </c>
    </row>
    <row r="80" spans="3:9">
      <c r="C80" s="18" t="s">
        <v>13</v>
      </c>
      <c r="D80" s="7" t="s">
        <v>14</v>
      </c>
      <c r="E80" s="7"/>
      <c r="F80" s="7" t="s">
        <v>85</v>
      </c>
      <c r="G80" s="7" t="s">
        <v>88</v>
      </c>
      <c r="H80" s="7" t="s">
        <v>39</v>
      </c>
      <c r="I80" s="7"/>
    </row>
    <row r="81" spans="3:12">
      <c r="C81" s="7" t="s">
        <v>15</v>
      </c>
      <c r="D81" s="7">
        <f>COUNTIF(C2:C77,"&lt;0.343")-COUNTIF(C2:C77,"&lt;0.311")</f>
        <v>0</v>
      </c>
      <c r="E81" s="7"/>
      <c r="F81" s="7"/>
      <c r="G81" s="7"/>
      <c r="H81" s="19">
        <v>0.02</v>
      </c>
      <c r="I81" s="23">
        <v>31.2</v>
      </c>
      <c r="J81" s="23">
        <v>-40</v>
      </c>
      <c r="K81" s="24">
        <v>0.0256</v>
      </c>
      <c r="L81">
        <v>76</v>
      </c>
    </row>
    <row r="82" spans="3:12">
      <c r="C82" s="7" t="s">
        <v>16</v>
      </c>
      <c r="D82" s="7">
        <f>COUNTIF(C2:C77,"&lt;0.375")-COUNTIF(C2:C77,"&lt;0.343")</f>
        <v>0</v>
      </c>
      <c r="E82" s="7"/>
      <c r="F82" s="7"/>
      <c r="G82" s="7"/>
      <c r="H82" s="19">
        <v>0.04</v>
      </c>
      <c r="I82" s="23">
        <v>62.4</v>
      </c>
      <c r="J82" s="23">
        <v>-60</v>
      </c>
      <c r="K82" s="24">
        <v>0.0385</v>
      </c>
      <c r="L82">
        <v>75</v>
      </c>
    </row>
    <row r="83" spans="3:12">
      <c r="C83" s="7" t="s">
        <v>17</v>
      </c>
      <c r="D83" s="7">
        <f>COUNTIF(C2:C77,"&lt;0.407")-COUNTIF(C2:C77,"&lt;0.375")</f>
        <v>0</v>
      </c>
      <c r="E83" s="7"/>
      <c r="F83" s="7"/>
      <c r="G83" s="7"/>
      <c r="H83" s="19">
        <v>0.1</v>
      </c>
      <c r="I83" s="23">
        <v>156</v>
      </c>
      <c r="J83" s="23">
        <v>-160</v>
      </c>
      <c r="K83" s="24">
        <v>0.1026</v>
      </c>
      <c r="L83">
        <v>70</v>
      </c>
    </row>
    <row r="84" spans="3:12">
      <c r="C84" s="7" t="s">
        <v>18</v>
      </c>
      <c r="D84" s="7">
        <f>COUNTIF(C2:C77,"&lt;0.439")-COUNTIF(C2:C77,"&lt;0.407")</f>
        <v>0</v>
      </c>
      <c r="E84" s="7"/>
      <c r="F84" s="7"/>
      <c r="G84" s="7"/>
      <c r="H84" s="19">
        <v>0.12</v>
      </c>
      <c r="I84" s="23">
        <v>187.2</v>
      </c>
      <c r="J84" s="23">
        <v>-180</v>
      </c>
      <c r="K84" s="24">
        <v>0.1154</v>
      </c>
      <c r="L84">
        <v>69</v>
      </c>
    </row>
    <row r="85" s="3" customFormat="1" spans="3:12">
      <c r="C85" s="20" t="s">
        <v>19</v>
      </c>
      <c r="D85" s="20">
        <f>COUNTIF(C2:C77,"&lt;0.471")-COUNTIF(C2:C77,"&lt;0.439")</f>
        <v>0</v>
      </c>
      <c r="E85" s="20"/>
      <c r="F85" s="20">
        <v>1500</v>
      </c>
      <c r="G85" s="20"/>
      <c r="H85" s="20"/>
      <c r="I85" s="20"/>
      <c r="J85" s="3">
        <v>-200</v>
      </c>
      <c r="K85" s="25">
        <v>0.1282</v>
      </c>
      <c r="L85" s="3">
        <v>68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5" customFormat="1" spans="3:8">
      <c r="C87" s="21" t="s">
        <v>21</v>
      </c>
      <c r="D87" s="21">
        <f>COUNTIF(C2:C77,"&lt;0.535")-COUNTIF(C2:C77,"&lt;0.503")</f>
        <v>0</v>
      </c>
      <c r="E87" s="21">
        <v>4</v>
      </c>
      <c r="F87" s="21">
        <v>-36</v>
      </c>
      <c r="G87" s="21">
        <v>3</v>
      </c>
      <c r="H87" s="5">
        <v>4</v>
      </c>
    </row>
    <row r="88" spans="3:7">
      <c r="C88" s="7" t="s">
        <v>22</v>
      </c>
      <c r="D88" s="7">
        <f>COUNTIF(C2:C77,"&lt;0.567")-COUNTIF(C2:C77,"&lt;0.535")</f>
        <v>0</v>
      </c>
      <c r="E88" s="7">
        <v>7</v>
      </c>
      <c r="F88" s="7">
        <v>-38</v>
      </c>
      <c r="G88" s="7">
        <v>7</v>
      </c>
    </row>
    <row r="89" s="3" customFormat="1" spans="3:7">
      <c r="C89" s="20" t="s">
        <v>23</v>
      </c>
      <c r="D89" s="20">
        <f>COUNTIF(C2:C77,"&lt;0.599")-COUNTIF(C2:C77,"&lt;0.567")</f>
        <v>0</v>
      </c>
      <c r="E89" s="20">
        <v>9</v>
      </c>
      <c r="F89" s="20">
        <v>-55</v>
      </c>
      <c r="G89" s="20">
        <v>11</v>
      </c>
    </row>
    <row r="90" spans="3:7">
      <c r="C90" s="7" t="s">
        <v>24</v>
      </c>
      <c r="D90" s="7">
        <f>COUNTIF(C2:C77,"&lt;0.631")-COUNTIF(C2:C77,"&lt;0.599")</f>
        <v>26</v>
      </c>
      <c r="E90" s="7">
        <v>11</v>
      </c>
      <c r="F90" s="7">
        <v>-50</v>
      </c>
      <c r="G90" s="7">
        <v>15</v>
      </c>
    </row>
    <row r="91" s="6" customFormat="1" spans="3:7">
      <c r="C91" s="22" t="s">
        <v>25</v>
      </c>
      <c r="D91" s="22">
        <f>COUNTIF(C2:C77,"&lt;0.663")-COUNTIF(C2:C77,"&lt;0.631")</f>
        <v>0</v>
      </c>
      <c r="E91" s="22">
        <v>13</v>
      </c>
      <c r="F91" s="22">
        <v>-39</v>
      </c>
      <c r="G91" s="22">
        <v>18</v>
      </c>
    </row>
    <row r="92" spans="3:7">
      <c r="C92" s="7" t="s">
        <v>26</v>
      </c>
      <c r="D92" s="7">
        <f>COUNTIF(C2:C77,"&lt;0.695")-COUNTIF(C2:C77,"&lt;0.663")</f>
        <v>0</v>
      </c>
      <c r="E92" s="7">
        <v>11</v>
      </c>
      <c r="F92" s="7">
        <v>-39</v>
      </c>
      <c r="G92" s="7">
        <v>15</v>
      </c>
    </row>
    <row r="93" spans="3:7">
      <c r="C93" s="7" t="s">
        <v>27</v>
      </c>
      <c r="D93" s="7">
        <f>COUNTIF(C2:C77,"&lt;0.727")-COUNTIF(C2:C77,"&lt;0.695")</f>
        <v>6</v>
      </c>
      <c r="E93" s="7">
        <v>9</v>
      </c>
      <c r="F93" s="7">
        <v>-35</v>
      </c>
      <c r="G93" s="7">
        <v>11</v>
      </c>
    </row>
    <row r="94" spans="3:7">
      <c r="C94" s="7" t="s">
        <v>28</v>
      </c>
      <c r="D94" s="7">
        <f>COUNTIF(C2:C77,"&lt;0.759")-COUNTIF(C2:C77,"&lt;0.727")</f>
        <v>12</v>
      </c>
      <c r="E94" s="7">
        <v>7</v>
      </c>
      <c r="F94" s="7">
        <v>-22</v>
      </c>
      <c r="G94" s="7">
        <v>7</v>
      </c>
    </row>
    <row r="95" s="5" customFormat="1" spans="3:7">
      <c r="C95" s="21" t="s">
        <v>29</v>
      </c>
      <c r="D95" s="21">
        <f>COUNTIF(C2:C77,"&lt;0.791")-COUNTIF(C2:C77,"&lt;0.759")</f>
        <v>7</v>
      </c>
      <c r="E95" s="21">
        <v>4</v>
      </c>
      <c r="F95" s="21">
        <v>-14</v>
      </c>
      <c r="G95" s="21">
        <v>3</v>
      </c>
    </row>
    <row r="96" spans="3:9">
      <c r="C96" s="7" t="s">
        <v>30</v>
      </c>
      <c r="D96" s="7">
        <f>COUNTIF(C2:C77,"&lt;0.823")-COUNTIF(C2:C77,"&lt;0.791")</f>
        <v>11</v>
      </c>
      <c r="E96" s="7"/>
      <c r="F96" s="7"/>
      <c r="G96" s="7"/>
      <c r="H96">
        <v>0.53</v>
      </c>
      <c r="I96">
        <v>0.038</v>
      </c>
    </row>
    <row r="97" spans="3:9">
      <c r="C97" s="7" t="s">
        <v>31</v>
      </c>
      <c r="D97" s="7">
        <f>COUNTIF(C2:C77,"&lt;0.855")-COUNTIF(C2:C77,"&lt;0.823")</f>
        <v>6</v>
      </c>
      <c r="E97" s="7"/>
      <c r="F97" s="7"/>
      <c r="G97" s="7"/>
      <c r="H97">
        <v>0.641</v>
      </c>
      <c r="I97">
        <v>0.073</v>
      </c>
    </row>
    <row r="98" spans="3:9">
      <c r="C98" s="7" t="s">
        <v>32</v>
      </c>
      <c r="D98" s="7">
        <f>COUNTIF(C2:C77,"&lt;0.887")-COUNTIF(C2:C77,"&lt;0.855")</f>
        <v>2</v>
      </c>
      <c r="E98" s="7"/>
      <c r="F98" s="7"/>
      <c r="G98" s="7"/>
      <c r="H98">
        <v>0.734</v>
      </c>
      <c r="I98">
        <v>0.107</v>
      </c>
    </row>
    <row r="99" spans="3:7">
      <c r="C99" s="7" t="s">
        <v>33</v>
      </c>
      <c r="D99" s="7">
        <f>COUNTIF(C2:C77,"&lt;0.919")-COUNTIF(C2:C77,"&lt;0.887")</f>
        <v>5</v>
      </c>
      <c r="E99" s="7"/>
      <c r="F99" s="7"/>
      <c r="G99" s="7"/>
    </row>
    <row r="100" spans="3:7">
      <c r="C100" s="7" t="s">
        <v>34</v>
      </c>
      <c r="D100" s="7">
        <f>COUNTIF(C2:C77,"&lt;0.951")-COUNTIF(C2:C77,"&lt;0.919")</f>
        <v>1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82" workbookViewId="0">
      <selection activeCell="A1" sqref="$A1:$XFD103"/>
    </sheetView>
  </sheetViews>
  <sheetFormatPr defaultColWidth="9" defaultRowHeight="13.5"/>
  <cols>
    <col min="3" max="4" width="15.7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314</v>
      </c>
      <c r="B2" s="9">
        <v>314</v>
      </c>
      <c r="C2" s="9">
        <v>0.599250078201294</v>
      </c>
      <c r="D2" s="9">
        <v>0.0104513168334961</v>
      </c>
      <c r="E2" s="9">
        <v>10</v>
      </c>
      <c r="F2" s="9">
        <v>8</v>
      </c>
      <c r="G2" s="9">
        <v>0</v>
      </c>
      <c r="H2" s="9">
        <v>2</v>
      </c>
      <c r="I2" s="9">
        <v>1</v>
      </c>
      <c r="J2" s="9">
        <v>0.555555555555556</v>
      </c>
      <c r="K2" s="9">
        <v>0.714285714285714</v>
      </c>
      <c r="L2" s="9">
        <v>0.8</v>
      </c>
      <c r="M2" s="9">
        <v>0.2</v>
      </c>
      <c r="N2" s="9">
        <v>0.6</v>
      </c>
    </row>
    <row r="3" spans="1:14">
      <c r="A3" s="8">
        <v>53</v>
      </c>
      <c r="B3" s="9">
        <v>53</v>
      </c>
      <c r="C3" s="9">
        <v>0.600767612457275</v>
      </c>
      <c r="D3" s="9">
        <v>0.0297636985778809</v>
      </c>
      <c r="E3" s="9">
        <v>10</v>
      </c>
      <c r="F3" s="9">
        <v>8</v>
      </c>
      <c r="G3" s="9">
        <v>0</v>
      </c>
      <c r="H3" s="9">
        <v>2</v>
      </c>
      <c r="I3" s="9">
        <v>1</v>
      </c>
      <c r="J3" s="9">
        <v>0.555555555555556</v>
      </c>
      <c r="K3" s="9">
        <v>0.714285714285714</v>
      </c>
      <c r="L3" s="9">
        <v>0.8</v>
      </c>
      <c r="M3" s="9">
        <v>0.2</v>
      </c>
      <c r="N3" s="9">
        <v>0.6</v>
      </c>
    </row>
    <row r="4" spans="1:14">
      <c r="A4" s="8">
        <v>249</v>
      </c>
      <c r="B4" s="9">
        <v>249</v>
      </c>
      <c r="C4" s="9">
        <v>0.602627396583557</v>
      </c>
      <c r="D4" s="9">
        <v>0.0299558639526367</v>
      </c>
      <c r="E4" s="9">
        <v>10</v>
      </c>
      <c r="F4" s="9">
        <v>7</v>
      </c>
      <c r="G4" s="9">
        <v>0</v>
      </c>
      <c r="H4" s="9">
        <v>3</v>
      </c>
      <c r="I4" s="9">
        <v>1</v>
      </c>
      <c r="J4" s="9">
        <v>0.588235294117647</v>
      </c>
      <c r="K4" s="9">
        <v>0.740740740740741</v>
      </c>
      <c r="L4" s="9">
        <v>0.7</v>
      </c>
      <c r="M4" s="9">
        <v>0.3</v>
      </c>
      <c r="N4" s="9">
        <v>0.65</v>
      </c>
    </row>
    <row r="5" spans="1:14">
      <c r="A5" s="8">
        <v>388</v>
      </c>
      <c r="B5" s="9">
        <v>388</v>
      </c>
      <c r="C5" s="9">
        <v>0.602671146392822</v>
      </c>
      <c r="D5" s="9">
        <v>0.0255541801452637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="3" customFormat="1" spans="1:14">
      <c r="A6" s="14">
        <v>236</v>
      </c>
      <c r="B6" s="15">
        <v>236</v>
      </c>
      <c r="C6" s="15">
        <v>0.60302460193634</v>
      </c>
      <c r="D6" s="15">
        <v>0.0383080244064331</v>
      </c>
      <c r="E6" s="15">
        <v>10</v>
      </c>
      <c r="F6" s="15">
        <v>7</v>
      </c>
      <c r="G6" s="15">
        <v>0</v>
      </c>
      <c r="H6" s="15">
        <v>3</v>
      </c>
      <c r="I6" s="15">
        <v>1</v>
      </c>
      <c r="J6" s="15">
        <v>0.588235294117647</v>
      </c>
      <c r="K6" s="15">
        <v>0.740740740740741</v>
      </c>
      <c r="L6" s="15">
        <v>0.7</v>
      </c>
      <c r="M6" s="15">
        <v>0.3</v>
      </c>
      <c r="N6" s="15">
        <v>0.65</v>
      </c>
    </row>
    <row r="7" spans="1:14">
      <c r="A7" s="8">
        <v>338</v>
      </c>
      <c r="B7" s="9">
        <v>338</v>
      </c>
      <c r="C7" s="9">
        <v>0.603128910064697</v>
      </c>
      <c r="D7" s="9">
        <v>0.043573260307312</v>
      </c>
      <c r="E7" s="9">
        <v>9</v>
      </c>
      <c r="F7" s="9">
        <v>8</v>
      </c>
      <c r="G7" s="9">
        <v>1</v>
      </c>
      <c r="H7" s="9">
        <v>2</v>
      </c>
      <c r="I7" s="9">
        <v>0.9</v>
      </c>
      <c r="J7" s="9">
        <v>0.529411764705882</v>
      </c>
      <c r="K7" s="9">
        <v>0.666666666666667</v>
      </c>
      <c r="L7" s="9">
        <v>0.8</v>
      </c>
      <c r="M7" s="9">
        <v>0.1</v>
      </c>
      <c r="N7" s="9">
        <v>0.55</v>
      </c>
    </row>
    <row r="8" spans="1:14">
      <c r="A8" s="8">
        <v>100</v>
      </c>
      <c r="B8" s="9">
        <v>100</v>
      </c>
      <c r="C8" s="9">
        <v>0.604646682739258</v>
      </c>
      <c r="D8" s="9">
        <v>0.0354998111724854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57</v>
      </c>
      <c r="B9" s="9">
        <v>57</v>
      </c>
      <c r="C9" s="9">
        <v>0.605223536491394</v>
      </c>
      <c r="D9" s="9">
        <v>0.031017541885376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="3" customFormat="1" spans="1:14">
      <c r="A10" s="14">
        <v>239</v>
      </c>
      <c r="B10" s="15">
        <v>239</v>
      </c>
      <c r="C10" s="15">
        <v>0.606819152832031</v>
      </c>
      <c r="D10" s="15">
        <v>0.0388393402099609</v>
      </c>
      <c r="E10" s="15">
        <v>9</v>
      </c>
      <c r="F10" s="15">
        <v>3</v>
      </c>
      <c r="G10" s="15">
        <v>1</v>
      </c>
      <c r="H10" s="15">
        <v>7</v>
      </c>
      <c r="I10" s="15">
        <v>0.9</v>
      </c>
      <c r="J10" s="15">
        <v>0.75</v>
      </c>
      <c r="K10" s="15">
        <v>0.818181818181818</v>
      </c>
      <c r="L10" s="15">
        <v>0.3</v>
      </c>
      <c r="M10" s="15">
        <v>0.6</v>
      </c>
      <c r="N10" s="15">
        <v>0.8</v>
      </c>
    </row>
    <row r="11" spans="1:14">
      <c r="A11" s="8">
        <v>470</v>
      </c>
      <c r="B11" s="9">
        <v>470</v>
      </c>
      <c r="C11" s="9">
        <v>0.609823346138</v>
      </c>
      <c r="D11" s="9">
        <v>0.0507510900497437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400</v>
      </c>
      <c r="B12" s="9">
        <v>400</v>
      </c>
      <c r="C12" s="9">
        <v>0.610959053039551</v>
      </c>
      <c r="D12" s="9">
        <v>0.0227282047271729</v>
      </c>
      <c r="E12" s="9">
        <v>8</v>
      </c>
      <c r="F12" s="9">
        <v>8</v>
      </c>
      <c r="G12" s="9">
        <v>2</v>
      </c>
      <c r="H12" s="9">
        <v>2</v>
      </c>
      <c r="I12" s="9">
        <v>0.8</v>
      </c>
      <c r="J12" s="9">
        <v>0.5</v>
      </c>
      <c r="K12" s="9">
        <v>0.615384615384615</v>
      </c>
      <c r="L12" s="9">
        <v>0.8</v>
      </c>
      <c r="M12" s="9">
        <v>0</v>
      </c>
      <c r="N12" s="9">
        <v>0.5</v>
      </c>
    </row>
    <row r="13" spans="1:14">
      <c r="A13" s="8">
        <v>353</v>
      </c>
      <c r="B13" s="9">
        <v>353</v>
      </c>
      <c r="C13" s="9">
        <v>0.612748861312866</v>
      </c>
      <c r="D13" s="9">
        <v>0.0423661470413208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229</v>
      </c>
      <c r="B14" s="9">
        <v>229</v>
      </c>
      <c r="C14" s="9">
        <v>0.615076422691345</v>
      </c>
      <c r="D14" s="9">
        <v>0.00972950458526611</v>
      </c>
      <c r="E14" s="9">
        <v>9</v>
      </c>
      <c r="F14" s="9">
        <v>6</v>
      </c>
      <c r="G14" s="9">
        <v>1</v>
      </c>
      <c r="H14" s="9">
        <v>4</v>
      </c>
      <c r="I14" s="9">
        <v>0.9</v>
      </c>
      <c r="J14" s="9">
        <v>0.6</v>
      </c>
      <c r="K14" s="9">
        <v>0.72</v>
      </c>
      <c r="L14" s="9">
        <v>0.6</v>
      </c>
      <c r="M14" s="9">
        <v>0.3</v>
      </c>
      <c r="N14" s="9">
        <v>0.65</v>
      </c>
    </row>
    <row r="15" spans="1:14">
      <c r="A15" s="8">
        <v>94</v>
      </c>
      <c r="B15" s="9">
        <v>94</v>
      </c>
      <c r="C15" s="9">
        <v>0.619412779808044</v>
      </c>
      <c r="D15" s="9">
        <v>0.036719799041748</v>
      </c>
      <c r="E15" s="9">
        <v>10</v>
      </c>
      <c r="F15" s="9">
        <v>9</v>
      </c>
      <c r="G15" s="9">
        <v>0</v>
      </c>
      <c r="H15" s="9">
        <v>1</v>
      </c>
      <c r="I15" s="9">
        <v>1</v>
      </c>
      <c r="J15" s="9">
        <v>0.526315789473684</v>
      </c>
      <c r="K15" s="9">
        <v>0.689655172413793</v>
      </c>
      <c r="L15" s="9">
        <v>0.9</v>
      </c>
      <c r="M15" s="9">
        <v>0.1</v>
      </c>
      <c r="N15" s="9">
        <v>0.55</v>
      </c>
    </row>
    <row r="16" spans="1:14">
      <c r="A16" s="8">
        <v>2</v>
      </c>
      <c r="B16" s="9">
        <v>2</v>
      </c>
      <c r="C16" s="9">
        <v>0.621734499931335</v>
      </c>
      <c r="D16" s="9">
        <v>0.000980615615844727</v>
      </c>
      <c r="E16" s="9">
        <v>9</v>
      </c>
      <c r="F16" s="9">
        <v>4</v>
      </c>
      <c r="G16" s="9">
        <v>1</v>
      </c>
      <c r="H16" s="9">
        <v>6</v>
      </c>
      <c r="I16" s="9">
        <v>0.9</v>
      </c>
      <c r="J16" s="9">
        <v>0.692307692307692</v>
      </c>
      <c r="K16" s="9">
        <v>0.782608695652174</v>
      </c>
      <c r="L16" s="9">
        <v>0.4</v>
      </c>
      <c r="M16" s="9">
        <v>0.5</v>
      </c>
      <c r="N16" s="9">
        <v>0.75</v>
      </c>
    </row>
    <row r="17" spans="1:14">
      <c r="A17" s="8">
        <v>289</v>
      </c>
      <c r="B17" s="9">
        <v>289</v>
      </c>
      <c r="C17" s="9">
        <v>0.622252225875854</v>
      </c>
      <c r="D17" s="9">
        <v>0.0173782110214233</v>
      </c>
      <c r="E17" s="9">
        <v>8</v>
      </c>
      <c r="F17" s="9">
        <v>6</v>
      </c>
      <c r="G17" s="9">
        <v>2</v>
      </c>
      <c r="H17" s="9">
        <v>4</v>
      </c>
      <c r="I17" s="9">
        <v>0.8</v>
      </c>
      <c r="J17" s="9">
        <v>0.571428571428572</v>
      </c>
      <c r="K17" s="9">
        <v>0.666666666666667</v>
      </c>
      <c r="L17" s="9">
        <v>0.6</v>
      </c>
      <c r="M17" s="9">
        <v>0.2</v>
      </c>
      <c r="N17" s="9">
        <v>0.6</v>
      </c>
    </row>
    <row r="18" spans="1:14">
      <c r="A18" s="8">
        <v>486</v>
      </c>
      <c r="B18" s="9">
        <v>486</v>
      </c>
      <c r="C18" s="9">
        <v>0.622696757316589</v>
      </c>
      <c r="D18" s="9">
        <v>0.0105104446411133</v>
      </c>
      <c r="E18" s="9">
        <v>9</v>
      </c>
      <c r="F18" s="9">
        <v>6</v>
      </c>
      <c r="G18" s="9">
        <v>1</v>
      </c>
      <c r="H18" s="9">
        <v>4</v>
      </c>
      <c r="I18" s="9">
        <v>0.9</v>
      </c>
      <c r="J18" s="9">
        <v>0.6</v>
      </c>
      <c r="K18" s="9">
        <v>0.72</v>
      </c>
      <c r="L18" s="9">
        <v>0.6</v>
      </c>
      <c r="M18" s="9">
        <v>0.3</v>
      </c>
      <c r="N18" s="9">
        <v>0.65</v>
      </c>
    </row>
    <row r="19" spans="1:14">
      <c r="A19" s="8">
        <v>27</v>
      </c>
      <c r="B19" s="9">
        <v>27</v>
      </c>
      <c r="C19" s="9">
        <v>0.62513256072998</v>
      </c>
      <c r="D19" s="9">
        <v>0.0202144384384155</v>
      </c>
      <c r="E19" s="9">
        <v>9</v>
      </c>
      <c r="F19" s="9">
        <v>9</v>
      </c>
      <c r="G19" s="9">
        <v>1</v>
      </c>
      <c r="H19" s="9">
        <v>1</v>
      </c>
      <c r="I19" s="9">
        <v>0.9</v>
      </c>
      <c r="J19" s="9">
        <v>0.5</v>
      </c>
      <c r="K19" s="9">
        <v>0.642857142857143</v>
      </c>
      <c r="L19" s="9">
        <v>0.9</v>
      </c>
      <c r="M19" s="9">
        <v>0</v>
      </c>
      <c r="N19" s="9">
        <v>0.5</v>
      </c>
    </row>
    <row r="20" spans="1:14">
      <c r="A20" s="8">
        <v>286</v>
      </c>
      <c r="B20" s="9">
        <v>286</v>
      </c>
      <c r="C20" s="9">
        <v>0.625374913215637</v>
      </c>
      <c r="D20" s="9">
        <v>0.0424176454544067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120</v>
      </c>
      <c r="B21" s="9">
        <v>120</v>
      </c>
      <c r="C21" s="9">
        <v>0.625615119934082</v>
      </c>
      <c r="D21" s="9">
        <v>0.0199213027954102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4</v>
      </c>
      <c r="B22" s="9">
        <v>4</v>
      </c>
      <c r="C22" s="9">
        <v>0.627549648284912</v>
      </c>
      <c r="D22" s="9">
        <v>0.0245206356048584</v>
      </c>
      <c r="E22" s="9">
        <v>9</v>
      </c>
      <c r="F22" s="9">
        <v>9</v>
      </c>
      <c r="G22" s="9">
        <v>1</v>
      </c>
      <c r="H22" s="9">
        <v>1</v>
      </c>
      <c r="I22" s="9">
        <v>0.9</v>
      </c>
      <c r="J22" s="9">
        <v>0.5</v>
      </c>
      <c r="K22" s="9">
        <v>0.642857142857143</v>
      </c>
      <c r="L22" s="9">
        <v>0.9</v>
      </c>
      <c r="M22" s="9">
        <v>0</v>
      </c>
      <c r="N22" s="9">
        <v>0.5</v>
      </c>
    </row>
    <row r="23" spans="1:14">
      <c r="A23" s="8">
        <v>136</v>
      </c>
      <c r="B23" s="9">
        <v>136</v>
      </c>
      <c r="C23" s="9">
        <v>0.627938747406006</v>
      </c>
      <c r="D23" s="9">
        <v>0.0113358497619629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54</v>
      </c>
      <c r="B24" s="9">
        <v>54</v>
      </c>
      <c r="C24" s="9">
        <v>0.629478931427002</v>
      </c>
      <c r="D24" s="9">
        <v>0.0051422119140625</v>
      </c>
      <c r="E24" s="9">
        <v>10</v>
      </c>
      <c r="F24" s="9">
        <v>9</v>
      </c>
      <c r="G24" s="9">
        <v>0</v>
      </c>
      <c r="H24" s="9">
        <v>1</v>
      </c>
      <c r="I24" s="9">
        <v>1</v>
      </c>
      <c r="J24" s="9">
        <v>0.526315789473684</v>
      </c>
      <c r="K24" s="9">
        <v>0.689655172413793</v>
      </c>
      <c r="L24" s="9">
        <v>0.9</v>
      </c>
      <c r="M24" s="9">
        <v>0.1</v>
      </c>
      <c r="N24" s="9">
        <v>0.55</v>
      </c>
    </row>
    <row r="25" s="3" customFormat="1" spans="1:14">
      <c r="A25" s="14">
        <v>5</v>
      </c>
      <c r="B25" s="15">
        <v>5</v>
      </c>
      <c r="C25" s="15">
        <v>0.629554629325867</v>
      </c>
      <c r="D25" s="15">
        <v>0.0277773141860962</v>
      </c>
      <c r="E25" s="15">
        <v>8</v>
      </c>
      <c r="F25" s="15">
        <v>5</v>
      </c>
      <c r="G25" s="15">
        <v>2</v>
      </c>
      <c r="H25" s="15">
        <v>5</v>
      </c>
      <c r="I25" s="15">
        <v>0.8</v>
      </c>
      <c r="J25" s="15">
        <v>0.615384615384615</v>
      </c>
      <c r="K25" s="15">
        <v>0.695652173913043</v>
      </c>
      <c r="L25" s="15">
        <v>0.5</v>
      </c>
      <c r="M25" s="15">
        <v>0.3</v>
      </c>
      <c r="N25" s="15">
        <v>0.65</v>
      </c>
    </row>
    <row r="26" spans="1:14">
      <c r="A26" s="8">
        <v>116</v>
      </c>
      <c r="B26" s="9">
        <v>116</v>
      </c>
      <c r="C26" s="9">
        <v>0.630280375480652</v>
      </c>
      <c r="D26" s="9">
        <v>0.000827312469482422</v>
      </c>
      <c r="E26" s="9">
        <v>8</v>
      </c>
      <c r="F26" s="9">
        <v>6</v>
      </c>
      <c r="G26" s="9">
        <v>2</v>
      </c>
      <c r="H26" s="9">
        <v>4</v>
      </c>
      <c r="I26" s="9">
        <v>0.8</v>
      </c>
      <c r="J26" s="9">
        <v>0.571428571428572</v>
      </c>
      <c r="K26" s="9">
        <v>0.666666666666667</v>
      </c>
      <c r="L26" s="9">
        <v>0.6</v>
      </c>
      <c r="M26" s="9">
        <v>0.2</v>
      </c>
      <c r="N26" s="9">
        <v>0.6</v>
      </c>
    </row>
    <row r="27" s="2" customFormat="1" spans="1:14">
      <c r="A27" s="12">
        <v>221</v>
      </c>
      <c r="B27" s="13">
        <v>221</v>
      </c>
      <c r="C27" s="13">
        <v>0.630487561225891</v>
      </c>
      <c r="D27" s="13">
        <v>0.0630178451538086</v>
      </c>
      <c r="E27" s="13">
        <v>9</v>
      </c>
      <c r="F27" s="13">
        <v>8</v>
      </c>
      <c r="G27" s="13">
        <v>1</v>
      </c>
      <c r="H27" s="13">
        <v>2</v>
      </c>
      <c r="I27" s="13">
        <v>0.9</v>
      </c>
      <c r="J27" s="13">
        <v>0.529411764705882</v>
      </c>
      <c r="K27" s="13">
        <v>0.666666666666667</v>
      </c>
      <c r="L27" s="13">
        <v>0.8</v>
      </c>
      <c r="M27" s="13">
        <v>0.1</v>
      </c>
      <c r="N27" s="13">
        <v>0.55</v>
      </c>
    </row>
    <row r="28" spans="1:14">
      <c r="A28" s="8">
        <v>334</v>
      </c>
      <c r="B28" s="9">
        <v>334</v>
      </c>
      <c r="C28" s="9">
        <v>0.729298710823059</v>
      </c>
      <c r="D28" s="9">
        <v>0.047121524810791</v>
      </c>
      <c r="E28" s="9">
        <v>8</v>
      </c>
      <c r="F28" s="9">
        <v>7</v>
      </c>
      <c r="G28" s="9">
        <v>2</v>
      </c>
      <c r="H28" s="9">
        <v>3</v>
      </c>
      <c r="I28" s="9">
        <v>0.8</v>
      </c>
      <c r="J28" s="9">
        <v>0.533333333333333</v>
      </c>
      <c r="K28" s="9">
        <v>0.64</v>
      </c>
      <c r="L28" s="9">
        <v>0.7</v>
      </c>
      <c r="M28" s="9">
        <v>0.1</v>
      </c>
      <c r="N28" s="9">
        <v>0.55</v>
      </c>
    </row>
    <row r="29" spans="1:14">
      <c r="A29" s="8">
        <v>95</v>
      </c>
      <c r="B29" s="9">
        <v>95</v>
      </c>
      <c r="C29" s="9">
        <v>0.718604207038879</v>
      </c>
      <c r="D29" s="9">
        <v>0.000424385070800781</v>
      </c>
      <c r="E29" s="9">
        <v>8</v>
      </c>
      <c r="F29" s="9">
        <v>7</v>
      </c>
      <c r="G29" s="9">
        <v>2</v>
      </c>
      <c r="H29" s="9">
        <v>3</v>
      </c>
      <c r="I29" s="9">
        <v>0.8</v>
      </c>
      <c r="J29" s="9">
        <v>0.533333333333333</v>
      </c>
      <c r="K29" s="9">
        <v>0.64</v>
      </c>
      <c r="L29" s="9">
        <v>0.7</v>
      </c>
      <c r="M29" s="9">
        <v>0.1</v>
      </c>
      <c r="N29" s="9">
        <v>0.55</v>
      </c>
    </row>
    <row r="30" spans="1:14">
      <c r="A30" s="8">
        <v>293</v>
      </c>
      <c r="B30" s="9">
        <v>293</v>
      </c>
      <c r="C30" s="9">
        <v>0.730805635452271</v>
      </c>
      <c r="D30" s="9">
        <v>0.0538330078125</v>
      </c>
      <c r="E30" s="9">
        <v>10</v>
      </c>
      <c r="F30" s="9">
        <v>7</v>
      </c>
      <c r="G30" s="9">
        <v>0</v>
      </c>
      <c r="H30" s="9">
        <v>3</v>
      </c>
      <c r="I30" s="9">
        <v>1</v>
      </c>
      <c r="J30" s="9">
        <v>0.588235294117647</v>
      </c>
      <c r="K30" s="9">
        <v>0.740740740740741</v>
      </c>
      <c r="L30" s="9">
        <v>0.7</v>
      </c>
      <c r="M30" s="9">
        <v>0.3</v>
      </c>
      <c r="N30" s="9">
        <v>0.65</v>
      </c>
    </row>
    <row r="31" spans="1:14">
      <c r="A31" s="8">
        <v>476</v>
      </c>
      <c r="B31" s="9">
        <v>476</v>
      </c>
      <c r="C31" s="9">
        <v>0.708812236785889</v>
      </c>
      <c r="D31" s="9">
        <v>0.00474917888641357</v>
      </c>
      <c r="E31" s="9">
        <v>9</v>
      </c>
      <c r="F31" s="9">
        <v>7</v>
      </c>
      <c r="G31" s="9">
        <v>1</v>
      </c>
      <c r="H31" s="9">
        <v>3</v>
      </c>
      <c r="I31" s="9">
        <v>0.9</v>
      </c>
      <c r="J31" s="9">
        <v>0.5625</v>
      </c>
      <c r="K31" s="9">
        <v>0.692307692307692</v>
      </c>
      <c r="L31" s="9">
        <v>0.7</v>
      </c>
      <c r="M31" s="9">
        <v>0.2</v>
      </c>
      <c r="N31" s="9">
        <v>0.6</v>
      </c>
    </row>
    <row r="32" spans="1:14">
      <c r="A32" s="8">
        <v>11</v>
      </c>
      <c r="B32" s="9">
        <v>11</v>
      </c>
      <c r="C32" s="9">
        <v>0.731852769851685</v>
      </c>
      <c r="D32" s="9">
        <v>0.0606273412704468</v>
      </c>
      <c r="E32" s="9">
        <v>9</v>
      </c>
      <c r="F32" s="9">
        <v>5</v>
      </c>
      <c r="G32" s="9">
        <v>1</v>
      </c>
      <c r="H32" s="9">
        <v>5</v>
      </c>
      <c r="I32" s="9">
        <v>0.9</v>
      </c>
      <c r="J32" s="9">
        <v>0.642857142857143</v>
      </c>
      <c r="K32" s="9">
        <v>0.75</v>
      </c>
      <c r="L32" s="9">
        <v>0.5</v>
      </c>
      <c r="M32" s="9">
        <v>0.4</v>
      </c>
      <c r="N32" s="9">
        <v>0.7</v>
      </c>
    </row>
    <row r="33" spans="1:14">
      <c r="A33" s="8">
        <v>48</v>
      </c>
      <c r="B33" s="9">
        <v>48</v>
      </c>
      <c r="C33" s="9">
        <v>0.735119223594666</v>
      </c>
      <c r="D33" s="9">
        <v>0.0424820184707642</v>
      </c>
      <c r="E33" s="9">
        <v>9</v>
      </c>
      <c r="F33" s="9">
        <v>9</v>
      </c>
      <c r="G33" s="9">
        <v>1</v>
      </c>
      <c r="H33" s="9">
        <v>1</v>
      </c>
      <c r="I33" s="9">
        <v>0.9</v>
      </c>
      <c r="J33" s="9">
        <v>0.5</v>
      </c>
      <c r="K33" s="9">
        <v>0.642857142857143</v>
      </c>
      <c r="L33" s="9">
        <v>0.9</v>
      </c>
      <c r="M33" s="9">
        <v>0</v>
      </c>
      <c r="N33" s="9">
        <v>0.5</v>
      </c>
    </row>
    <row r="34" s="3" customFormat="1" spans="1:14">
      <c r="A34" s="14">
        <v>357</v>
      </c>
      <c r="B34" s="15">
        <v>357</v>
      </c>
      <c r="C34" s="15">
        <v>0.736613154411316</v>
      </c>
      <c r="D34" s="15">
        <v>0.0743128061294556</v>
      </c>
      <c r="E34" s="15">
        <v>8</v>
      </c>
      <c r="F34" s="15">
        <v>9</v>
      </c>
      <c r="G34" s="15">
        <v>2</v>
      </c>
      <c r="H34" s="15">
        <v>1</v>
      </c>
      <c r="I34" s="15">
        <v>0.8</v>
      </c>
      <c r="J34" s="15">
        <v>0.470588235294118</v>
      </c>
      <c r="K34" s="15">
        <v>0.592592592592593</v>
      </c>
      <c r="L34" s="15">
        <v>0.9</v>
      </c>
      <c r="M34" s="15">
        <v>-0.1</v>
      </c>
      <c r="N34" s="15">
        <v>0.45</v>
      </c>
    </row>
    <row r="35" spans="1:14">
      <c r="A35" s="8">
        <v>463</v>
      </c>
      <c r="B35" s="9">
        <v>463</v>
      </c>
      <c r="C35" s="9">
        <v>0.722189426422119</v>
      </c>
      <c r="D35" s="9">
        <v>0.00653374195098877</v>
      </c>
      <c r="E35" s="9">
        <v>9</v>
      </c>
      <c r="F35" s="9">
        <v>9</v>
      </c>
      <c r="G35" s="9">
        <v>1</v>
      </c>
      <c r="H35" s="9">
        <v>1</v>
      </c>
      <c r="I35" s="9">
        <v>0.9</v>
      </c>
      <c r="J35" s="9">
        <v>0.5</v>
      </c>
      <c r="K35" s="9">
        <v>0.642857142857143</v>
      </c>
      <c r="L35" s="9">
        <v>0.9</v>
      </c>
      <c r="M35" s="9">
        <v>0</v>
      </c>
      <c r="N35" s="9">
        <v>0.5</v>
      </c>
    </row>
    <row r="36" spans="1:14">
      <c r="A36" s="8">
        <v>487</v>
      </c>
      <c r="B36" s="9">
        <v>487</v>
      </c>
      <c r="C36" s="9">
        <v>0.73888897895813</v>
      </c>
      <c r="D36" s="9">
        <v>0.0405522584915161</v>
      </c>
      <c r="E36" s="9">
        <v>8</v>
      </c>
      <c r="F36" s="9">
        <v>8</v>
      </c>
      <c r="G36" s="9">
        <v>2</v>
      </c>
      <c r="H36" s="9">
        <v>2</v>
      </c>
      <c r="I36" s="9">
        <v>0.8</v>
      </c>
      <c r="J36" s="9">
        <v>0.5</v>
      </c>
      <c r="K36" s="9">
        <v>0.615384615384615</v>
      </c>
      <c r="L36" s="9">
        <v>0.8</v>
      </c>
      <c r="M36" s="9">
        <v>0</v>
      </c>
      <c r="N36" s="9">
        <v>0.5</v>
      </c>
    </row>
    <row r="37" spans="1:14">
      <c r="A37" s="8">
        <v>112</v>
      </c>
      <c r="B37" s="9">
        <v>112</v>
      </c>
      <c r="C37" s="9">
        <v>0.741947174072266</v>
      </c>
      <c r="D37" s="9">
        <v>0.073692798614502</v>
      </c>
      <c r="E37" s="9">
        <v>9</v>
      </c>
      <c r="F37" s="9">
        <v>6</v>
      </c>
      <c r="G37" s="9">
        <v>1</v>
      </c>
      <c r="H37" s="9">
        <v>4</v>
      </c>
      <c r="I37" s="9">
        <v>0.9</v>
      </c>
      <c r="J37" s="9">
        <v>0.6</v>
      </c>
      <c r="K37" s="9">
        <v>0.72</v>
      </c>
      <c r="L37" s="9">
        <v>0.6</v>
      </c>
      <c r="M37" s="9">
        <v>0.3</v>
      </c>
      <c r="N37" s="9">
        <v>0.65</v>
      </c>
    </row>
    <row r="38" spans="1:14">
      <c r="A38" s="8">
        <v>190</v>
      </c>
      <c r="B38" s="9">
        <v>190</v>
      </c>
      <c r="C38" s="9">
        <v>0.749874949455261</v>
      </c>
      <c r="D38" s="9">
        <v>0.0491503477096558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40</v>
      </c>
      <c r="B39" s="9">
        <v>40</v>
      </c>
      <c r="C39" s="9">
        <v>0.702210426330566</v>
      </c>
      <c r="D39" s="9">
        <v>0.0116062164306641</v>
      </c>
      <c r="E39" s="9">
        <v>10</v>
      </c>
      <c r="F39" s="9">
        <v>7</v>
      </c>
      <c r="G39" s="9">
        <v>0</v>
      </c>
      <c r="H39" s="9">
        <v>3</v>
      </c>
      <c r="I39" s="9">
        <v>1</v>
      </c>
      <c r="J39" s="9">
        <v>0.588235294117647</v>
      </c>
      <c r="K39" s="9">
        <v>0.740740740740741</v>
      </c>
      <c r="L39" s="9">
        <v>0.7</v>
      </c>
      <c r="M39" s="9">
        <v>0.3</v>
      </c>
      <c r="N39" s="9">
        <v>0.65</v>
      </c>
    </row>
    <row r="40" spans="1:14">
      <c r="A40" s="8">
        <v>329</v>
      </c>
      <c r="B40" s="9">
        <v>329</v>
      </c>
      <c r="C40" s="9">
        <v>0.753454089164734</v>
      </c>
      <c r="D40" s="9">
        <v>0.0653548240661621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387</v>
      </c>
      <c r="B41" s="9">
        <v>387</v>
      </c>
      <c r="C41" s="9">
        <v>0.757044076919556</v>
      </c>
      <c r="D41" s="9">
        <v>0.0741622447967529</v>
      </c>
      <c r="E41" s="9">
        <v>9</v>
      </c>
      <c r="F41" s="9">
        <v>9</v>
      </c>
      <c r="G41" s="9">
        <v>1</v>
      </c>
      <c r="H41" s="9">
        <v>1</v>
      </c>
      <c r="I41" s="9">
        <v>0.9</v>
      </c>
      <c r="J41" s="9">
        <v>0.5</v>
      </c>
      <c r="K41" s="9">
        <v>0.642857142857143</v>
      </c>
      <c r="L41" s="9">
        <v>0.9</v>
      </c>
      <c r="M41" s="9">
        <v>0</v>
      </c>
      <c r="N41" s="9">
        <v>0.5</v>
      </c>
    </row>
    <row r="42" s="4" customFormat="1" spans="1:14">
      <c r="A42" s="16">
        <v>489</v>
      </c>
      <c r="B42" s="17">
        <v>489</v>
      </c>
      <c r="C42" s="17">
        <v>0.758960366249084</v>
      </c>
      <c r="D42" s="17">
        <v>0.0620526075363159</v>
      </c>
      <c r="E42" s="17">
        <v>9</v>
      </c>
      <c r="F42" s="17">
        <v>4</v>
      </c>
      <c r="G42" s="17">
        <v>1</v>
      </c>
      <c r="H42" s="17">
        <v>6</v>
      </c>
      <c r="I42" s="17">
        <v>0.9</v>
      </c>
      <c r="J42" s="17">
        <v>0.692307692307692</v>
      </c>
      <c r="K42" s="17">
        <v>0.782608695652174</v>
      </c>
      <c r="L42" s="17">
        <v>0.4</v>
      </c>
      <c r="M42" s="17">
        <v>0.5</v>
      </c>
      <c r="N42" s="17">
        <v>0.75</v>
      </c>
    </row>
    <row r="43" spans="1:14">
      <c r="A43" s="8">
        <v>459</v>
      </c>
      <c r="B43" s="9">
        <v>459</v>
      </c>
      <c r="C43" s="9">
        <v>0.703859448432922</v>
      </c>
      <c r="D43" s="9">
        <v>0.0196352005004883</v>
      </c>
      <c r="E43" s="9">
        <v>10</v>
      </c>
      <c r="F43" s="9">
        <v>7</v>
      </c>
      <c r="G43" s="9">
        <v>0</v>
      </c>
      <c r="H43" s="9">
        <v>3</v>
      </c>
      <c r="I43" s="9">
        <v>1</v>
      </c>
      <c r="J43" s="9">
        <v>0.588235294117647</v>
      </c>
      <c r="K43" s="9">
        <v>0.740740740740741</v>
      </c>
      <c r="L43" s="9">
        <v>0.7</v>
      </c>
      <c r="M43" s="9">
        <v>0.3</v>
      </c>
      <c r="N43" s="9">
        <v>0.65</v>
      </c>
    </row>
    <row r="44" spans="1:14">
      <c r="A44" s="8">
        <v>75</v>
      </c>
      <c r="B44" s="9">
        <v>75</v>
      </c>
      <c r="C44" s="9">
        <v>0.770099759101868</v>
      </c>
      <c r="D44" s="9">
        <v>0.0259023904800415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65</v>
      </c>
      <c r="B45" s="9">
        <v>65</v>
      </c>
      <c r="C45" s="9">
        <v>0.770633220672607</v>
      </c>
      <c r="D45" s="9">
        <v>0.0158760547637939</v>
      </c>
      <c r="E45" s="9">
        <v>10</v>
      </c>
      <c r="F45" s="9">
        <v>6</v>
      </c>
      <c r="G45" s="9">
        <v>0</v>
      </c>
      <c r="H45" s="9">
        <v>4</v>
      </c>
      <c r="I45" s="9">
        <v>1</v>
      </c>
      <c r="J45" s="9">
        <v>0.625</v>
      </c>
      <c r="K45" s="9">
        <v>0.769230769230769</v>
      </c>
      <c r="L45" s="9">
        <v>0.6</v>
      </c>
      <c r="M45" s="9">
        <v>0.4</v>
      </c>
      <c r="N45" s="9">
        <v>0.7</v>
      </c>
    </row>
    <row r="46" spans="1:14">
      <c r="A46" s="8">
        <v>475</v>
      </c>
      <c r="B46" s="9">
        <v>475</v>
      </c>
      <c r="C46" s="9">
        <v>0.772042036056519</v>
      </c>
      <c r="D46" s="9">
        <v>0.0372321605682373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184</v>
      </c>
      <c r="B47" s="9">
        <v>184</v>
      </c>
      <c r="C47" s="9">
        <v>0.704670667648315</v>
      </c>
      <c r="D47" s="9">
        <v>0.0256813764572144</v>
      </c>
      <c r="E47" s="9">
        <v>8</v>
      </c>
      <c r="F47" s="9">
        <v>8</v>
      </c>
      <c r="G47" s="9">
        <v>2</v>
      </c>
      <c r="H47" s="9">
        <v>2</v>
      </c>
      <c r="I47" s="9">
        <v>0.8</v>
      </c>
      <c r="J47" s="9">
        <v>0.5</v>
      </c>
      <c r="K47" s="9">
        <v>0.615384615384615</v>
      </c>
      <c r="L47" s="9">
        <v>0.8</v>
      </c>
      <c r="M47" s="9">
        <v>0</v>
      </c>
      <c r="N47" s="9">
        <v>0.5</v>
      </c>
    </row>
    <row r="48" spans="1:14">
      <c r="A48" s="8">
        <v>73</v>
      </c>
      <c r="B48" s="9">
        <v>73</v>
      </c>
      <c r="C48" s="9">
        <v>0.841520309448242</v>
      </c>
      <c r="D48" s="9">
        <v>0.0993181467056274</v>
      </c>
      <c r="E48" s="9">
        <v>10</v>
      </c>
      <c r="F48" s="9">
        <v>9</v>
      </c>
      <c r="G48" s="9">
        <v>0</v>
      </c>
      <c r="H48" s="9">
        <v>1</v>
      </c>
      <c r="I48" s="9">
        <v>1</v>
      </c>
      <c r="J48" s="9">
        <v>0.526315789473684</v>
      </c>
      <c r="K48" s="9">
        <v>0.689655172413793</v>
      </c>
      <c r="L48" s="9">
        <v>0.9</v>
      </c>
      <c r="M48" s="9">
        <v>0.1</v>
      </c>
      <c r="N48" s="9">
        <v>0.55</v>
      </c>
    </row>
    <row r="49" spans="1:14">
      <c r="A49" s="8">
        <v>366</v>
      </c>
      <c r="B49" s="9">
        <v>366</v>
      </c>
      <c r="C49" s="9">
        <v>0.844253778457642</v>
      </c>
      <c r="D49" s="9">
        <v>0.0926085710525513</v>
      </c>
      <c r="E49" s="9">
        <v>10</v>
      </c>
      <c r="F49" s="9">
        <v>8</v>
      </c>
      <c r="G49" s="9">
        <v>0</v>
      </c>
      <c r="H49" s="9">
        <v>2</v>
      </c>
      <c r="I49" s="9">
        <v>1</v>
      </c>
      <c r="J49" s="9">
        <v>0.555555555555556</v>
      </c>
      <c r="K49" s="9">
        <v>0.714285714285714</v>
      </c>
      <c r="L49" s="9">
        <v>0.8</v>
      </c>
      <c r="M49" s="9">
        <v>0.2</v>
      </c>
      <c r="N49" s="9">
        <v>0.6</v>
      </c>
    </row>
    <row r="50" spans="1:14">
      <c r="A50" s="8">
        <v>123</v>
      </c>
      <c r="B50" s="9">
        <v>123</v>
      </c>
      <c r="C50" s="9">
        <v>0.781936645507812</v>
      </c>
      <c r="D50" s="9">
        <v>0.049551248550415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375</v>
      </c>
      <c r="B51" s="9">
        <v>375</v>
      </c>
      <c r="C51" s="9">
        <v>0.788620829582214</v>
      </c>
      <c r="D51" s="9">
        <v>0.0119588375091553</v>
      </c>
      <c r="E51" s="9">
        <v>8</v>
      </c>
      <c r="F51" s="9">
        <v>7</v>
      </c>
      <c r="G51" s="9">
        <v>2</v>
      </c>
      <c r="H51" s="9">
        <v>3</v>
      </c>
      <c r="I51" s="9">
        <v>0.8</v>
      </c>
      <c r="J51" s="9">
        <v>0.533333333333333</v>
      </c>
      <c r="K51" s="9">
        <v>0.64</v>
      </c>
      <c r="L51" s="9">
        <v>0.7</v>
      </c>
      <c r="M51" s="9">
        <v>0.1</v>
      </c>
      <c r="N51" s="9">
        <v>0.55</v>
      </c>
    </row>
    <row r="52" spans="1:14">
      <c r="A52" s="8">
        <v>358</v>
      </c>
      <c r="B52" s="9">
        <v>358</v>
      </c>
      <c r="C52" s="9">
        <v>0.789153099060059</v>
      </c>
      <c r="D52" s="9">
        <v>0.069909930229187</v>
      </c>
      <c r="E52" s="9">
        <v>9</v>
      </c>
      <c r="F52" s="9">
        <v>6</v>
      </c>
      <c r="G52" s="9">
        <v>1</v>
      </c>
      <c r="H52" s="9">
        <v>4</v>
      </c>
      <c r="I52" s="9">
        <v>0.9</v>
      </c>
      <c r="J52" s="9">
        <v>0.6</v>
      </c>
      <c r="K52" s="9">
        <v>0.72</v>
      </c>
      <c r="L52" s="9">
        <v>0.6</v>
      </c>
      <c r="M52" s="9">
        <v>0.3</v>
      </c>
      <c r="N52" s="9">
        <v>0.65</v>
      </c>
    </row>
    <row r="53" spans="1:14">
      <c r="A53" s="8">
        <v>24</v>
      </c>
      <c r="B53" s="9">
        <v>24</v>
      </c>
      <c r="C53" s="9">
        <v>0.790312647819519</v>
      </c>
      <c r="D53" s="9">
        <v>0.0681979656219482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8</v>
      </c>
      <c r="B54" s="9">
        <v>8</v>
      </c>
      <c r="C54" s="9">
        <v>0.792236685752869</v>
      </c>
      <c r="D54" s="9">
        <v>0.000946521759033203</v>
      </c>
      <c r="E54" s="9">
        <v>7</v>
      </c>
      <c r="F54" s="9">
        <v>8</v>
      </c>
      <c r="G54" s="9">
        <v>3</v>
      </c>
      <c r="H54" s="9">
        <v>2</v>
      </c>
      <c r="I54" s="9">
        <v>0.7</v>
      </c>
      <c r="J54" s="9">
        <v>0.466666666666667</v>
      </c>
      <c r="K54" s="9">
        <v>0.56</v>
      </c>
      <c r="L54" s="9">
        <v>0.8</v>
      </c>
      <c r="M54" s="9">
        <v>-0.1</v>
      </c>
      <c r="N54" s="9">
        <v>0.45</v>
      </c>
    </row>
    <row r="55" spans="1:14">
      <c r="A55" s="8">
        <v>22</v>
      </c>
      <c r="B55" s="9">
        <v>22</v>
      </c>
      <c r="C55" s="9">
        <v>0.792670369148254</v>
      </c>
      <c r="D55" s="9">
        <v>0.00942361354827881</v>
      </c>
      <c r="E55" s="9">
        <v>9</v>
      </c>
      <c r="F55" s="9">
        <v>8</v>
      </c>
      <c r="G55" s="9">
        <v>1</v>
      </c>
      <c r="H55" s="9">
        <v>2</v>
      </c>
      <c r="I55" s="9">
        <v>0.9</v>
      </c>
      <c r="J55" s="9">
        <v>0.529411764705882</v>
      </c>
      <c r="K55" s="9">
        <v>0.666666666666667</v>
      </c>
      <c r="L55" s="9">
        <v>0.8</v>
      </c>
      <c r="M55" s="9">
        <v>0.1</v>
      </c>
      <c r="N55" s="9">
        <v>0.55</v>
      </c>
    </row>
    <row r="56" spans="1:14">
      <c r="A56" s="8">
        <v>446</v>
      </c>
      <c r="B56" s="9">
        <v>446</v>
      </c>
      <c r="C56" s="9">
        <v>0.799922227859497</v>
      </c>
      <c r="D56" s="9">
        <v>0.0219073295593262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pans="1:14">
      <c r="A57" s="8">
        <v>130</v>
      </c>
      <c r="B57" s="9">
        <v>130</v>
      </c>
      <c r="C57" s="9">
        <v>0.804839730262756</v>
      </c>
      <c r="D57" s="9">
        <v>0.0534467697143555</v>
      </c>
      <c r="E57" s="9">
        <v>9</v>
      </c>
      <c r="F57" s="9">
        <v>9</v>
      </c>
      <c r="G57" s="9">
        <v>1</v>
      </c>
      <c r="H57" s="9">
        <v>1</v>
      </c>
      <c r="I57" s="9">
        <v>0.9</v>
      </c>
      <c r="J57" s="9">
        <v>0.5</v>
      </c>
      <c r="K57" s="9">
        <v>0.642857142857143</v>
      </c>
      <c r="L57" s="9">
        <v>0.9</v>
      </c>
      <c r="M57" s="9">
        <v>0</v>
      </c>
      <c r="N57" s="9">
        <v>0.5</v>
      </c>
    </row>
    <row r="58" spans="1:14">
      <c r="A58" s="8">
        <v>189</v>
      </c>
      <c r="B58" s="9">
        <v>189</v>
      </c>
      <c r="C58" s="9">
        <v>0.811143755912781</v>
      </c>
      <c r="D58" s="9">
        <v>0.090301513671875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167</v>
      </c>
      <c r="B59" s="9">
        <v>167</v>
      </c>
      <c r="C59" s="9">
        <v>0.815348744392395</v>
      </c>
      <c r="D59" s="9">
        <v>0.00903403759002686</v>
      </c>
      <c r="E59" s="9">
        <v>9</v>
      </c>
      <c r="F59" s="9">
        <v>7</v>
      </c>
      <c r="G59" s="9">
        <v>1</v>
      </c>
      <c r="H59" s="9">
        <v>3</v>
      </c>
      <c r="I59" s="9">
        <v>0.9</v>
      </c>
      <c r="J59" s="9">
        <v>0.5625</v>
      </c>
      <c r="K59" s="9">
        <v>0.692307692307692</v>
      </c>
      <c r="L59" s="9">
        <v>0.7</v>
      </c>
      <c r="M59" s="9">
        <v>0.2</v>
      </c>
      <c r="N59" s="9">
        <v>0.6</v>
      </c>
    </row>
    <row r="60" spans="1:14">
      <c r="A60" s="8">
        <v>424</v>
      </c>
      <c r="B60" s="9">
        <v>424</v>
      </c>
      <c r="C60" s="9">
        <v>0.815646529197693</v>
      </c>
      <c r="D60" s="9">
        <v>0.0948091745376587</v>
      </c>
      <c r="E60" s="9">
        <v>9</v>
      </c>
      <c r="F60" s="9">
        <v>4</v>
      </c>
      <c r="G60" s="9">
        <v>1</v>
      </c>
      <c r="H60" s="9">
        <v>6</v>
      </c>
      <c r="I60" s="9">
        <v>0.9</v>
      </c>
      <c r="J60" s="9">
        <v>0.692307692307692</v>
      </c>
      <c r="K60" s="9">
        <v>0.782608695652174</v>
      </c>
      <c r="L60" s="9">
        <v>0.4</v>
      </c>
      <c r="M60" s="9">
        <v>0.5</v>
      </c>
      <c r="N60" s="9">
        <v>0.75</v>
      </c>
    </row>
    <row r="61" spans="1:14">
      <c r="A61" s="8">
        <v>281</v>
      </c>
      <c r="B61" s="9">
        <v>281</v>
      </c>
      <c r="C61" s="9">
        <v>0.818611860275269</v>
      </c>
      <c r="D61" s="9">
        <v>0.00951147079467773</v>
      </c>
      <c r="E61" s="9">
        <v>10</v>
      </c>
      <c r="F61" s="9">
        <v>10</v>
      </c>
      <c r="G61" s="9">
        <v>0</v>
      </c>
      <c r="H61" s="9">
        <v>0</v>
      </c>
      <c r="I61" s="9">
        <v>1</v>
      </c>
      <c r="J61" s="9">
        <v>0.5</v>
      </c>
      <c r="K61" s="9">
        <v>0.666666666666667</v>
      </c>
      <c r="L61" s="9">
        <v>1</v>
      </c>
      <c r="M61" s="9">
        <v>0</v>
      </c>
      <c r="N61" s="9">
        <v>0.5</v>
      </c>
    </row>
    <row r="62" spans="1:14">
      <c r="A62" s="8">
        <v>464</v>
      </c>
      <c r="B62" s="9">
        <v>464</v>
      </c>
      <c r="C62" s="9">
        <v>0.819258093833923</v>
      </c>
      <c r="D62" s="9">
        <v>0.0910781621932983</v>
      </c>
      <c r="E62" s="9">
        <v>9</v>
      </c>
      <c r="F62" s="9">
        <v>9</v>
      </c>
      <c r="G62" s="9">
        <v>1</v>
      </c>
      <c r="H62" s="9">
        <v>1</v>
      </c>
      <c r="I62" s="9">
        <v>0.9</v>
      </c>
      <c r="J62" s="9">
        <v>0.5</v>
      </c>
      <c r="K62" s="9">
        <v>0.642857142857143</v>
      </c>
      <c r="L62" s="9">
        <v>0.9</v>
      </c>
      <c r="M62" s="9">
        <v>0</v>
      </c>
      <c r="N62" s="9">
        <v>0.5</v>
      </c>
    </row>
    <row r="63" spans="1:14">
      <c r="A63" s="8">
        <v>86</v>
      </c>
      <c r="B63" s="9">
        <v>86</v>
      </c>
      <c r="C63" s="9">
        <v>0.8199782371521</v>
      </c>
      <c r="D63" s="9">
        <v>0.0331791639328003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203</v>
      </c>
      <c r="B64" s="9">
        <v>203</v>
      </c>
      <c r="C64" s="9">
        <v>0.82262909412384</v>
      </c>
      <c r="D64" s="9">
        <v>0.0605645179748535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pans="1:14">
      <c r="A65" s="8">
        <v>428</v>
      </c>
      <c r="B65" s="9">
        <v>428</v>
      </c>
      <c r="C65" s="9">
        <v>0.825892806053162</v>
      </c>
      <c r="D65" s="9">
        <v>0.0750623941421509</v>
      </c>
      <c r="E65" s="9">
        <v>9</v>
      </c>
      <c r="F65" s="9">
        <v>5</v>
      </c>
      <c r="G65" s="9">
        <v>1</v>
      </c>
      <c r="H65" s="9">
        <v>5</v>
      </c>
      <c r="I65" s="9">
        <v>0.9</v>
      </c>
      <c r="J65" s="9">
        <v>0.642857142857143</v>
      </c>
      <c r="K65" s="9">
        <v>0.75</v>
      </c>
      <c r="L65" s="9">
        <v>0.5</v>
      </c>
      <c r="M65" s="9">
        <v>0.4</v>
      </c>
      <c r="N65" s="9">
        <v>0.7</v>
      </c>
    </row>
    <row r="66" spans="1:14">
      <c r="A66" s="8">
        <v>395</v>
      </c>
      <c r="B66" s="9">
        <v>395</v>
      </c>
      <c r="C66" s="9">
        <v>0.835938572883606</v>
      </c>
      <c r="D66" s="9">
        <v>0.0859125852584839</v>
      </c>
      <c r="E66" s="9">
        <v>9</v>
      </c>
      <c r="F66" s="9">
        <v>7</v>
      </c>
      <c r="G66" s="9">
        <v>1</v>
      </c>
      <c r="H66" s="9">
        <v>3</v>
      </c>
      <c r="I66" s="9">
        <v>0.9</v>
      </c>
      <c r="J66" s="9">
        <v>0.5625</v>
      </c>
      <c r="K66" s="9">
        <v>0.692307692307692</v>
      </c>
      <c r="L66" s="9">
        <v>0.7</v>
      </c>
      <c r="M66" s="9">
        <v>0.2</v>
      </c>
      <c r="N66" s="9">
        <v>0.6</v>
      </c>
    </row>
    <row r="67" spans="1:14">
      <c r="A67" s="8">
        <v>457</v>
      </c>
      <c r="B67" s="9">
        <v>457</v>
      </c>
      <c r="C67" s="9">
        <v>0.839494109153748</v>
      </c>
      <c r="D67" s="9">
        <v>0.00750446319580078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318</v>
      </c>
      <c r="B68" s="9">
        <v>318</v>
      </c>
      <c r="C68" s="9">
        <v>0.842553019523621</v>
      </c>
      <c r="D68" s="9">
        <v>0.0404520034790039</v>
      </c>
      <c r="E68" s="9">
        <v>10</v>
      </c>
      <c r="F68" s="9">
        <v>8</v>
      </c>
      <c r="G68" s="9">
        <v>0</v>
      </c>
      <c r="H68" s="9">
        <v>2</v>
      </c>
      <c r="I68" s="9">
        <v>1</v>
      </c>
      <c r="J68" s="9">
        <v>0.555555555555556</v>
      </c>
      <c r="K68" s="9">
        <v>0.714285714285714</v>
      </c>
      <c r="L68" s="9">
        <v>0.8</v>
      </c>
      <c r="M68" s="9">
        <v>0.2</v>
      </c>
      <c r="N68" s="9">
        <v>0.6</v>
      </c>
    </row>
    <row r="69" spans="1:14">
      <c r="A69" s="8">
        <v>64</v>
      </c>
      <c r="B69" s="9">
        <v>64</v>
      </c>
      <c r="C69" s="9">
        <v>0.862770557403564</v>
      </c>
      <c r="D69" s="9">
        <v>0.0667507648468018</v>
      </c>
      <c r="E69" s="9">
        <v>9</v>
      </c>
      <c r="F69" s="9">
        <v>8</v>
      </c>
      <c r="G69" s="9">
        <v>1</v>
      </c>
      <c r="H69" s="9">
        <v>2</v>
      </c>
      <c r="I69" s="9">
        <v>0.9</v>
      </c>
      <c r="J69" s="9">
        <v>0.529411764705882</v>
      </c>
      <c r="K69" s="9">
        <v>0.666666666666667</v>
      </c>
      <c r="L69" s="9">
        <v>0.8</v>
      </c>
      <c r="M69" s="9">
        <v>0.1</v>
      </c>
      <c r="N69" s="9">
        <v>0.55</v>
      </c>
    </row>
    <row r="70" spans="1:14">
      <c r="A70" s="8">
        <v>110</v>
      </c>
      <c r="B70" s="9">
        <v>110</v>
      </c>
      <c r="C70" s="9">
        <v>0.882378220558167</v>
      </c>
      <c r="D70" s="9">
        <v>0.014157772064209</v>
      </c>
      <c r="E70" s="9">
        <v>10</v>
      </c>
      <c r="F70" s="9">
        <v>10</v>
      </c>
      <c r="G70" s="9">
        <v>0</v>
      </c>
      <c r="H70" s="9">
        <v>0</v>
      </c>
      <c r="I70" s="9">
        <v>1</v>
      </c>
      <c r="J70" s="9">
        <v>0.5</v>
      </c>
      <c r="K70" s="9">
        <v>0.666666666666667</v>
      </c>
      <c r="L70" s="9">
        <v>1</v>
      </c>
      <c r="M70" s="9">
        <v>0</v>
      </c>
      <c r="N70" s="9">
        <v>0.5</v>
      </c>
    </row>
    <row r="71" spans="1:14">
      <c r="A71" s="8">
        <v>10</v>
      </c>
      <c r="B71" s="9">
        <v>10</v>
      </c>
      <c r="C71" s="9">
        <v>0.894938230514526</v>
      </c>
      <c r="D71" s="9">
        <v>0.0410025119781494</v>
      </c>
      <c r="E71" s="9">
        <v>9</v>
      </c>
      <c r="F71" s="9">
        <v>6</v>
      </c>
      <c r="G71" s="9">
        <v>1</v>
      </c>
      <c r="H71" s="9">
        <v>4</v>
      </c>
      <c r="I71" s="9">
        <v>0.9</v>
      </c>
      <c r="J71" s="9">
        <v>0.6</v>
      </c>
      <c r="K71" s="9">
        <v>0.72</v>
      </c>
      <c r="L71" s="9">
        <v>0.6</v>
      </c>
      <c r="M71" s="9">
        <v>0.3</v>
      </c>
      <c r="N71" s="9">
        <v>0.65</v>
      </c>
    </row>
    <row r="72" spans="1:14">
      <c r="A72" s="8">
        <v>172</v>
      </c>
      <c r="B72" s="9">
        <v>172</v>
      </c>
      <c r="C72" s="9">
        <v>0.896461248397827</v>
      </c>
      <c r="D72" s="9">
        <v>0.0336966514587402</v>
      </c>
      <c r="E72" s="9">
        <v>10</v>
      </c>
      <c r="F72" s="9">
        <v>6</v>
      </c>
      <c r="G72" s="9">
        <v>0</v>
      </c>
      <c r="H72" s="9">
        <v>4</v>
      </c>
      <c r="I72" s="9">
        <v>1</v>
      </c>
      <c r="J72" s="9">
        <v>0.625</v>
      </c>
      <c r="K72" s="9">
        <v>0.769230769230769</v>
      </c>
      <c r="L72" s="9">
        <v>0.6</v>
      </c>
      <c r="M72" s="9">
        <v>0.4</v>
      </c>
      <c r="N72" s="9">
        <v>0.7</v>
      </c>
    </row>
    <row r="73" spans="1:14">
      <c r="A73" s="8">
        <v>316</v>
      </c>
      <c r="B73" s="9">
        <v>316</v>
      </c>
      <c r="C73" s="9">
        <v>0.899687767028809</v>
      </c>
      <c r="D73" s="9">
        <v>0.0113396644592285</v>
      </c>
      <c r="E73" s="9">
        <v>9</v>
      </c>
      <c r="F73" s="9">
        <v>9</v>
      </c>
      <c r="G73" s="9">
        <v>1</v>
      </c>
      <c r="H73" s="9">
        <v>1</v>
      </c>
      <c r="I73" s="9">
        <v>0.9</v>
      </c>
      <c r="J73" s="9">
        <v>0.5</v>
      </c>
      <c r="K73" s="9">
        <v>0.642857142857143</v>
      </c>
      <c r="L73" s="9">
        <v>0.9</v>
      </c>
      <c r="M73" s="9">
        <v>0</v>
      </c>
      <c r="N73" s="9">
        <v>0.5</v>
      </c>
    </row>
    <row r="74" spans="1:14">
      <c r="A74" s="8">
        <v>87</v>
      </c>
      <c r="B74" s="9">
        <v>87</v>
      </c>
      <c r="C74" s="9">
        <v>0.905320048332214</v>
      </c>
      <c r="D74" s="9">
        <v>0.0473051071166992</v>
      </c>
      <c r="E74" s="9">
        <v>8</v>
      </c>
      <c r="F74" s="9">
        <v>9</v>
      </c>
      <c r="G74" s="9">
        <v>2</v>
      </c>
      <c r="H74" s="9">
        <v>1</v>
      </c>
      <c r="I74" s="9">
        <v>0.8</v>
      </c>
      <c r="J74" s="9">
        <v>0.470588235294118</v>
      </c>
      <c r="K74" s="9">
        <v>0.592592592592593</v>
      </c>
      <c r="L74" s="9">
        <v>0.9</v>
      </c>
      <c r="M74" s="9">
        <v>-0.1</v>
      </c>
      <c r="N74" s="9">
        <v>0.45</v>
      </c>
    </row>
    <row r="75" s="4" customFormat="1" spans="1:14">
      <c r="A75" s="16">
        <v>63</v>
      </c>
      <c r="B75" s="17">
        <v>63</v>
      </c>
      <c r="C75" s="17">
        <v>0.91111147403717</v>
      </c>
      <c r="D75" s="17">
        <v>0.0442389249801636</v>
      </c>
      <c r="E75" s="17">
        <v>10</v>
      </c>
      <c r="F75" s="17">
        <v>7</v>
      </c>
      <c r="G75" s="17">
        <v>0</v>
      </c>
      <c r="H75" s="17">
        <v>3</v>
      </c>
      <c r="I75" s="17">
        <v>1</v>
      </c>
      <c r="J75" s="17">
        <v>0.588235294117647</v>
      </c>
      <c r="K75" s="17">
        <v>0.740740740740741</v>
      </c>
      <c r="L75" s="17">
        <v>0.7</v>
      </c>
      <c r="M75" s="17">
        <v>0.3</v>
      </c>
      <c r="N75" s="17">
        <v>0.65</v>
      </c>
    </row>
    <row r="76" spans="1:14">
      <c r="A76" s="8">
        <v>241</v>
      </c>
      <c r="B76" s="9">
        <v>241</v>
      </c>
      <c r="C76" s="9">
        <v>0.931020617485046</v>
      </c>
      <c r="D76" s="9">
        <v>0.065038800239563</v>
      </c>
      <c r="E76" s="9">
        <v>10</v>
      </c>
      <c r="F76" s="9">
        <v>8</v>
      </c>
      <c r="G76" s="9">
        <v>0</v>
      </c>
      <c r="H76" s="9">
        <v>2</v>
      </c>
      <c r="I76" s="9">
        <v>1</v>
      </c>
      <c r="J76" s="9">
        <v>0.555555555555556</v>
      </c>
      <c r="K76" s="9">
        <v>0.714285714285714</v>
      </c>
      <c r="L76" s="9">
        <v>0.8</v>
      </c>
      <c r="M76" s="9">
        <v>0.2</v>
      </c>
      <c r="N76" s="9">
        <v>0.6</v>
      </c>
    </row>
    <row r="77" spans="3:13">
      <c r="C77" s="7">
        <f>AVERAGE(C2:C76)</f>
        <v>0.733692072232564</v>
      </c>
      <c r="D77" s="7">
        <f>AVERAGE(D2:D76)</f>
        <v>0.0383799028396606</v>
      </c>
      <c r="L77" s="7">
        <f>AVERAGE(L2:L76)</f>
        <v>0.726666666666666</v>
      </c>
      <c r="M77" s="7">
        <f>AVERAGE(M2:M76)</f>
        <v>0.181333333333333</v>
      </c>
    </row>
    <row r="79" spans="3:9">
      <c r="C79" s="18" t="s">
        <v>13</v>
      </c>
      <c r="D79" s="7" t="s">
        <v>14</v>
      </c>
      <c r="E79" s="7"/>
      <c r="F79" s="7" t="s">
        <v>85</v>
      </c>
      <c r="G79" s="7" t="s">
        <v>88</v>
      </c>
      <c r="H79" s="7" t="s">
        <v>39</v>
      </c>
      <c r="I79" s="7"/>
    </row>
    <row r="80" spans="3:12">
      <c r="C80" s="7" t="s">
        <v>15</v>
      </c>
      <c r="D80" s="7">
        <f>COUNTIF(C2:C76,"&lt;0.343")-COUNTIF(C2:C76,"&lt;0.311")</f>
        <v>0</v>
      </c>
      <c r="E80" s="7"/>
      <c r="F80" s="7"/>
      <c r="G80" s="7"/>
      <c r="H80" s="19">
        <v>0.02</v>
      </c>
      <c r="I80" s="23">
        <v>31.2</v>
      </c>
      <c r="J80" s="23">
        <v>-40</v>
      </c>
      <c r="K80" s="24">
        <v>0.0256</v>
      </c>
      <c r="L80">
        <v>76</v>
      </c>
    </row>
    <row r="81" spans="3:12">
      <c r="C81" s="7" t="s">
        <v>16</v>
      </c>
      <c r="D81" s="7">
        <f>COUNTIF(C2:C76,"&lt;0.375")-COUNTIF(C2:C76,"&lt;0.343")</f>
        <v>0</v>
      </c>
      <c r="E81" s="7"/>
      <c r="F81" s="7"/>
      <c r="G81" s="7"/>
      <c r="H81" s="19">
        <v>0.04</v>
      </c>
      <c r="I81" s="23">
        <v>62.4</v>
      </c>
      <c r="J81" s="23">
        <v>-60</v>
      </c>
      <c r="K81" s="24">
        <v>0.0385</v>
      </c>
      <c r="L81">
        <v>75</v>
      </c>
    </row>
    <row r="82" spans="3:12">
      <c r="C82" s="7" t="s">
        <v>17</v>
      </c>
      <c r="D82" s="7">
        <f>COUNTIF(C2:C76,"&lt;0.407")-COUNTIF(C2:C76,"&lt;0.375")</f>
        <v>0</v>
      </c>
      <c r="E82" s="7"/>
      <c r="F82" s="7"/>
      <c r="G82" s="7"/>
      <c r="H82" s="19">
        <v>0.1</v>
      </c>
      <c r="I82" s="23">
        <v>156</v>
      </c>
      <c r="J82" s="23">
        <v>-160</v>
      </c>
      <c r="K82" s="24">
        <v>0.1026</v>
      </c>
      <c r="L82">
        <v>70</v>
      </c>
    </row>
    <row r="83" spans="3:12">
      <c r="C83" s="7" t="s">
        <v>18</v>
      </c>
      <c r="D83" s="7">
        <f>COUNTIF(C2:C76,"&lt;0.439")-COUNTIF(C2:C76,"&lt;0.407")</f>
        <v>0</v>
      </c>
      <c r="E83" s="7"/>
      <c r="F83" s="7"/>
      <c r="G83" s="7"/>
      <c r="H83" s="19">
        <v>0.12</v>
      </c>
      <c r="I83" s="23">
        <v>187.2</v>
      </c>
      <c r="J83" s="23">
        <v>-180</v>
      </c>
      <c r="K83" s="24">
        <v>0.1154</v>
      </c>
      <c r="L83">
        <v>69</v>
      </c>
    </row>
    <row r="84" s="3" customFormat="1" spans="3:12">
      <c r="C84" s="20" t="s">
        <v>19</v>
      </c>
      <c r="D84" s="20">
        <f>COUNTIF(C2:C76,"&lt;0.471")-COUNTIF(C2:C76,"&lt;0.439")</f>
        <v>0</v>
      </c>
      <c r="E84" s="20"/>
      <c r="F84" s="20">
        <v>1500</v>
      </c>
      <c r="G84" s="20"/>
      <c r="H84" s="20"/>
      <c r="I84" s="20"/>
      <c r="J84" s="3">
        <v>-200</v>
      </c>
      <c r="K84" s="25">
        <v>0.1282</v>
      </c>
      <c r="L84" s="3">
        <v>68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5" customFormat="1" spans="3:8">
      <c r="C86" s="21" t="s">
        <v>21</v>
      </c>
      <c r="D86" s="21">
        <f>COUNTIF(C2:C76,"&lt;0.535")-COUNTIF(C2:C76,"&lt;0.503")</f>
        <v>0</v>
      </c>
      <c r="E86" s="21">
        <v>4</v>
      </c>
      <c r="F86" s="21">
        <v>-36</v>
      </c>
      <c r="G86" s="21">
        <v>3</v>
      </c>
      <c r="H86" s="5">
        <v>4</v>
      </c>
    </row>
    <row r="87" spans="3:7">
      <c r="C87" s="7" t="s">
        <v>22</v>
      </c>
      <c r="D87" s="7">
        <f>COUNTIF(C2:C76,"&lt;0.567")-COUNTIF(C2:C76,"&lt;0.535")</f>
        <v>0</v>
      </c>
      <c r="E87" s="7">
        <v>7</v>
      </c>
      <c r="F87" s="7">
        <v>-38</v>
      </c>
      <c r="G87" s="7">
        <v>7</v>
      </c>
    </row>
    <row r="88" s="3" customFormat="1" spans="3:7">
      <c r="C88" s="20" t="s">
        <v>23</v>
      </c>
      <c r="D88" s="20">
        <f>COUNTIF(C2:C76,"&lt;0.599")-COUNTIF(C2:C76,"&lt;0.567")</f>
        <v>0</v>
      </c>
      <c r="E88" s="20">
        <v>9</v>
      </c>
      <c r="F88" s="20">
        <v>-55</v>
      </c>
      <c r="G88" s="20">
        <v>11</v>
      </c>
    </row>
    <row r="89" spans="3:7">
      <c r="C89" s="7" t="s">
        <v>24</v>
      </c>
      <c r="D89" s="7">
        <f>COUNTIF(C2:C76,"&lt;0.631")-COUNTIF(C2:C76,"&lt;0.599")</f>
        <v>26</v>
      </c>
      <c r="E89" s="7">
        <v>11</v>
      </c>
      <c r="F89" s="7">
        <v>-50</v>
      </c>
      <c r="G89" s="7">
        <v>15</v>
      </c>
    </row>
    <row r="90" s="6" customFormat="1" spans="3:7">
      <c r="C90" s="22" t="s">
        <v>25</v>
      </c>
      <c r="D90" s="22">
        <f>COUNTIF(C2:C76,"&lt;0.663")-COUNTIF(C2:C76,"&lt;0.631")</f>
        <v>0</v>
      </c>
      <c r="E90" s="22">
        <v>13</v>
      </c>
      <c r="F90" s="22">
        <v>-39</v>
      </c>
      <c r="G90" s="22">
        <v>18</v>
      </c>
    </row>
    <row r="91" spans="3:7">
      <c r="C91" s="7" t="s">
        <v>26</v>
      </c>
      <c r="D91" s="7">
        <f>COUNTIF(C2:C76,"&lt;0.695")-COUNTIF(C2:C76,"&lt;0.663")</f>
        <v>0</v>
      </c>
      <c r="E91" s="7">
        <v>11</v>
      </c>
      <c r="F91" s="7">
        <v>-39</v>
      </c>
      <c r="G91" s="7">
        <v>15</v>
      </c>
    </row>
    <row r="92" spans="3:7">
      <c r="C92" s="7" t="s">
        <v>27</v>
      </c>
      <c r="D92" s="7">
        <f>COUNTIF(C2:C76,"&lt;0.727")-COUNTIF(C2:C76,"&lt;0.695")</f>
        <v>6</v>
      </c>
      <c r="E92" s="7">
        <v>9</v>
      </c>
      <c r="F92" s="7">
        <v>-35</v>
      </c>
      <c r="G92" s="7">
        <v>11</v>
      </c>
    </row>
    <row r="93" spans="3:7">
      <c r="C93" s="7" t="s">
        <v>28</v>
      </c>
      <c r="D93" s="7">
        <f>COUNTIF(C2:C76,"&lt;0.759")-COUNTIF(C2:C76,"&lt;0.727")</f>
        <v>11</v>
      </c>
      <c r="E93" s="7">
        <v>7</v>
      </c>
      <c r="F93" s="7">
        <v>-22</v>
      </c>
      <c r="G93" s="7">
        <v>7</v>
      </c>
    </row>
    <row r="94" s="5" customFormat="1" spans="3:7">
      <c r="C94" s="21" t="s">
        <v>29</v>
      </c>
      <c r="D94" s="21">
        <f>COUNTIF(C2:C76,"&lt;0.791")-COUNTIF(C2:C76,"&lt;0.759")</f>
        <v>7</v>
      </c>
      <c r="E94" s="21">
        <v>4</v>
      </c>
      <c r="F94" s="21">
        <v>-14</v>
      </c>
      <c r="G94" s="21">
        <v>3</v>
      </c>
    </row>
    <row r="95" spans="3:9">
      <c r="C95" s="7" t="s">
        <v>30</v>
      </c>
      <c r="D95" s="7">
        <f>COUNTIF(C2:C76,"&lt;0.823")-COUNTIF(C2:C76,"&lt;0.791")</f>
        <v>11</v>
      </c>
      <c r="E95" s="7"/>
      <c r="F95" s="7"/>
      <c r="G95" s="7"/>
      <c r="H95">
        <v>0.53</v>
      </c>
      <c r="I95">
        <v>0.038</v>
      </c>
    </row>
    <row r="96" spans="3:9">
      <c r="C96" s="7" t="s">
        <v>31</v>
      </c>
      <c r="D96" s="7">
        <f>COUNTIF(C2:C76,"&lt;0.855")-COUNTIF(C2:C76,"&lt;0.823")</f>
        <v>6</v>
      </c>
      <c r="E96" s="7"/>
      <c r="F96" s="7"/>
      <c r="G96" s="7"/>
      <c r="H96">
        <v>0.641</v>
      </c>
      <c r="I96">
        <v>0.073</v>
      </c>
    </row>
    <row r="97" spans="3:9">
      <c r="C97" s="7" t="s">
        <v>32</v>
      </c>
      <c r="D97" s="7">
        <f>COUNTIF(C2:C76,"&lt;0.887")-COUNTIF(C2:C76,"&lt;0.855")</f>
        <v>2</v>
      </c>
      <c r="E97" s="7"/>
      <c r="F97" s="7"/>
      <c r="G97" s="7"/>
      <c r="H97">
        <v>0.734</v>
      </c>
      <c r="I97">
        <v>0.107</v>
      </c>
    </row>
    <row r="98" spans="3:7">
      <c r="C98" s="7" t="s">
        <v>33</v>
      </c>
      <c r="D98" s="7">
        <f>COUNTIF(C2:C76,"&lt;0.919")-COUNTIF(C2:C76,"&lt;0.887")</f>
        <v>5</v>
      </c>
      <c r="E98" s="7"/>
      <c r="F98" s="7"/>
      <c r="G98" s="7"/>
    </row>
    <row r="99" spans="3:7">
      <c r="C99" s="7" t="s">
        <v>34</v>
      </c>
      <c r="D99" s="7">
        <f>COUNTIF(C2:C76,"&lt;0.951")-COUNTIF(C2:C76,"&lt;0.919")</f>
        <v>1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70" workbookViewId="0">
      <selection activeCell="A1" sqref="$A1:$XFD100"/>
    </sheetView>
  </sheetViews>
  <sheetFormatPr defaultColWidth="9" defaultRowHeight="13.5"/>
  <cols>
    <col min="3" max="4" width="18.8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314</v>
      </c>
      <c r="B2" s="9">
        <v>314</v>
      </c>
      <c r="C2" s="9">
        <v>0.599250078201294</v>
      </c>
      <c r="D2" s="9">
        <v>0.0104513168334961</v>
      </c>
      <c r="E2" s="9">
        <v>10</v>
      </c>
      <c r="F2" s="9">
        <v>8</v>
      </c>
      <c r="G2" s="9">
        <v>0</v>
      </c>
      <c r="H2" s="9">
        <v>2</v>
      </c>
      <c r="I2" s="9">
        <v>1</v>
      </c>
      <c r="J2" s="9">
        <v>0.555555555555556</v>
      </c>
      <c r="K2" s="9">
        <v>0.714285714285714</v>
      </c>
      <c r="L2" s="9">
        <v>0.8</v>
      </c>
      <c r="M2" s="9">
        <v>0.2</v>
      </c>
      <c r="N2" s="9">
        <v>0.6</v>
      </c>
    </row>
    <row r="3" spans="1:14">
      <c r="A3" s="8">
        <v>53</v>
      </c>
      <c r="B3" s="9">
        <v>53</v>
      </c>
      <c r="C3" s="9">
        <v>0.600767612457275</v>
      </c>
      <c r="D3" s="9">
        <v>0.0297636985778809</v>
      </c>
      <c r="E3" s="9">
        <v>10</v>
      </c>
      <c r="F3" s="9">
        <v>8</v>
      </c>
      <c r="G3" s="9">
        <v>0</v>
      </c>
      <c r="H3" s="9">
        <v>2</v>
      </c>
      <c r="I3" s="9">
        <v>1</v>
      </c>
      <c r="J3" s="9">
        <v>0.555555555555556</v>
      </c>
      <c r="K3" s="9">
        <v>0.714285714285714</v>
      </c>
      <c r="L3" s="9">
        <v>0.8</v>
      </c>
      <c r="M3" s="9">
        <v>0.2</v>
      </c>
      <c r="N3" s="9">
        <v>0.6</v>
      </c>
    </row>
    <row r="4" spans="1:14">
      <c r="A4" s="8">
        <v>249</v>
      </c>
      <c r="B4" s="9">
        <v>249</v>
      </c>
      <c r="C4" s="9">
        <v>0.602627396583557</v>
      </c>
      <c r="D4" s="9">
        <v>0.0299558639526367</v>
      </c>
      <c r="E4" s="9">
        <v>10</v>
      </c>
      <c r="F4" s="9">
        <v>7</v>
      </c>
      <c r="G4" s="9">
        <v>0</v>
      </c>
      <c r="H4" s="9">
        <v>3</v>
      </c>
      <c r="I4" s="9">
        <v>1</v>
      </c>
      <c r="J4" s="9">
        <v>0.588235294117647</v>
      </c>
      <c r="K4" s="9">
        <v>0.740740740740741</v>
      </c>
      <c r="L4" s="9">
        <v>0.7</v>
      </c>
      <c r="M4" s="9">
        <v>0.3</v>
      </c>
      <c r="N4" s="9">
        <v>0.65</v>
      </c>
    </row>
    <row r="5" spans="1:14">
      <c r="A5" s="8">
        <v>388</v>
      </c>
      <c r="B5" s="9">
        <v>388</v>
      </c>
      <c r="C5" s="9">
        <v>0.602671146392822</v>
      </c>
      <c r="D5" s="9">
        <v>0.0255541801452637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="3" customFormat="1" spans="1:14">
      <c r="A6" s="14">
        <v>236</v>
      </c>
      <c r="B6" s="15">
        <v>236</v>
      </c>
      <c r="C6" s="15">
        <v>0.60302460193634</v>
      </c>
      <c r="D6" s="15">
        <v>0.0383080244064331</v>
      </c>
      <c r="E6" s="15">
        <v>10</v>
      </c>
      <c r="F6" s="15">
        <v>7</v>
      </c>
      <c r="G6" s="15">
        <v>0</v>
      </c>
      <c r="H6" s="15">
        <v>3</v>
      </c>
      <c r="I6" s="15">
        <v>1</v>
      </c>
      <c r="J6" s="15">
        <v>0.588235294117647</v>
      </c>
      <c r="K6" s="15">
        <v>0.740740740740741</v>
      </c>
      <c r="L6" s="15">
        <v>0.7</v>
      </c>
      <c r="M6" s="15">
        <v>0.3</v>
      </c>
      <c r="N6" s="15">
        <v>0.65</v>
      </c>
    </row>
    <row r="7" spans="1:14">
      <c r="A7" s="8">
        <v>338</v>
      </c>
      <c r="B7" s="9">
        <v>338</v>
      </c>
      <c r="C7" s="9">
        <v>0.603128910064697</v>
      </c>
      <c r="D7" s="9">
        <v>0.043573260307312</v>
      </c>
      <c r="E7" s="9">
        <v>9</v>
      </c>
      <c r="F7" s="9">
        <v>8</v>
      </c>
      <c r="G7" s="9">
        <v>1</v>
      </c>
      <c r="H7" s="9">
        <v>2</v>
      </c>
      <c r="I7" s="9">
        <v>0.9</v>
      </c>
      <c r="J7" s="9">
        <v>0.529411764705882</v>
      </c>
      <c r="K7" s="9">
        <v>0.666666666666667</v>
      </c>
      <c r="L7" s="9">
        <v>0.8</v>
      </c>
      <c r="M7" s="9">
        <v>0.1</v>
      </c>
      <c r="N7" s="9">
        <v>0.55</v>
      </c>
    </row>
    <row r="8" spans="1:14">
      <c r="A8" s="8">
        <v>100</v>
      </c>
      <c r="B8" s="9">
        <v>100</v>
      </c>
      <c r="C8" s="9">
        <v>0.604646682739258</v>
      </c>
      <c r="D8" s="9">
        <v>0.0354998111724854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57</v>
      </c>
      <c r="B9" s="9">
        <v>57</v>
      </c>
      <c r="C9" s="9">
        <v>0.605223536491394</v>
      </c>
      <c r="D9" s="9">
        <v>0.031017541885376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="3" customFormat="1" spans="1:14">
      <c r="A10" s="14">
        <v>239</v>
      </c>
      <c r="B10" s="15">
        <v>239</v>
      </c>
      <c r="C10" s="15">
        <v>0.606819152832031</v>
      </c>
      <c r="D10" s="15">
        <v>0.0388393402099609</v>
      </c>
      <c r="E10" s="15">
        <v>9</v>
      </c>
      <c r="F10" s="15">
        <v>3</v>
      </c>
      <c r="G10" s="15">
        <v>1</v>
      </c>
      <c r="H10" s="15">
        <v>7</v>
      </c>
      <c r="I10" s="15">
        <v>0.9</v>
      </c>
      <c r="J10" s="15">
        <v>0.75</v>
      </c>
      <c r="K10" s="15">
        <v>0.818181818181818</v>
      </c>
      <c r="L10" s="15">
        <v>0.3</v>
      </c>
      <c r="M10" s="15">
        <v>0.6</v>
      </c>
      <c r="N10" s="15">
        <v>0.8</v>
      </c>
    </row>
    <row r="11" spans="1:14">
      <c r="A11" s="8">
        <v>470</v>
      </c>
      <c r="B11" s="9">
        <v>470</v>
      </c>
      <c r="C11" s="9">
        <v>0.609823346138</v>
      </c>
      <c r="D11" s="9">
        <v>0.0507510900497437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400</v>
      </c>
      <c r="B12" s="9">
        <v>400</v>
      </c>
      <c r="C12" s="9">
        <v>0.610959053039551</v>
      </c>
      <c r="D12" s="9">
        <v>0.0227282047271729</v>
      </c>
      <c r="E12" s="9">
        <v>8</v>
      </c>
      <c r="F12" s="9">
        <v>8</v>
      </c>
      <c r="G12" s="9">
        <v>2</v>
      </c>
      <c r="H12" s="9">
        <v>2</v>
      </c>
      <c r="I12" s="9">
        <v>0.8</v>
      </c>
      <c r="J12" s="9">
        <v>0.5</v>
      </c>
      <c r="K12" s="9">
        <v>0.615384615384615</v>
      </c>
      <c r="L12" s="9">
        <v>0.8</v>
      </c>
      <c r="M12" s="9">
        <v>0</v>
      </c>
      <c r="N12" s="9">
        <v>0.5</v>
      </c>
    </row>
    <row r="13" spans="1:14">
      <c r="A13" s="8">
        <v>353</v>
      </c>
      <c r="B13" s="9">
        <v>353</v>
      </c>
      <c r="C13" s="9">
        <v>0.612748861312866</v>
      </c>
      <c r="D13" s="9">
        <v>0.0423661470413208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229</v>
      </c>
      <c r="B14" s="9">
        <v>229</v>
      </c>
      <c r="C14" s="9">
        <v>0.615076422691345</v>
      </c>
      <c r="D14" s="9">
        <v>0.00972950458526611</v>
      </c>
      <c r="E14" s="9">
        <v>9</v>
      </c>
      <c r="F14" s="9">
        <v>6</v>
      </c>
      <c r="G14" s="9">
        <v>1</v>
      </c>
      <c r="H14" s="9">
        <v>4</v>
      </c>
      <c r="I14" s="9">
        <v>0.9</v>
      </c>
      <c r="J14" s="9">
        <v>0.6</v>
      </c>
      <c r="K14" s="9">
        <v>0.72</v>
      </c>
      <c r="L14" s="9">
        <v>0.6</v>
      </c>
      <c r="M14" s="9">
        <v>0.3</v>
      </c>
      <c r="N14" s="9">
        <v>0.65</v>
      </c>
    </row>
    <row r="15" spans="1:14">
      <c r="A15" s="8">
        <v>94</v>
      </c>
      <c r="B15" s="9">
        <v>94</v>
      </c>
      <c r="C15" s="9">
        <v>0.619412779808044</v>
      </c>
      <c r="D15" s="9">
        <v>0.036719799041748</v>
      </c>
      <c r="E15" s="9">
        <v>10</v>
      </c>
      <c r="F15" s="9">
        <v>9</v>
      </c>
      <c r="G15" s="9">
        <v>0</v>
      </c>
      <c r="H15" s="9">
        <v>1</v>
      </c>
      <c r="I15" s="9">
        <v>1</v>
      </c>
      <c r="J15" s="9">
        <v>0.526315789473684</v>
      </c>
      <c r="K15" s="9">
        <v>0.689655172413793</v>
      </c>
      <c r="L15" s="9">
        <v>0.9</v>
      </c>
      <c r="M15" s="9">
        <v>0.1</v>
      </c>
      <c r="N15" s="9">
        <v>0.55</v>
      </c>
    </row>
    <row r="16" spans="1:14">
      <c r="A16" s="8">
        <v>2</v>
      </c>
      <c r="B16" s="9">
        <v>2</v>
      </c>
      <c r="C16" s="9">
        <v>0.621734499931335</v>
      </c>
      <c r="D16" s="9">
        <v>0.000980615615844727</v>
      </c>
      <c r="E16" s="9">
        <v>9</v>
      </c>
      <c r="F16" s="9">
        <v>4</v>
      </c>
      <c r="G16" s="9">
        <v>1</v>
      </c>
      <c r="H16" s="9">
        <v>6</v>
      </c>
      <c r="I16" s="9">
        <v>0.9</v>
      </c>
      <c r="J16" s="9">
        <v>0.692307692307692</v>
      </c>
      <c r="K16" s="9">
        <v>0.782608695652174</v>
      </c>
      <c r="L16" s="9">
        <v>0.4</v>
      </c>
      <c r="M16" s="9">
        <v>0.5</v>
      </c>
      <c r="N16" s="9">
        <v>0.75</v>
      </c>
    </row>
    <row r="17" spans="1:14">
      <c r="A17" s="8">
        <v>289</v>
      </c>
      <c r="B17" s="9">
        <v>289</v>
      </c>
      <c r="C17" s="9">
        <v>0.622252225875854</v>
      </c>
      <c r="D17" s="9">
        <v>0.0173782110214233</v>
      </c>
      <c r="E17" s="9">
        <v>8</v>
      </c>
      <c r="F17" s="9">
        <v>6</v>
      </c>
      <c r="G17" s="9">
        <v>2</v>
      </c>
      <c r="H17" s="9">
        <v>4</v>
      </c>
      <c r="I17" s="9">
        <v>0.8</v>
      </c>
      <c r="J17" s="9">
        <v>0.571428571428572</v>
      </c>
      <c r="K17" s="9">
        <v>0.666666666666667</v>
      </c>
      <c r="L17" s="9">
        <v>0.6</v>
      </c>
      <c r="M17" s="9">
        <v>0.2</v>
      </c>
      <c r="N17" s="9">
        <v>0.6</v>
      </c>
    </row>
    <row r="18" spans="1:14">
      <c r="A18" s="8">
        <v>486</v>
      </c>
      <c r="B18" s="9">
        <v>486</v>
      </c>
      <c r="C18" s="9">
        <v>0.622696757316589</v>
      </c>
      <c r="D18" s="9">
        <v>0.0105104446411133</v>
      </c>
      <c r="E18" s="9">
        <v>9</v>
      </c>
      <c r="F18" s="9">
        <v>6</v>
      </c>
      <c r="G18" s="9">
        <v>1</v>
      </c>
      <c r="H18" s="9">
        <v>4</v>
      </c>
      <c r="I18" s="9">
        <v>0.9</v>
      </c>
      <c r="J18" s="9">
        <v>0.6</v>
      </c>
      <c r="K18" s="9">
        <v>0.72</v>
      </c>
      <c r="L18" s="9">
        <v>0.6</v>
      </c>
      <c r="M18" s="9">
        <v>0.3</v>
      </c>
      <c r="N18" s="9">
        <v>0.65</v>
      </c>
    </row>
    <row r="19" spans="1:14">
      <c r="A19" s="8">
        <v>27</v>
      </c>
      <c r="B19" s="9">
        <v>27</v>
      </c>
      <c r="C19" s="9">
        <v>0.62513256072998</v>
      </c>
      <c r="D19" s="9">
        <v>0.0202144384384155</v>
      </c>
      <c r="E19" s="9">
        <v>9</v>
      </c>
      <c r="F19" s="9">
        <v>9</v>
      </c>
      <c r="G19" s="9">
        <v>1</v>
      </c>
      <c r="H19" s="9">
        <v>1</v>
      </c>
      <c r="I19" s="9">
        <v>0.9</v>
      </c>
      <c r="J19" s="9">
        <v>0.5</v>
      </c>
      <c r="K19" s="9">
        <v>0.642857142857143</v>
      </c>
      <c r="L19" s="9">
        <v>0.9</v>
      </c>
      <c r="M19" s="9">
        <v>0</v>
      </c>
      <c r="N19" s="9">
        <v>0.5</v>
      </c>
    </row>
    <row r="20" spans="1:14">
      <c r="A20" s="8">
        <v>286</v>
      </c>
      <c r="B20" s="9">
        <v>286</v>
      </c>
      <c r="C20" s="9">
        <v>0.625374913215637</v>
      </c>
      <c r="D20" s="9">
        <v>0.0424176454544067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120</v>
      </c>
      <c r="B21" s="9">
        <v>120</v>
      </c>
      <c r="C21" s="9">
        <v>0.625615119934082</v>
      </c>
      <c r="D21" s="9">
        <v>0.0199213027954102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4</v>
      </c>
      <c r="B22" s="9">
        <v>4</v>
      </c>
      <c r="C22" s="9">
        <v>0.627549648284912</v>
      </c>
      <c r="D22" s="9">
        <v>0.0245206356048584</v>
      </c>
      <c r="E22" s="9">
        <v>9</v>
      </c>
      <c r="F22" s="9">
        <v>9</v>
      </c>
      <c r="G22" s="9">
        <v>1</v>
      </c>
      <c r="H22" s="9">
        <v>1</v>
      </c>
      <c r="I22" s="9">
        <v>0.9</v>
      </c>
      <c r="J22" s="9">
        <v>0.5</v>
      </c>
      <c r="K22" s="9">
        <v>0.642857142857143</v>
      </c>
      <c r="L22" s="9">
        <v>0.9</v>
      </c>
      <c r="M22" s="9">
        <v>0</v>
      </c>
      <c r="N22" s="9">
        <v>0.5</v>
      </c>
    </row>
    <row r="23" spans="1:14">
      <c r="A23" s="8">
        <v>136</v>
      </c>
      <c r="B23" s="9">
        <v>136</v>
      </c>
      <c r="C23" s="9">
        <v>0.627938747406006</v>
      </c>
      <c r="D23" s="9">
        <v>0.0113358497619629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54</v>
      </c>
      <c r="B24" s="9">
        <v>54</v>
      </c>
      <c r="C24" s="9">
        <v>0.629478931427002</v>
      </c>
      <c r="D24" s="9">
        <v>0.0051422119140625</v>
      </c>
      <c r="E24" s="9">
        <v>10</v>
      </c>
      <c r="F24" s="9">
        <v>9</v>
      </c>
      <c r="G24" s="9">
        <v>0</v>
      </c>
      <c r="H24" s="9">
        <v>1</v>
      </c>
      <c r="I24" s="9">
        <v>1</v>
      </c>
      <c r="J24" s="9">
        <v>0.526315789473684</v>
      </c>
      <c r="K24" s="9">
        <v>0.689655172413793</v>
      </c>
      <c r="L24" s="9">
        <v>0.9</v>
      </c>
      <c r="M24" s="9">
        <v>0.1</v>
      </c>
      <c r="N24" s="9">
        <v>0.55</v>
      </c>
    </row>
    <row r="25" s="3" customFormat="1" spans="1:14">
      <c r="A25" s="14">
        <v>5</v>
      </c>
      <c r="B25" s="15">
        <v>5</v>
      </c>
      <c r="C25" s="15">
        <v>0.629554629325867</v>
      </c>
      <c r="D25" s="15">
        <v>0.0277773141860962</v>
      </c>
      <c r="E25" s="15">
        <v>8</v>
      </c>
      <c r="F25" s="15">
        <v>5</v>
      </c>
      <c r="G25" s="15">
        <v>2</v>
      </c>
      <c r="H25" s="15">
        <v>5</v>
      </c>
      <c r="I25" s="15">
        <v>0.8</v>
      </c>
      <c r="J25" s="15">
        <v>0.615384615384615</v>
      </c>
      <c r="K25" s="15">
        <v>0.695652173913043</v>
      </c>
      <c r="L25" s="15">
        <v>0.5</v>
      </c>
      <c r="M25" s="15">
        <v>0.3</v>
      </c>
      <c r="N25" s="15">
        <v>0.65</v>
      </c>
    </row>
    <row r="26" spans="1:14">
      <c r="A26" s="8">
        <v>116</v>
      </c>
      <c r="B26" s="9">
        <v>116</v>
      </c>
      <c r="C26" s="9">
        <v>0.630280375480652</v>
      </c>
      <c r="D26" s="9">
        <v>0.000827312469482422</v>
      </c>
      <c r="E26" s="9">
        <v>8</v>
      </c>
      <c r="F26" s="9">
        <v>6</v>
      </c>
      <c r="G26" s="9">
        <v>2</v>
      </c>
      <c r="H26" s="9">
        <v>4</v>
      </c>
      <c r="I26" s="9">
        <v>0.8</v>
      </c>
      <c r="J26" s="9">
        <v>0.571428571428572</v>
      </c>
      <c r="K26" s="9">
        <v>0.666666666666667</v>
      </c>
      <c r="L26" s="9">
        <v>0.6</v>
      </c>
      <c r="M26" s="9">
        <v>0.2</v>
      </c>
      <c r="N26" s="9">
        <v>0.6</v>
      </c>
    </row>
    <row r="27" s="2" customFormat="1" spans="1:14">
      <c r="A27" s="12">
        <v>221</v>
      </c>
      <c r="B27" s="13">
        <v>221</v>
      </c>
      <c r="C27" s="13">
        <v>0.630487561225891</v>
      </c>
      <c r="D27" s="13">
        <v>0.0630178451538086</v>
      </c>
      <c r="E27" s="13">
        <v>9</v>
      </c>
      <c r="F27" s="13">
        <v>8</v>
      </c>
      <c r="G27" s="13">
        <v>1</v>
      </c>
      <c r="H27" s="13">
        <v>2</v>
      </c>
      <c r="I27" s="13">
        <v>0.9</v>
      </c>
      <c r="J27" s="13">
        <v>0.529411764705882</v>
      </c>
      <c r="K27" s="13">
        <v>0.666666666666667</v>
      </c>
      <c r="L27" s="13">
        <v>0.8</v>
      </c>
      <c r="M27" s="13">
        <v>0.1</v>
      </c>
      <c r="N27" s="13">
        <v>0.55</v>
      </c>
    </row>
    <row r="28" spans="1:14">
      <c r="A28" s="8">
        <v>95</v>
      </c>
      <c r="B28" s="9">
        <v>95</v>
      </c>
      <c r="C28" s="9">
        <v>0.718604207038879</v>
      </c>
      <c r="D28" s="9">
        <v>0.000424385070800781</v>
      </c>
      <c r="E28" s="9">
        <v>8</v>
      </c>
      <c r="F28" s="9">
        <v>7</v>
      </c>
      <c r="G28" s="9">
        <v>2</v>
      </c>
      <c r="H28" s="9">
        <v>3</v>
      </c>
      <c r="I28" s="9">
        <v>0.8</v>
      </c>
      <c r="J28" s="9">
        <v>0.533333333333333</v>
      </c>
      <c r="K28" s="9">
        <v>0.64</v>
      </c>
      <c r="L28" s="9">
        <v>0.7</v>
      </c>
      <c r="M28" s="9">
        <v>0.1</v>
      </c>
      <c r="N28" s="9">
        <v>0.55</v>
      </c>
    </row>
    <row r="29" spans="1:14">
      <c r="A29" s="8">
        <v>293</v>
      </c>
      <c r="B29" s="9">
        <v>293</v>
      </c>
      <c r="C29" s="9">
        <v>0.730805635452271</v>
      </c>
      <c r="D29" s="9">
        <v>0.0538330078125</v>
      </c>
      <c r="E29" s="9">
        <v>10</v>
      </c>
      <c r="F29" s="9">
        <v>7</v>
      </c>
      <c r="G29" s="9">
        <v>0</v>
      </c>
      <c r="H29" s="9">
        <v>3</v>
      </c>
      <c r="I29" s="9">
        <v>1</v>
      </c>
      <c r="J29" s="9">
        <v>0.588235294117647</v>
      </c>
      <c r="K29" s="9">
        <v>0.740740740740741</v>
      </c>
      <c r="L29" s="9">
        <v>0.7</v>
      </c>
      <c r="M29" s="9">
        <v>0.3</v>
      </c>
      <c r="N29" s="9">
        <v>0.65</v>
      </c>
    </row>
    <row r="30" spans="1:14">
      <c r="A30" s="8">
        <v>476</v>
      </c>
      <c r="B30" s="9">
        <v>476</v>
      </c>
      <c r="C30" s="9">
        <v>0.708812236785889</v>
      </c>
      <c r="D30" s="9">
        <v>0.00474917888641357</v>
      </c>
      <c r="E30" s="9">
        <v>9</v>
      </c>
      <c r="F30" s="9">
        <v>7</v>
      </c>
      <c r="G30" s="9">
        <v>1</v>
      </c>
      <c r="H30" s="9">
        <v>3</v>
      </c>
      <c r="I30" s="9">
        <v>0.9</v>
      </c>
      <c r="J30" s="9">
        <v>0.5625</v>
      </c>
      <c r="K30" s="9">
        <v>0.692307692307692</v>
      </c>
      <c r="L30" s="9">
        <v>0.7</v>
      </c>
      <c r="M30" s="9">
        <v>0.2</v>
      </c>
      <c r="N30" s="9">
        <v>0.6</v>
      </c>
    </row>
    <row r="31" spans="1:14">
      <c r="A31" s="8">
        <v>11</v>
      </c>
      <c r="B31" s="9">
        <v>11</v>
      </c>
      <c r="C31" s="9">
        <v>0.731852769851685</v>
      </c>
      <c r="D31" s="9">
        <v>0.0606273412704468</v>
      </c>
      <c r="E31" s="9">
        <v>9</v>
      </c>
      <c r="F31" s="9">
        <v>5</v>
      </c>
      <c r="G31" s="9">
        <v>1</v>
      </c>
      <c r="H31" s="9">
        <v>5</v>
      </c>
      <c r="I31" s="9">
        <v>0.9</v>
      </c>
      <c r="J31" s="9">
        <v>0.642857142857143</v>
      </c>
      <c r="K31" s="9">
        <v>0.75</v>
      </c>
      <c r="L31" s="9">
        <v>0.5</v>
      </c>
      <c r="M31" s="9">
        <v>0.4</v>
      </c>
      <c r="N31" s="9">
        <v>0.7</v>
      </c>
    </row>
    <row r="32" s="3" customFormat="1" spans="1:14">
      <c r="A32" s="14">
        <v>357</v>
      </c>
      <c r="B32" s="15">
        <v>357</v>
      </c>
      <c r="C32" s="15">
        <v>0.736613154411316</v>
      </c>
      <c r="D32" s="15">
        <v>0.0743128061294556</v>
      </c>
      <c r="E32" s="15">
        <v>8</v>
      </c>
      <c r="F32" s="15">
        <v>9</v>
      </c>
      <c r="G32" s="15">
        <v>2</v>
      </c>
      <c r="H32" s="15">
        <v>1</v>
      </c>
      <c r="I32" s="15">
        <v>0.8</v>
      </c>
      <c r="J32" s="15">
        <v>0.470588235294118</v>
      </c>
      <c r="K32" s="15">
        <v>0.592592592592593</v>
      </c>
      <c r="L32" s="15">
        <v>0.9</v>
      </c>
      <c r="M32" s="15">
        <v>-0.1</v>
      </c>
      <c r="N32" s="15">
        <v>0.45</v>
      </c>
    </row>
    <row r="33" spans="1:14">
      <c r="A33" s="8">
        <v>463</v>
      </c>
      <c r="B33" s="9">
        <v>463</v>
      </c>
      <c r="C33" s="9">
        <v>0.722189426422119</v>
      </c>
      <c r="D33" s="9">
        <v>0.00653374195098877</v>
      </c>
      <c r="E33" s="9">
        <v>9</v>
      </c>
      <c r="F33" s="9">
        <v>9</v>
      </c>
      <c r="G33" s="9">
        <v>1</v>
      </c>
      <c r="H33" s="9">
        <v>1</v>
      </c>
      <c r="I33" s="9">
        <v>0.9</v>
      </c>
      <c r="J33" s="9">
        <v>0.5</v>
      </c>
      <c r="K33" s="9">
        <v>0.642857142857143</v>
      </c>
      <c r="L33" s="9">
        <v>0.9</v>
      </c>
      <c r="M33" s="9">
        <v>0</v>
      </c>
      <c r="N33" s="9">
        <v>0.5</v>
      </c>
    </row>
    <row r="34" spans="1:14">
      <c r="A34" s="8">
        <v>112</v>
      </c>
      <c r="B34" s="9">
        <v>112</v>
      </c>
      <c r="C34" s="9">
        <v>0.741947174072266</v>
      </c>
      <c r="D34" s="9">
        <v>0.073692798614502</v>
      </c>
      <c r="E34" s="9">
        <v>9</v>
      </c>
      <c r="F34" s="9">
        <v>6</v>
      </c>
      <c r="G34" s="9">
        <v>1</v>
      </c>
      <c r="H34" s="9">
        <v>4</v>
      </c>
      <c r="I34" s="9">
        <v>0.9</v>
      </c>
      <c r="J34" s="9">
        <v>0.6</v>
      </c>
      <c r="K34" s="9">
        <v>0.72</v>
      </c>
      <c r="L34" s="9">
        <v>0.6</v>
      </c>
      <c r="M34" s="9">
        <v>0.3</v>
      </c>
      <c r="N34" s="9">
        <v>0.65</v>
      </c>
    </row>
    <row r="35" spans="1:14">
      <c r="A35" s="8">
        <v>329</v>
      </c>
      <c r="B35" s="9">
        <v>329</v>
      </c>
      <c r="C35" s="9">
        <v>0.753454089164734</v>
      </c>
      <c r="D35" s="9">
        <v>0.0653548240661621</v>
      </c>
      <c r="E35" s="9">
        <v>9</v>
      </c>
      <c r="F35" s="9">
        <v>8</v>
      </c>
      <c r="G35" s="9">
        <v>1</v>
      </c>
      <c r="H35" s="9">
        <v>2</v>
      </c>
      <c r="I35" s="9">
        <v>0.9</v>
      </c>
      <c r="J35" s="9">
        <v>0.529411764705882</v>
      </c>
      <c r="K35" s="9">
        <v>0.666666666666667</v>
      </c>
      <c r="L35" s="9">
        <v>0.8</v>
      </c>
      <c r="M35" s="9">
        <v>0.1</v>
      </c>
      <c r="N35" s="9">
        <v>0.55</v>
      </c>
    </row>
    <row r="36" spans="1:14">
      <c r="A36" s="8">
        <v>387</v>
      </c>
      <c r="B36" s="9">
        <v>387</v>
      </c>
      <c r="C36" s="9">
        <v>0.757044076919556</v>
      </c>
      <c r="D36" s="9">
        <v>0.0741622447967529</v>
      </c>
      <c r="E36" s="9">
        <v>9</v>
      </c>
      <c r="F36" s="9">
        <v>9</v>
      </c>
      <c r="G36" s="9">
        <v>1</v>
      </c>
      <c r="H36" s="9">
        <v>1</v>
      </c>
      <c r="I36" s="9">
        <v>0.9</v>
      </c>
      <c r="J36" s="9">
        <v>0.5</v>
      </c>
      <c r="K36" s="9">
        <v>0.642857142857143</v>
      </c>
      <c r="L36" s="9">
        <v>0.9</v>
      </c>
      <c r="M36" s="9">
        <v>0</v>
      </c>
      <c r="N36" s="9">
        <v>0.5</v>
      </c>
    </row>
    <row r="37" s="4" customFormat="1" spans="1:14">
      <c r="A37" s="16">
        <v>489</v>
      </c>
      <c r="B37" s="17">
        <v>489</v>
      </c>
      <c r="C37" s="17">
        <v>0.758960366249084</v>
      </c>
      <c r="D37" s="17">
        <v>0.0620526075363159</v>
      </c>
      <c r="E37" s="17">
        <v>9</v>
      </c>
      <c r="F37" s="17">
        <v>4</v>
      </c>
      <c r="G37" s="17">
        <v>1</v>
      </c>
      <c r="H37" s="17">
        <v>6</v>
      </c>
      <c r="I37" s="17">
        <v>0.9</v>
      </c>
      <c r="J37" s="17">
        <v>0.692307692307692</v>
      </c>
      <c r="K37" s="17">
        <v>0.782608695652174</v>
      </c>
      <c r="L37" s="17">
        <v>0.4</v>
      </c>
      <c r="M37" s="17">
        <v>0.5</v>
      </c>
      <c r="N37" s="17">
        <v>0.75</v>
      </c>
    </row>
    <row r="38" spans="1:14">
      <c r="A38" s="8">
        <v>459</v>
      </c>
      <c r="B38" s="9">
        <v>459</v>
      </c>
      <c r="C38" s="9">
        <v>0.703859448432922</v>
      </c>
      <c r="D38" s="9">
        <v>0.0196352005004883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75</v>
      </c>
      <c r="B39" s="9">
        <v>75</v>
      </c>
      <c r="C39" s="9">
        <v>0.770099759101868</v>
      </c>
      <c r="D39" s="9">
        <v>0.0259023904800415</v>
      </c>
      <c r="E39" s="9">
        <v>10</v>
      </c>
      <c r="F39" s="9">
        <v>8</v>
      </c>
      <c r="G39" s="9">
        <v>0</v>
      </c>
      <c r="H39" s="9">
        <v>2</v>
      </c>
      <c r="I39" s="9">
        <v>1</v>
      </c>
      <c r="J39" s="9">
        <v>0.555555555555556</v>
      </c>
      <c r="K39" s="9">
        <v>0.714285714285714</v>
      </c>
      <c r="L39" s="9">
        <v>0.8</v>
      </c>
      <c r="M39" s="9">
        <v>0.2</v>
      </c>
      <c r="N39" s="9">
        <v>0.6</v>
      </c>
    </row>
    <row r="40" spans="1:14">
      <c r="A40" s="8">
        <v>65</v>
      </c>
      <c r="B40" s="9">
        <v>65</v>
      </c>
      <c r="C40" s="9">
        <v>0.770633220672607</v>
      </c>
      <c r="D40" s="9">
        <v>0.0158760547637939</v>
      </c>
      <c r="E40" s="9">
        <v>10</v>
      </c>
      <c r="F40" s="9">
        <v>6</v>
      </c>
      <c r="G40" s="9">
        <v>0</v>
      </c>
      <c r="H40" s="9">
        <v>4</v>
      </c>
      <c r="I40" s="9">
        <v>1</v>
      </c>
      <c r="J40" s="9">
        <v>0.625</v>
      </c>
      <c r="K40" s="9">
        <v>0.769230769230769</v>
      </c>
      <c r="L40" s="9">
        <v>0.6</v>
      </c>
      <c r="M40" s="9">
        <v>0.4</v>
      </c>
      <c r="N40" s="9">
        <v>0.7</v>
      </c>
    </row>
    <row r="41" spans="1:14">
      <c r="A41" s="8">
        <v>475</v>
      </c>
      <c r="B41" s="9">
        <v>475</v>
      </c>
      <c r="C41" s="9">
        <v>0.772042036056519</v>
      </c>
      <c r="D41" s="9">
        <v>0.0372321605682373</v>
      </c>
      <c r="E41" s="9">
        <v>9</v>
      </c>
      <c r="F41" s="9">
        <v>7</v>
      </c>
      <c r="G41" s="9">
        <v>1</v>
      </c>
      <c r="H41" s="9">
        <v>3</v>
      </c>
      <c r="I41" s="9">
        <v>0.9</v>
      </c>
      <c r="J41" s="9">
        <v>0.5625</v>
      </c>
      <c r="K41" s="9">
        <v>0.692307692307692</v>
      </c>
      <c r="L41" s="9">
        <v>0.7</v>
      </c>
      <c r="M41" s="9">
        <v>0.2</v>
      </c>
      <c r="N41" s="9">
        <v>0.6</v>
      </c>
    </row>
    <row r="42" spans="1:14">
      <c r="A42" s="8">
        <v>184</v>
      </c>
      <c r="B42" s="9">
        <v>184</v>
      </c>
      <c r="C42" s="9">
        <v>0.704670667648315</v>
      </c>
      <c r="D42" s="9">
        <v>0.0256813764572144</v>
      </c>
      <c r="E42" s="9">
        <v>8</v>
      </c>
      <c r="F42" s="9">
        <v>8</v>
      </c>
      <c r="G42" s="9">
        <v>2</v>
      </c>
      <c r="H42" s="9">
        <v>2</v>
      </c>
      <c r="I42" s="9">
        <v>0.8</v>
      </c>
      <c r="J42" s="9">
        <v>0.5</v>
      </c>
      <c r="K42" s="9">
        <v>0.615384615384615</v>
      </c>
      <c r="L42" s="9">
        <v>0.8</v>
      </c>
      <c r="M42" s="9">
        <v>0</v>
      </c>
      <c r="N42" s="9">
        <v>0.5</v>
      </c>
    </row>
    <row r="43" spans="1:14">
      <c r="A43" s="8">
        <v>73</v>
      </c>
      <c r="B43" s="9">
        <v>73</v>
      </c>
      <c r="C43" s="9">
        <v>0.841520309448242</v>
      </c>
      <c r="D43" s="9">
        <v>0.0993181467056274</v>
      </c>
      <c r="E43" s="9">
        <v>10</v>
      </c>
      <c r="F43" s="9">
        <v>9</v>
      </c>
      <c r="G43" s="9">
        <v>0</v>
      </c>
      <c r="H43" s="9">
        <v>1</v>
      </c>
      <c r="I43" s="9">
        <v>1</v>
      </c>
      <c r="J43" s="9">
        <v>0.526315789473684</v>
      </c>
      <c r="K43" s="9">
        <v>0.689655172413793</v>
      </c>
      <c r="L43" s="9">
        <v>0.9</v>
      </c>
      <c r="M43" s="9">
        <v>0.1</v>
      </c>
      <c r="N43" s="9">
        <v>0.55</v>
      </c>
    </row>
    <row r="44" spans="1:14">
      <c r="A44" s="8">
        <v>366</v>
      </c>
      <c r="B44" s="9">
        <v>366</v>
      </c>
      <c r="C44" s="9">
        <v>0.844253778457642</v>
      </c>
      <c r="D44" s="9">
        <v>0.0926085710525513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123</v>
      </c>
      <c r="B45" s="9">
        <v>123</v>
      </c>
      <c r="C45" s="9">
        <v>0.781936645507812</v>
      </c>
      <c r="D45" s="9">
        <v>0.049551248550415</v>
      </c>
      <c r="E45" s="9">
        <v>9</v>
      </c>
      <c r="F45" s="9">
        <v>8</v>
      </c>
      <c r="G45" s="9">
        <v>1</v>
      </c>
      <c r="H45" s="9">
        <v>2</v>
      </c>
      <c r="I45" s="9">
        <v>0.9</v>
      </c>
      <c r="J45" s="9">
        <v>0.529411764705882</v>
      </c>
      <c r="K45" s="9">
        <v>0.666666666666667</v>
      </c>
      <c r="L45" s="9">
        <v>0.8</v>
      </c>
      <c r="M45" s="9">
        <v>0.1</v>
      </c>
      <c r="N45" s="9">
        <v>0.55</v>
      </c>
    </row>
    <row r="46" spans="1:14">
      <c r="A46" s="8">
        <v>375</v>
      </c>
      <c r="B46" s="9">
        <v>375</v>
      </c>
      <c r="C46" s="9">
        <v>0.788620829582214</v>
      </c>
      <c r="D46" s="9">
        <v>0.0119588375091553</v>
      </c>
      <c r="E46" s="9">
        <v>8</v>
      </c>
      <c r="F46" s="9">
        <v>7</v>
      </c>
      <c r="G46" s="9">
        <v>2</v>
      </c>
      <c r="H46" s="9">
        <v>3</v>
      </c>
      <c r="I46" s="9">
        <v>0.8</v>
      </c>
      <c r="J46" s="9">
        <v>0.533333333333333</v>
      </c>
      <c r="K46" s="9">
        <v>0.64</v>
      </c>
      <c r="L46" s="9">
        <v>0.7</v>
      </c>
      <c r="M46" s="9">
        <v>0.1</v>
      </c>
      <c r="N46" s="9">
        <v>0.55</v>
      </c>
    </row>
    <row r="47" spans="1:14">
      <c r="A47" s="8">
        <v>358</v>
      </c>
      <c r="B47" s="9">
        <v>358</v>
      </c>
      <c r="C47" s="9">
        <v>0.789153099060059</v>
      </c>
      <c r="D47" s="9">
        <v>0.069909930229187</v>
      </c>
      <c r="E47" s="9">
        <v>9</v>
      </c>
      <c r="F47" s="9">
        <v>6</v>
      </c>
      <c r="G47" s="9">
        <v>1</v>
      </c>
      <c r="H47" s="9">
        <v>4</v>
      </c>
      <c r="I47" s="9">
        <v>0.9</v>
      </c>
      <c r="J47" s="9">
        <v>0.6</v>
      </c>
      <c r="K47" s="9">
        <v>0.72</v>
      </c>
      <c r="L47" s="9">
        <v>0.6</v>
      </c>
      <c r="M47" s="9">
        <v>0.3</v>
      </c>
      <c r="N47" s="9">
        <v>0.65</v>
      </c>
    </row>
    <row r="48" spans="1:14">
      <c r="A48" s="8">
        <v>24</v>
      </c>
      <c r="B48" s="9">
        <v>24</v>
      </c>
      <c r="C48" s="9">
        <v>0.790312647819519</v>
      </c>
      <c r="D48" s="9">
        <v>0.0681979656219482</v>
      </c>
      <c r="E48" s="9">
        <v>8</v>
      </c>
      <c r="F48" s="9">
        <v>7</v>
      </c>
      <c r="G48" s="9">
        <v>2</v>
      </c>
      <c r="H48" s="9">
        <v>3</v>
      </c>
      <c r="I48" s="9">
        <v>0.8</v>
      </c>
      <c r="J48" s="9">
        <v>0.533333333333333</v>
      </c>
      <c r="K48" s="9">
        <v>0.64</v>
      </c>
      <c r="L48" s="9">
        <v>0.7</v>
      </c>
      <c r="M48" s="9">
        <v>0.1</v>
      </c>
      <c r="N48" s="9">
        <v>0.55</v>
      </c>
    </row>
    <row r="49" spans="1:14">
      <c r="A49" s="8">
        <v>8</v>
      </c>
      <c r="B49" s="9">
        <v>8</v>
      </c>
      <c r="C49" s="9">
        <v>0.792236685752869</v>
      </c>
      <c r="D49" s="9">
        <v>0.000946521759033203</v>
      </c>
      <c r="E49" s="9">
        <v>7</v>
      </c>
      <c r="F49" s="9">
        <v>8</v>
      </c>
      <c r="G49" s="9">
        <v>3</v>
      </c>
      <c r="H49" s="9">
        <v>2</v>
      </c>
      <c r="I49" s="9">
        <v>0.7</v>
      </c>
      <c r="J49" s="9">
        <v>0.466666666666667</v>
      </c>
      <c r="K49" s="9">
        <v>0.56</v>
      </c>
      <c r="L49" s="9">
        <v>0.8</v>
      </c>
      <c r="M49" s="9">
        <v>-0.1</v>
      </c>
      <c r="N49" s="9">
        <v>0.45</v>
      </c>
    </row>
    <row r="50" spans="1:14">
      <c r="A50" s="8">
        <v>22</v>
      </c>
      <c r="B50" s="9">
        <v>22</v>
      </c>
      <c r="C50" s="9">
        <v>0.792670369148254</v>
      </c>
      <c r="D50" s="9">
        <v>0.00942361354827881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446</v>
      </c>
      <c r="B51" s="9">
        <v>446</v>
      </c>
      <c r="C51" s="9">
        <v>0.799922227859497</v>
      </c>
      <c r="D51" s="9">
        <v>0.0219073295593262</v>
      </c>
      <c r="E51" s="9">
        <v>8</v>
      </c>
      <c r="F51" s="9">
        <v>6</v>
      </c>
      <c r="G51" s="9">
        <v>2</v>
      </c>
      <c r="H51" s="9">
        <v>4</v>
      </c>
      <c r="I51" s="9">
        <v>0.8</v>
      </c>
      <c r="J51" s="9">
        <v>0.571428571428572</v>
      </c>
      <c r="K51" s="9">
        <v>0.666666666666667</v>
      </c>
      <c r="L51" s="9">
        <v>0.6</v>
      </c>
      <c r="M51" s="9">
        <v>0.2</v>
      </c>
      <c r="N51" s="9">
        <v>0.6</v>
      </c>
    </row>
    <row r="52" spans="1:14">
      <c r="A52" s="8">
        <v>130</v>
      </c>
      <c r="B52" s="9">
        <v>130</v>
      </c>
      <c r="C52" s="9">
        <v>0.804839730262756</v>
      </c>
      <c r="D52" s="9">
        <v>0.0534467697143555</v>
      </c>
      <c r="E52" s="9">
        <v>9</v>
      </c>
      <c r="F52" s="9">
        <v>9</v>
      </c>
      <c r="G52" s="9">
        <v>1</v>
      </c>
      <c r="H52" s="9">
        <v>1</v>
      </c>
      <c r="I52" s="9">
        <v>0.9</v>
      </c>
      <c r="J52" s="9">
        <v>0.5</v>
      </c>
      <c r="K52" s="9">
        <v>0.642857142857143</v>
      </c>
      <c r="L52" s="9">
        <v>0.9</v>
      </c>
      <c r="M52" s="9">
        <v>0</v>
      </c>
      <c r="N52" s="9">
        <v>0.5</v>
      </c>
    </row>
    <row r="53" spans="1:14">
      <c r="A53" s="8">
        <v>189</v>
      </c>
      <c r="B53" s="9">
        <v>189</v>
      </c>
      <c r="C53" s="9">
        <v>0.811143755912781</v>
      </c>
      <c r="D53" s="9">
        <v>0.090301513671875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167</v>
      </c>
      <c r="B54" s="9">
        <v>167</v>
      </c>
      <c r="C54" s="9">
        <v>0.815348744392395</v>
      </c>
      <c r="D54" s="9">
        <v>0.00903403759002686</v>
      </c>
      <c r="E54" s="9">
        <v>9</v>
      </c>
      <c r="F54" s="9">
        <v>7</v>
      </c>
      <c r="G54" s="9">
        <v>1</v>
      </c>
      <c r="H54" s="9">
        <v>3</v>
      </c>
      <c r="I54" s="9">
        <v>0.9</v>
      </c>
      <c r="J54" s="9">
        <v>0.5625</v>
      </c>
      <c r="K54" s="9">
        <v>0.692307692307692</v>
      </c>
      <c r="L54" s="9">
        <v>0.7</v>
      </c>
      <c r="M54" s="9">
        <v>0.2</v>
      </c>
      <c r="N54" s="9">
        <v>0.6</v>
      </c>
    </row>
    <row r="55" spans="1:14">
      <c r="A55" s="8">
        <v>424</v>
      </c>
      <c r="B55" s="9">
        <v>424</v>
      </c>
      <c r="C55" s="9">
        <v>0.815646529197693</v>
      </c>
      <c r="D55" s="9">
        <v>0.0948091745376587</v>
      </c>
      <c r="E55" s="9">
        <v>9</v>
      </c>
      <c r="F55" s="9">
        <v>4</v>
      </c>
      <c r="G55" s="9">
        <v>1</v>
      </c>
      <c r="H55" s="9">
        <v>6</v>
      </c>
      <c r="I55" s="9">
        <v>0.9</v>
      </c>
      <c r="J55" s="9">
        <v>0.692307692307692</v>
      </c>
      <c r="K55" s="9">
        <v>0.782608695652174</v>
      </c>
      <c r="L55" s="9">
        <v>0.4</v>
      </c>
      <c r="M55" s="9">
        <v>0.5</v>
      </c>
      <c r="N55" s="9">
        <v>0.75</v>
      </c>
    </row>
    <row r="56" spans="1:14">
      <c r="A56" s="8">
        <v>281</v>
      </c>
      <c r="B56" s="9">
        <v>281</v>
      </c>
      <c r="C56" s="9">
        <v>0.818611860275269</v>
      </c>
      <c r="D56" s="9">
        <v>0.00951147079467773</v>
      </c>
      <c r="E56" s="9">
        <v>10</v>
      </c>
      <c r="F56" s="9">
        <v>10</v>
      </c>
      <c r="G56" s="9">
        <v>0</v>
      </c>
      <c r="H56" s="9">
        <v>0</v>
      </c>
      <c r="I56" s="9">
        <v>1</v>
      </c>
      <c r="J56" s="9">
        <v>0.5</v>
      </c>
      <c r="K56" s="9">
        <v>0.666666666666667</v>
      </c>
      <c r="L56" s="9">
        <v>1</v>
      </c>
      <c r="M56" s="9">
        <v>0</v>
      </c>
      <c r="N56" s="9">
        <v>0.5</v>
      </c>
    </row>
    <row r="57" spans="1:14">
      <c r="A57" s="8">
        <v>464</v>
      </c>
      <c r="B57" s="9">
        <v>464</v>
      </c>
      <c r="C57" s="9">
        <v>0.819258093833923</v>
      </c>
      <c r="D57" s="9">
        <v>0.0910781621932983</v>
      </c>
      <c r="E57" s="9">
        <v>9</v>
      </c>
      <c r="F57" s="9">
        <v>9</v>
      </c>
      <c r="G57" s="9">
        <v>1</v>
      </c>
      <c r="H57" s="9">
        <v>1</v>
      </c>
      <c r="I57" s="9">
        <v>0.9</v>
      </c>
      <c r="J57" s="9">
        <v>0.5</v>
      </c>
      <c r="K57" s="9">
        <v>0.642857142857143</v>
      </c>
      <c r="L57" s="9">
        <v>0.9</v>
      </c>
      <c r="M57" s="9">
        <v>0</v>
      </c>
      <c r="N57" s="9">
        <v>0.5</v>
      </c>
    </row>
    <row r="58" spans="1:14">
      <c r="A58" s="8">
        <v>86</v>
      </c>
      <c r="B58" s="9">
        <v>86</v>
      </c>
      <c r="C58" s="9">
        <v>0.8199782371521</v>
      </c>
      <c r="D58" s="9">
        <v>0.0331791639328003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203</v>
      </c>
      <c r="B59" s="9">
        <v>203</v>
      </c>
      <c r="C59" s="9">
        <v>0.82262909412384</v>
      </c>
      <c r="D59" s="9">
        <v>0.0605645179748535</v>
      </c>
      <c r="E59" s="9">
        <v>10</v>
      </c>
      <c r="F59" s="9">
        <v>6</v>
      </c>
      <c r="G59" s="9">
        <v>0</v>
      </c>
      <c r="H59" s="9">
        <v>4</v>
      </c>
      <c r="I59" s="9">
        <v>1</v>
      </c>
      <c r="J59" s="9">
        <v>0.625</v>
      </c>
      <c r="K59" s="9">
        <v>0.769230769230769</v>
      </c>
      <c r="L59" s="9">
        <v>0.6</v>
      </c>
      <c r="M59" s="9">
        <v>0.4</v>
      </c>
      <c r="N59" s="9">
        <v>0.7</v>
      </c>
    </row>
    <row r="60" spans="1:14">
      <c r="A60" s="8">
        <v>428</v>
      </c>
      <c r="B60" s="9">
        <v>428</v>
      </c>
      <c r="C60" s="9">
        <v>0.825892806053162</v>
      </c>
      <c r="D60" s="9">
        <v>0.0750623941421509</v>
      </c>
      <c r="E60" s="9">
        <v>9</v>
      </c>
      <c r="F60" s="9">
        <v>5</v>
      </c>
      <c r="G60" s="9">
        <v>1</v>
      </c>
      <c r="H60" s="9">
        <v>5</v>
      </c>
      <c r="I60" s="9">
        <v>0.9</v>
      </c>
      <c r="J60" s="9">
        <v>0.642857142857143</v>
      </c>
      <c r="K60" s="9">
        <v>0.75</v>
      </c>
      <c r="L60" s="9">
        <v>0.5</v>
      </c>
      <c r="M60" s="9">
        <v>0.4</v>
      </c>
      <c r="N60" s="9">
        <v>0.7</v>
      </c>
    </row>
    <row r="61" spans="1:14">
      <c r="A61" s="8">
        <v>395</v>
      </c>
      <c r="B61" s="9">
        <v>395</v>
      </c>
      <c r="C61" s="9">
        <v>0.835938572883606</v>
      </c>
      <c r="D61" s="9">
        <v>0.0859125852584839</v>
      </c>
      <c r="E61" s="9">
        <v>9</v>
      </c>
      <c r="F61" s="9">
        <v>7</v>
      </c>
      <c r="G61" s="9">
        <v>1</v>
      </c>
      <c r="H61" s="9">
        <v>3</v>
      </c>
      <c r="I61" s="9">
        <v>0.9</v>
      </c>
      <c r="J61" s="9">
        <v>0.5625</v>
      </c>
      <c r="K61" s="9">
        <v>0.692307692307692</v>
      </c>
      <c r="L61" s="9">
        <v>0.7</v>
      </c>
      <c r="M61" s="9">
        <v>0.2</v>
      </c>
      <c r="N61" s="9">
        <v>0.6</v>
      </c>
    </row>
    <row r="62" spans="1:14">
      <c r="A62" s="8">
        <v>457</v>
      </c>
      <c r="B62" s="9">
        <v>457</v>
      </c>
      <c r="C62" s="9">
        <v>0.839494109153748</v>
      </c>
      <c r="D62" s="9">
        <v>0.00750446319580078</v>
      </c>
      <c r="E62" s="9">
        <v>9</v>
      </c>
      <c r="F62" s="9">
        <v>9</v>
      </c>
      <c r="G62" s="9">
        <v>1</v>
      </c>
      <c r="H62" s="9">
        <v>1</v>
      </c>
      <c r="I62" s="9">
        <v>0.9</v>
      </c>
      <c r="J62" s="9">
        <v>0.5</v>
      </c>
      <c r="K62" s="9">
        <v>0.642857142857143</v>
      </c>
      <c r="L62" s="9">
        <v>0.9</v>
      </c>
      <c r="M62" s="9">
        <v>0</v>
      </c>
      <c r="N62" s="9">
        <v>0.5</v>
      </c>
    </row>
    <row r="63" spans="1:14">
      <c r="A63" s="8">
        <v>318</v>
      </c>
      <c r="B63" s="9">
        <v>318</v>
      </c>
      <c r="C63" s="9">
        <v>0.842553019523621</v>
      </c>
      <c r="D63" s="9">
        <v>0.0404520034790039</v>
      </c>
      <c r="E63" s="9">
        <v>10</v>
      </c>
      <c r="F63" s="9">
        <v>8</v>
      </c>
      <c r="G63" s="9">
        <v>0</v>
      </c>
      <c r="H63" s="9">
        <v>2</v>
      </c>
      <c r="I63" s="9">
        <v>1</v>
      </c>
      <c r="J63" s="9">
        <v>0.555555555555556</v>
      </c>
      <c r="K63" s="9">
        <v>0.714285714285714</v>
      </c>
      <c r="L63" s="9">
        <v>0.8</v>
      </c>
      <c r="M63" s="9">
        <v>0.2</v>
      </c>
      <c r="N63" s="9">
        <v>0.6</v>
      </c>
    </row>
    <row r="64" spans="1:14">
      <c r="A64" s="8">
        <v>64</v>
      </c>
      <c r="B64" s="9">
        <v>64</v>
      </c>
      <c r="C64" s="9">
        <v>0.862770557403564</v>
      </c>
      <c r="D64" s="9">
        <v>0.0667507648468018</v>
      </c>
      <c r="E64" s="9">
        <v>9</v>
      </c>
      <c r="F64" s="9">
        <v>8</v>
      </c>
      <c r="G64" s="9">
        <v>1</v>
      </c>
      <c r="H64" s="9">
        <v>2</v>
      </c>
      <c r="I64" s="9">
        <v>0.9</v>
      </c>
      <c r="J64" s="9">
        <v>0.529411764705882</v>
      </c>
      <c r="K64" s="9">
        <v>0.666666666666667</v>
      </c>
      <c r="L64" s="9">
        <v>0.8</v>
      </c>
      <c r="M64" s="9">
        <v>0.1</v>
      </c>
      <c r="N64" s="9">
        <v>0.55</v>
      </c>
    </row>
    <row r="65" spans="1:14">
      <c r="A65" s="8">
        <v>110</v>
      </c>
      <c r="B65" s="9">
        <v>110</v>
      </c>
      <c r="C65" s="9">
        <v>0.882378220558167</v>
      </c>
      <c r="D65" s="9">
        <v>0.014157772064209</v>
      </c>
      <c r="E65" s="9">
        <v>10</v>
      </c>
      <c r="F65" s="9">
        <v>10</v>
      </c>
      <c r="G65" s="9">
        <v>0</v>
      </c>
      <c r="H65" s="9">
        <v>0</v>
      </c>
      <c r="I65" s="9">
        <v>1</v>
      </c>
      <c r="J65" s="9">
        <v>0.5</v>
      </c>
      <c r="K65" s="9">
        <v>0.666666666666667</v>
      </c>
      <c r="L65" s="9">
        <v>1</v>
      </c>
      <c r="M65" s="9">
        <v>0</v>
      </c>
      <c r="N65" s="9">
        <v>0.5</v>
      </c>
    </row>
    <row r="66" spans="1:14">
      <c r="A66" s="8">
        <v>10</v>
      </c>
      <c r="B66" s="9">
        <v>10</v>
      </c>
      <c r="C66" s="9">
        <v>0.894938230514526</v>
      </c>
      <c r="D66" s="9">
        <v>0.0410025119781494</v>
      </c>
      <c r="E66" s="9">
        <v>9</v>
      </c>
      <c r="F66" s="9">
        <v>6</v>
      </c>
      <c r="G66" s="9">
        <v>1</v>
      </c>
      <c r="H66" s="9">
        <v>4</v>
      </c>
      <c r="I66" s="9">
        <v>0.9</v>
      </c>
      <c r="J66" s="9">
        <v>0.6</v>
      </c>
      <c r="K66" s="9">
        <v>0.72</v>
      </c>
      <c r="L66" s="9">
        <v>0.6</v>
      </c>
      <c r="M66" s="9">
        <v>0.3</v>
      </c>
      <c r="N66" s="9">
        <v>0.65</v>
      </c>
    </row>
    <row r="67" spans="1:14">
      <c r="A67" s="8">
        <v>172</v>
      </c>
      <c r="B67" s="9">
        <v>172</v>
      </c>
      <c r="C67" s="9">
        <v>0.896461248397827</v>
      </c>
      <c r="D67" s="9">
        <v>0.0336966514587402</v>
      </c>
      <c r="E67" s="9">
        <v>10</v>
      </c>
      <c r="F67" s="9">
        <v>6</v>
      </c>
      <c r="G67" s="9">
        <v>0</v>
      </c>
      <c r="H67" s="9">
        <v>4</v>
      </c>
      <c r="I67" s="9">
        <v>1</v>
      </c>
      <c r="J67" s="9">
        <v>0.625</v>
      </c>
      <c r="K67" s="9">
        <v>0.769230769230769</v>
      </c>
      <c r="L67" s="9">
        <v>0.6</v>
      </c>
      <c r="M67" s="9">
        <v>0.4</v>
      </c>
      <c r="N67" s="9">
        <v>0.7</v>
      </c>
    </row>
    <row r="68" spans="1:14">
      <c r="A68" s="8">
        <v>316</v>
      </c>
      <c r="B68" s="9">
        <v>316</v>
      </c>
      <c r="C68" s="9">
        <v>0.899687767028809</v>
      </c>
      <c r="D68" s="9">
        <v>0.0113396644592285</v>
      </c>
      <c r="E68" s="9">
        <v>9</v>
      </c>
      <c r="F68" s="9">
        <v>9</v>
      </c>
      <c r="G68" s="9">
        <v>1</v>
      </c>
      <c r="H68" s="9">
        <v>1</v>
      </c>
      <c r="I68" s="9">
        <v>0.9</v>
      </c>
      <c r="J68" s="9">
        <v>0.5</v>
      </c>
      <c r="K68" s="9">
        <v>0.642857142857143</v>
      </c>
      <c r="L68" s="9">
        <v>0.9</v>
      </c>
      <c r="M68" s="9">
        <v>0</v>
      </c>
      <c r="N68" s="9">
        <v>0.5</v>
      </c>
    </row>
    <row r="69" spans="1:14">
      <c r="A69" s="8">
        <v>87</v>
      </c>
      <c r="B69" s="9">
        <v>87</v>
      </c>
      <c r="C69" s="9">
        <v>0.905320048332214</v>
      </c>
      <c r="D69" s="9">
        <v>0.0473051071166992</v>
      </c>
      <c r="E69" s="9">
        <v>8</v>
      </c>
      <c r="F69" s="9">
        <v>9</v>
      </c>
      <c r="G69" s="9">
        <v>2</v>
      </c>
      <c r="H69" s="9">
        <v>1</v>
      </c>
      <c r="I69" s="9">
        <v>0.8</v>
      </c>
      <c r="J69" s="9">
        <v>0.470588235294118</v>
      </c>
      <c r="K69" s="9">
        <v>0.592592592592593</v>
      </c>
      <c r="L69" s="9">
        <v>0.9</v>
      </c>
      <c r="M69" s="9">
        <v>-0.1</v>
      </c>
      <c r="N69" s="9">
        <v>0.45</v>
      </c>
    </row>
    <row r="70" s="4" customFormat="1" spans="1:14">
      <c r="A70" s="16">
        <v>63</v>
      </c>
      <c r="B70" s="17">
        <v>63</v>
      </c>
      <c r="C70" s="17">
        <v>0.91111147403717</v>
      </c>
      <c r="D70" s="17">
        <v>0.0442389249801636</v>
      </c>
      <c r="E70" s="17">
        <v>10</v>
      </c>
      <c r="F70" s="17">
        <v>7</v>
      </c>
      <c r="G70" s="17">
        <v>0</v>
      </c>
      <c r="H70" s="17">
        <v>3</v>
      </c>
      <c r="I70" s="17">
        <v>1</v>
      </c>
      <c r="J70" s="17">
        <v>0.588235294117647</v>
      </c>
      <c r="K70" s="17">
        <v>0.740740740740741</v>
      </c>
      <c r="L70" s="17">
        <v>0.7</v>
      </c>
      <c r="M70" s="17">
        <v>0.3</v>
      </c>
      <c r="N70" s="17">
        <v>0.65</v>
      </c>
    </row>
    <row r="71" spans="1:14">
      <c r="A71" s="8">
        <v>241</v>
      </c>
      <c r="B71" s="9">
        <v>241</v>
      </c>
      <c r="C71" s="9">
        <v>0.931020617485046</v>
      </c>
      <c r="D71" s="9">
        <v>0.065038800239563</v>
      </c>
      <c r="E71" s="9">
        <v>10</v>
      </c>
      <c r="F71" s="9">
        <v>8</v>
      </c>
      <c r="G71" s="9">
        <v>0</v>
      </c>
      <c r="H71" s="9">
        <v>2</v>
      </c>
      <c r="I71" s="9">
        <v>1</v>
      </c>
      <c r="J71" s="9">
        <v>0.555555555555556</v>
      </c>
      <c r="K71" s="9">
        <v>0.714285714285714</v>
      </c>
      <c r="L71" s="9">
        <v>0.8</v>
      </c>
      <c r="M71" s="9">
        <v>0.2</v>
      </c>
      <c r="N71" s="9">
        <v>0.6</v>
      </c>
    </row>
    <row r="72" spans="3:13">
      <c r="C72" s="7">
        <f>AVERAGE(C2:C71)</f>
        <v>0.733878758975438</v>
      </c>
      <c r="D72" s="7">
        <f>AVERAGE(D2:D71)</f>
        <v>0.0383940049580165</v>
      </c>
      <c r="L72" s="7">
        <f>AVERAGE(L2:L71)</f>
        <v>0.724285714285714</v>
      </c>
      <c r="M72" s="7">
        <f>AVERAGE(M2:M71)</f>
        <v>0.185714285714286</v>
      </c>
    </row>
    <row r="74" spans="3:9">
      <c r="C74" s="18" t="s">
        <v>13</v>
      </c>
      <c r="D74" s="7" t="s">
        <v>14</v>
      </c>
      <c r="E74" s="7"/>
      <c r="F74" s="7" t="s">
        <v>85</v>
      </c>
      <c r="G74" s="7" t="s">
        <v>88</v>
      </c>
      <c r="H74" s="7" t="s">
        <v>39</v>
      </c>
      <c r="I74" s="7"/>
    </row>
    <row r="75" spans="3:12">
      <c r="C75" s="7" t="s">
        <v>15</v>
      </c>
      <c r="D75" s="7">
        <f>COUNTIF(C2:C71,"&lt;0.343")-COUNTIF(C2:C71,"&lt;0.311")</f>
        <v>0</v>
      </c>
      <c r="E75" s="7"/>
      <c r="F75" s="7"/>
      <c r="G75" s="7"/>
      <c r="H75" s="19">
        <v>0.02</v>
      </c>
      <c r="I75" s="23">
        <v>31.2</v>
      </c>
      <c r="J75" s="23">
        <v>-40</v>
      </c>
      <c r="K75" s="24">
        <v>0.0256</v>
      </c>
      <c r="L75">
        <v>76</v>
      </c>
    </row>
    <row r="76" spans="3:12">
      <c r="C76" s="7" t="s">
        <v>16</v>
      </c>
      <c r="D76" s="7">
        <f>COUNTIF(C2:C71,"&lt;0.375")-COUNTIF(C2:C71,"&lt;0.343")</f>
        <v>0</v>
      </c>
      <c r="E76" s="7"/>
      <c r="F76" s="7"/>
      <c r="G76" s="7"/>
      <c r="H76" s="19">
        <v>0.04</v>
      </c>
      <c r="I76" s="23">
        <v>62.4</v>
      </c>
      <c r="J76" s="23">
        <v>-60</v>
      </c>
      <c r="K76" s="24">
        <v>0.0385</v>
      </c>
      <c r="L76">
        <v>75</v>
      </c>
    </row>
    <row r="77" spans="3:12">
      <c r="C77" s="7" t="s">
        <v>17</v>
      </c>
      <c r="D77" s="7">
        <f>COUNTIF(C2:C71,"&lt;0.407")-COUNTIF(C2:C71,"&lt;0.375")</f>
        <v>0</v>
      </c>
      <c r="E77" s="7"/>
      <c r="F77" s="7"/>
      <c r="G77" s="7"/>
      <c r="H77" s="19">
        <v>0.1</v>
      </c>
      <c r="I77" s="23">
        <v>156</v>
      </c>
      <c r="J77" s="23">
        <v>-160</v>
      </c>
      <c r="K77" s="24">
        <v>0.1026</v>
      </c>
      <c r="L77">
        <v>70</v>
      </c>
    </row>
    <row r="78" spans="3:12">
      <c r="C78" s="7" t="s">
        <v>18</v>
      </c>
      <c r="D78" s="7">
        <f>COUNTIF(C2:C71,"&lt;0.439")-COUNTIF(C2:C71,"&lt;0.407")</f>
        <v>0</v>
      </c>
      <c r="E78" s="7"/>
      <c r="F78" s="7"/>
      <c r="G78" s="7"/>
      <c r="H78" s="19">
        <v>0.12</v>
      </c>
      <c r="I78" s="23">
        <v>187.2</v>
      </c>
      <c r="J78" s="23">
        <v>-180</v>
      </c>
      <c r="K78" s="24">
        <v>0.1154</v>
      </c>
      <c r="L78">
        <v>69</v>
      </c>
    </row>
    <row r="79" s="3" customFormat="1" spans="3:12">
      <c r="C79" s="20" t="s">
        <v>19</v>
      </c>
      <c r="D79" s="20">
        <f>COUNTIF(C2:C71,"&lt;0.471")-COUNTIF(C2:C71,"&lt;0.439")</f>
        <v>0</v>
      </c>
      <c r="E79" s="20"/>
      <c r="F79" s="20">
        <v>1500</v>
      </c>
      <c r="G79" s="20"/>
      <c r="H79" s="20"/>
      <c r="I79" s="20"/>
      <c r="J79" s="3">
        <v>-200</v>
      </c>
      <c r="K79" s="25">
        <v>0.1282</v>
      </c>
      <c r="L79" s="3">
        <v>68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5" customFormat="1" spans="3:8">
      <c r="C81" s="21" t="s">
        <v>21</v>
      </c>
      <c r="D81" s="21">
        <f>COUNTIF(C2:C71,"&lt;0.535")-COUNTIF(C2:C71,"&lt;0.503")</f>
        <v>0</v>
      </c>
      <c r="E81" s="21">
        <v>4</v>
      </c>
      <c r="F81" s="21">
        <v>-36</v>
      </c>
      <c r="G81" s="21">
        <v>3</v>
      </c>
      <c r="H81" s="5">
        <v>4</v>
      </c>
    </row>
    <row r="82" spans="3:7">
      <c r="C82" s="7" t="s">
        <v>22</v>
      </c>
      <c r="D82" s="7">
        <f>COUNTIF(C2:C71,"&lt;0.567")-COUNTIF(C2:C71,"&lt;0.535")</f>
        <v>0</v>
      </c>
      <c r="E82" s="7">
        <v>7</v>
      </c>
      <c r="F82" s="7">
        <v>-38</v>
      </c>
      <c r="G82" s="7">
        <v>7</v>
      </c>
    </row>
    <row r="83" s="3" customFormat="1" spans="3:7">
      <c r="C83" s="20" t="s">
        <v>23</v>
      </c>
      <c r="D83" s="20">
        <f>COUNTIF(C2:C71,"&lt;0.599")-COUNTIF(C2:C71,"&lt;0.567")</f>
        <v>0</v>
      </c>
      <c r="E83" s="20">
        <v>9</v>
      </c>
      <c r="F83" s="20">
        <v>-55</v>
      </c>
      <c r="G83" s="20">
        <v>11</v>
      </c>
    </row>
    <row r="84" spans="3:7">
      <c r="C84" s="7" t="s">
        <v>24</v>
      </c>
      <c r="D84" s="7">
        <f>COUNTIF(C2:C71,"&lt;0.631")-COUNTIF(C2:C71,"&lt;0.599")</f>
        <v>26</v>
      </c>
      <c r="E84" s="7">
        <v>11</v>
      </c>
      <c r="F84" s="7">
        <v>-50</v>
      </c>
      <c r="G84" s="7">
        <v>15</v>
      </c>
    </row>
    <row r="85" s="6" customFormat="1" spans="3:7">
      <c r="C85" s="22" t="s">
        <v>25</v>
      </c>
      <c r="D85" s="22">
        <f>COUNTIF(C2:C71,"&lt;0.663")-COUNTIF(C2:C71,"&lt;0.631")</f>
        <v>0</v>
      </c>
      <c r="E85" s="22">
        <v>13</v>
      </c>
      <c r="F85" s="22">
        <v>-39</v>
      </c>
      <c r="G85" s="22">
        <v>18</v>
      </c>
    </row>
    <row r="86" spans="3:7">
      <c r="C86" s="7" t="s">
        <v>26</v>
      </c>
      <c r="D86" s="7">
        <f>COUNTIF(C2:C71,"&lt;0.695")-COUNTIF(C2:C71,"&lt;0.663")</f>
        <v>0</v>
      </c>
      <c r="E86" s="7">
        <v>11</v>
      </c>
      <c r="F86" s="7">
        <v>-39</v>
      </c>
      <c r="G86" s="7">
        <v>15</v>
      </c>
    </row>
    <row r="87" spans="3:7">
      <c r="C87" s="7" t="s">
        <v>27</v>
      </c>
      <c r="D87" s="7">
        <f>COUNTIF(C2:C71,"&lt;0.727")-COUNTIF(C2:C71,"&lt;0.695")</f>
        <v>5</v>
      </c>
      <c r="E87" s="7">
        <v>9</v>
      </c>
      <c r="F87" s="7">
        <v>-35</v>
      </c>
      <c r="G87" s="7">
        <v>11</v>
      </c>
    </row>
    <row r="88" spans="3:7">
      <c r="C88" s="7" t="s">
        <v>28</v>
      </c>
      <c r="D88" s="7">
        <f>COUNTIF(C2:C71,"&lt;0.759")-COUNTIF(C2:C71,"&lt;0.727")</f>
        <v>7</v>
      </c>
      <c r="E88" s="7">
        <v>7</v>
      </c>
      <c r="F88" s="7">
        <v>-22</v>
      </c>
      <c r="G88" s="7">
        <v>7</v>
      </c>
    </row>
    <row r="89" s="5" customFormat="1" spans="3:7">
      <c r="C89" s="21" t="s">
        <v>29</v>
      </c>
      <c r="D89" s="21">
        <f>COUNTIF(C2:C71,"&lt;0.791")-COUNTIF(C2:C71,"&lt;0.759")</f>
        <v>7</v>
      </c>
      <c r="E89" s="21">
        <v>4</v>
      </c>
      <c r="F89" s="21">
        <v>-14</v>
      </c>
      <c r="G89" s="21">
        <v>3</v>
      </c>
    </row>
    <row r="90" spans="3:9">
      <c r="C90" s="7" t="s">
        <v>30</v>
      </c>
      <c r="D90" s="7">
        <f>COUNTIF(C2:C71,"&lt;0.823")-COUNTIF(C2:C71,"&lt;0.791")</f>
        <v>11</v>
      </c>
      <c r="E90" s="7"/>
      <c r="F90" s="7"/>
      <c r="G90" s="7"/>
      <c r="H90">
        <v>0.53</v>
      </c>
      <c r="I90">
        <v>0.038</v>
      </c>
    </row>
    <row r="91" spans="3:9">
      <c r="C91" s="7" t="s">
        <v>31</v>
      </c>
      <c r="D91" s="7">
        <f>COUNTIF(C2:C71,"&lt;0.855")-COUNTIF(C2:C71,"&lt;0.823")</f>
        <v>6</v>
      </c>
      <c r="E91" s="7"/>
      <c r="F91" s="7"/>
      <c r="G91" s="7"/>
      <c r="H91">
        <v>0.641</v>
      </c>
      <c r="I91">
        <v>0.073</v>
      </c>
    </row>
    <row r="92" spans="3:9">
      <c r="C92" s="7" t="s">
        <v>32</v>
      </c>
      <c r="D92" s="7">
        <f>COUNTIF(C2:C71,"&lt;0.887")-COUNTIF(C2:C71,"&lt;0.855")</f>
        <v>2</v>
      </c>
      <c r="E92" s="7"/>
      <c r="F92" s="7"/>
      <c r="G92" s="7"/>
      <c r="H92">
        <v>0.734</v>
      </c>
      <c r="I92">
        <v>0.107</v>
      </c>
    </row>
    <row r="93" spans="3:7">
      <c r="C93" s="7" t="s">
        <v>33</v>
      </c>
      <c r="D93" s="7">
        <f>COUNTIF(C2:C71,"&lt;0.919")-COUNTIF(C2:C71,"&lt;0.887")</f>
        <v>5</v>
      </c>
      <c r="E93" s="7"/>
      <c r="F93" s="7"/>
      <c r="G93" s="7"/>
    </row>
    <row r="94" spans="3:7">
      <c r="C94" s="7" t="s">
        <v>34</v>
      </c>
      <c r="D94" s="7">
        <f>COUNTIF(C2:C71,"&lt;0.951")-COUNTIF(C2:C71,"&lt;0.919")</f>
        <v>1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7"/>
  <sheetViews>
    <sheetView topLeftCell="A52" workbookViewId="0">
      <selection activeCell="H89" sqref="H89:I91"/>
    </sheetView>
  </sheetViews>
  <sheetFormatPr defaultColWidth="9" defaultRowHeight="13.5"/>
  <cols>
    <col min="3" max="4" width="17.1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314</v>
      </c>
      <c r="B2" s="9">
        <v>314</v>
      </c>
      <c r="C2" s="9">
        <v>0.599250078201294</v>
      </c>
      <c r="D2" s="9">
        <v>0.0104513168334961</v>
      </c>
      <c r="E2" s="9">
        <v>10</v>
      </c>
      <c r="F2" s="9">
        <v>8</v>
      </c>
      <c r="G2" s="9">
        <v>0</v>
      </c>
      <c r="H2" s="9">
        <v>2</v>
      </c>
      <c r="I2" s="9">
        <v>1</v>
      </c>
      <c r="J2" s="9">
        <v>0.555555555555556</v>
      </c>
      <c r="K2" s="9">
        <v>0.714285714285714</v>
      </c>
      <c r="L2" s="9">
        <v>0.8</v>
      </c>
      <c r="M2" s="9">
        <v>0.2</v>
      </c>
      <c r="N2" s="9">
        <v>0.6</v>
      </c>
    </row>
    <row r="3" spans="1:14">
      <c r="A3" s="8">
        <v>53</v>
      </c>
      <c r="B3" s="9">
        <v>53</v>
      </c>
      <c r="C3" s="9">
        <v>0.600767612457275</v>
      </c>
      <c r="D3" s="9">
        <v>0.0297636985778809</v>
      </c>
      <c r="E3" s="9">
        <v>10</v>
      </c>
      <c r="F3" s="9">
        <v>8</v>
      </c>
      <c r="G3" s="9">
        <v>0</v>
      </c>
      <c r="H3" s="9">
        <v>2</v>
      </c>
      <c r="I3" s="9">
        <v>1</v>
      </c>
      <c r="J3" s="9">
        <v>0.555555555555556</v>
      </c>
      <c r="K3" s="9">
        <v>0.714285714285714</v>
      </c>
      <c r="L3" s="9">
        <v>0.8</v>
      </c>
      <c r="M3" s="9">
        <v>0.2</v>
      </c>
      <c r="N3" s="9">
        <v>0.6</v>
      </c>
    </row>
    <row r="4" spans="1:14">
      <c r="A4" s="8">
        <v>249</v>
      </c>
      <c r="B4" s="9">
        <v>249</v>
      </c>
      <c r="C4" s="9">
        <v>0.602627396583557</v>
      </c>
      <c r="D4" s="9">
        <v>0.0299558639526367</v>
      </c>
      <c r="E4" s="9">
        <v>10</v>
      </c>
      <c r="F4" s="9">
        <v>7</v>
      </c>
      <c r="G4" s="9">
        <v>0</v>
      </c>
      <c r="H4" s="9">
        <v>3</v>
      </c>
      <c r="I4" s="9">
        <v>1</v>
      </c>
      <c r="J4" s="9">
        <v>0.588235294117647</v>
      </c>
      <c r="K4" s="9">
        <v>0.740740740740741</v>
      </c>
      <c r="L4" s="9">
        <v>0.7</v>
      </c>
      <c r="M4" s="9">
        <v>0.3</v>
      </c>
      <c r="N4" s="9">
        <v>0.65</v>
      </c>
    </row>
    <row r="5" spans="1:14">
      <c r="A5" s="8">
        <v>388</v>
      </c>
      <c r="B5" s="9">
        <v>388</v>
      </c>
      <c r="C5" s="9">
        <v>0.602671146392822</v>
      </c>
      <c r="D5" s="9">
        <v>0.0255541801452637</v>
      </c>
      <c r="E5" s="9">
        <v>10</v>
      </c>
      <c r="F5" s="9">
        <v>7</v>
      </c>
      <c r="G5" s="9">
        <v>0</v>
      </c>
      <c r="H5" s="9">
        <v>3</v>
      </c>
      <c r="I5" s="9">
        <v>1</v>
      </c>
      <c r="J5" s="9">
        <v>0.588235294117647</v>
      </c>
      <c r="K5" s="9">
        <v>0.740740740740741</v>
      </c>
      <c r="L5" s="9">
        <v>0.7</v>
      </c>
      <c r="M5" s="9">
        <v>0.3</v>
      </c>
      <c r="N5" s="9">
        <v>0.65</v>
      </c>
    </row>
    <row r="6" s="3" customFormat="1" spans="1:14">
      <c r="A6" s="14">
        <v>236</v>
      </c>
      <c r="B6" s="15">
        <v>236</v>
      </c>
      <c r="C6" s="15">
        <v>0.60302460193634</v>
      </c>
      <c r="D6" s="15">
        <v>0.0383080244064331</v>
      </c>
      <c r="E6" s="15">
        <v>10</v>
      </c>
      <c r="F6" s="15">
        <v>7</v>
      </c>
      <c r="G6" s="15">
        <v>0</v>
      </c>
      <c r="H6" s="15">
        <v>3</v>
      </c>
      <c r="I6" s="15">
        <v>1</v>
      </c>
      <c r="J6" s="15">
        <v>0.588235294117647</v>
      </c>
      <c r="K6" s="15">
        <v>0.740740740740741</v>
      </c>
      <c r="L6" s="15">
        <v>0.7</v>
      </c>
      <c r="M6" s="15">
        <v>0.3</v>
      </c>
      <c r="N6" s="15">
        <v>0.65</v>
      </c>
    </row>
    <row r="7" spans="1:14">
      <c r="A7" s="8">
        <v>338</v>
      </c>
      <c r="B7" s="9">
        <v>338</v>
      </c>
      <c r="C7" s="9">
        <v>0.603128910064697</v>
      </c>
      <c r="D7" s="9">
        <v>0.043573260307312</v>
      </c>
      <c r="E7" s="9">
        <v>9</v>
      </c>
      <c r="F7" s="9">
        <v>8</v>
      </c>
      <c r="G7" s="9">
        <v>1</v>
      </c>
      <c r="H7" s="9">
        <v>2</v>
      </c>
      <c r="I7" s="9">
        <v>0.9</v>
      </c>
      <c r="J7" s="9">
        <v>0.529411764705882</v>
      </c>
      <c r="K7" s="9">
        <v>0.666666666666667</v>
      </c>
      <c r="L7" s="9">
        <v>0.8</v>
      </c>
      <c r="M7" s="9">
        <v>0.1</v>
      </c>
      <c r="N7" s="9">
        <v>0.55</v>
      </c>
    </row>
    <row r="8" spans="1:14">
      <c r="A8" s="8">
        <v>100</v>
      </c>
      <c r="B8" s="9">
        <v>100</v>
      </c>
      <c r="C8" s="9">
        <v>0.604646682739258</v>
      </c>
      <c r="D8" s="9">
        <v>0.0354998111724854</v>
      </c>
      <c r="E8" s="9">
        <v>10</v>
      </c>
      <c r="F8" s="9">
        <v>8</v>
      </c>
      <c r="G8" s="9">
        <v>0</v>
      </c>
      <c r="H8" s="9">
        <v>2</v>
      </c>
      <c r="I8" s="9">
        <v>1</v>
      </c>
      <c r="J8" s="9">
        <v>0.555555555555556</v>
      </c>
      <c r="K8" s="9">
        <v>0.714285714285714</v>
      </c>
      <c r="L8" s="9">
        <v>0.8</v>
      </c>
      <c r="M8" s="9">
        <v>0.2</v>
      </c>
      <c r="N8" s="9">
        <v>0.6</v>
      </c>
    </row>
    <row r="9" spans="1:14">
      <c r="A9" s="8">
        <v>57</v>
      </c>
      <c r="B9" s="9">
        <v>57</v>
      </c>
      <c r="C9" s="9">
        <v>0.605223536491394</v>
      </c>
      <c r="D9" s="9">
        <v>0.031017541885376</v>
      </c>
      <c r="E9" s="9">
        <v>8</v>
      </c>
      <c r="F9" s="9">
        <v>8</v>
      </c>
      <c r="G9" s="9">
        <v>2</v>
      </c>
      <c r="H9" s="9">
        <v>2</v>
      </c>
      <c r="I9" s="9">
        <v>0.8</v>
      </c>
      <c r="J9" s="9">
        <v>0.5</v>
      </c>
      <c r="K9" s="9">
        <v>0.615384615384615</v>
      </c>
      <c r="L9" s="9">
        <v>0.8</v>
      </c>
      <c r="M9" s="9">
        <v>0</v>
      </c>
      <c r="N9" s="9">
        <v>0.5</v>
      </c>
    </row>
    <row r="10" s="3" customFormat="1" spans="1:14">
      <c r="A10" s="14">
        <v>239</v>
      </c>
      <c r="B10" s="15">
        <v>239</v>
      </c>
      <c r="C10" s="15">
        <v>0.606819152832031</v>
      </c>
      <c r="D10" s="15">
        <v>0.0388393402099609</v>
      </c>
      <c r="E10" s="15">
        <v>9</v>
      </c>
      <c r="F10" s="15">
        <v>3</v>
      </c>
      <c r="G10" s="15">
        <v>1</v>
      </c>
      <c r="H10" s="15">
        <v>7</v>
      </c>
      <c r="I10" s="15">
        <v>0.9</v>
      </c>
      <c r="J10" s="15">
        <v>0.75</v>
      </c>
      <c r="K10" s="15">
        <v>0.818181818181818</v>
      </c>
      <c r="L10" s="15">
        <v>0.3</v>
      </c>
      <c r="M10" s="15">
        <v>0.6</v>
      </c>
      <c r="N10" s="15">
        <v>0.8</v>
      </c>
    </row>
    <row r="11" spans="1:14">
      <c r="A11" s="8">
        <v>470</v>
      </c>
      <c r="B11" s="9">
        <v>470</v>
      </c>
      <c r="C11" s="9">
        <v>0.609823346138</v>
      </c>
      <c r="D11" s="9">
        <v>0.0507510900497437</v>
      </c>
      <c r="E11" s="9">
        <v>9</v>
      </c>
      <c r="F11" s="9">
        <v>6</v>
      </c>
      <c r="G11" s="9">
        <v>1</v>
      </c>
      <c r="H11" s="9">
        <v>4</v>
      </c>
      <c r="I11" s="9">
        <v>0.9</v>
      </c>
      <c r="J11" s="9">
        <v>0.6</v>
      </c>
      <c r="K11" s="9">
        <v>0.72</v>
      </c>
      <c r="L11" s="9">
        <v>0.6</v>
      </c>
      <c r="M11" s="9">
        <v>0.3</v>
      </c>
      <c r="N11" s="9">
        <v>0.65</v>
      </c>
    </row>
    <row r="12" spans="1:14">
      <c r="A12" s="8">
        <v>400</v>
      </c>
      <c r="B12" s="9">
        <v>400</v>
      </c>
      <c r="C12" s="9">
        <v>0.610959053039551</v>
      </c>
      <c r="D12" s="9">
        <v>0.0227282047271729</v>
      </c>
      <c r="E12" s="9">
        <v>8</v>
      </c>
      <c r="F12" s="9">
        <v>8</v>
      </c>
      <c r="G12" s="9">
        <v>2</v>
      </c>
      <c r="H12" s="9">
        <v>2</v>
      </c>
      <c r="I12" s="9">
        <v>0.8</v>
      </c>
      <c r="J12" s="9">
        <v>0.5</v>
      </c>
      <c r="K12" s="9">
        <v>0.615384615384615</v>
      </c>
      <c r="L12" s="9">
        <v>0.8</v>
      </c>
      <c r="M12" s="9">
        <v>0</v>
      </c>
      <c r="N12" s="9">
        <v>0.5</v>
      </c>
    </row>
    <row r="13" spans="1:14">
      <c r="A13" s="8">
        <v>353</v>
      </c>
      <c r="B13" s="9">
        <v>353</v>
      </c>
      <c r="C13" s="9">
        <v>0.612748861312866</v>
      </c>
      <c r="D13" s="9">
        <v>0.0423661470413208</v>
      </c>
      <c r="E13" s="9">
        <v>9</v>
      </c>
      <c r="F13" s="9">
        <v>8</v>
      </c>
      <c r="G13" s="9">
        <v>1</v>
      </c>
      <c r="H13" s="9">
        <v>2</v>
      </c>
      <c r="I13" s="9">
        <v>0.9</v>
      </c>
      <c r="J13" s="9">
        <v>0.529411764705882</v>
      </c>
      <c r="K13" s="9">
        <v>0.666666666666667</v>
      </c>
      <c r="L13" s="9">
        <v>0.8</v>
      </c>
      <c r="M13" s="9">
        <v>0.1</v>
      </c>
      <c r="N13" s="9">
        <v>0.55</v>
      </c>
    </row>
    <row r="14" spans="1:14">
      <c r="A14" s="8">
        <v>229</v>
      </c>
      <c r="B14" s="9">
        <v>229</v>
      </c>
      <c r="C14" s="9">
        <v>0.615076422691345</v>
      </c>
      <c r="D14" s="9">
        <v>0.00972950458526611</v>
      </c>
      <c r="E14" s="9">
        <v>9</v>
      </c>
      <c r="F14" s="9">
        <v>6</v>
      </c>
      <c r="G14" s="9">
        <v>1</v>
      </c>
      <c r="H14" s="9">
        <v>4</v>
      </c>
      <c r="I14" s="9">
        <v>0.9</v>
      </c>
      <c r="J14" s="9">
        <v>0.6</v>
      </c>
      <c r="K14" s="9">
        <v>0.72</v>
      </c>
      <c r="L14" s="9">
        <v>0.6</v>
      </c>
      <c r="M14" s="9">
        <v>0.3</v>
      </c>
      <c r="N14" s="9">
        <v>0.65</v>
      </c>
    </row>
    <row r="15" spans="1:14">
      <c r="A15" s="8">
        <v>94</v>
      </c>
      <c r="B15" s="9">
        <v>94</v>
      </c>
      <c r="C15" s="9">
        <v>0.619412779808044</v>
      </c>
      <c r="D15" s="9">
        <v>0.036719799041748</v>
      </c>
      <c r="E15" s="9">
        <v>10</v>
      </c>
      <c r="F15" s="9">
        <v>9</v>
      </c>
      <c r="G15" s="9">
        <v>0</v>
      </c>
      <c r="H15" s="9">
        <v>1</v>
      </c>
      <c r="I15" s="9">
        <v>1</v>
      </c>
      <c r="J15" s="9">
        <v>0.526315789473684</v>
      </c>
      <c r="K15" s="9">
        <v>0.689655172413793</v>
      </c>
      <c r="L15" s="9">
        <v>0.9</v>
      </c>
      <c r="M15" s="9">
        <v>0.1</v>
      </c>
      <c r="N15" s="9">
        <v>0.55</v>
      </c>
    </row>
    <row r="16" spans="1:14">
      <c r="A16" s="8">
        <v>2</v>
      </c>
      <c r="B16" s="9">
        <v>2</v>
      </c>
      <c r="C16" s="9">
        <v>0.621734499931335</v>
      </c>
      <c r="D16" s="9">
        <v>0.000980615615844727</v>
      </c>
      <c r="E16" s="9">
        <v>9</v>
      </c>
      <c r="F16" s="9">
        <v>4</v>
      </c>
      <c r="G16" s="9">
        <v>1</v>
      </c>
      <c r="H16" s="9">
        <v>6</v>
      </c>
      <c r="I16" s="9">
        <v>0.9</v>
      </c>
      <c r="J16" s="9">
        <v>0.692307692307692</v>
      </c>
      <c r="K16" s="9">
        <v>0.782608695652174</v>
      </c>
      <c r="L16" s="9">
        <v>0.4</v>
      </c>
      <c r="M16" s="9">
        <v>0.5</v>
      </c>
      <c r="N16" s="9">
        <v>0.75</v>
      </c>
    </row>
    <row r="17" spans="1:14">
      <c r="A17" s="8">
        <v>289</v>
      </c>
      <c r="B17" s="9">
        <v>289</v>
      </c>
      <c r="C17" s="9">
        <v>0.622252225875854</v>
      </c>
      <c r="D17" s="9">
        <v>0.0173782110214233</v>
      </c>
      <c r="E17" s="9">
        <v>8</v>
      </c>
      <c r="F17" s="9">
        <v>6</v>
      </c>
      <c r="G17" s="9">
        <v>2</v>
      </c>
      <c r="H17" s="9">
        <v>4</v>
      </c>
      <c r="I17" s="9">
        <v>0.8</v>
      </c>
      <c r="J17" s="9">
        <v>0.571428571428572</v>
      </c>
      <c r="K17" s="9">
        <v>0.666666666666667</v>
      </c>
      <c r="L17" s="9">
        <v>0.6</v>
      </c>
      <c r="M17" s="9">
        <v>0.2</v>
      </c>
      <c r="N17" s="9">
        <v>0.6</v>
      </c>
    </row>
    <row r="18" spans="1:14">
      <c r="A18" s="8">
        <v>486</v>
      </c>
      <c r="B18" s="9">
        <v>486</v>
      </c>
      <c r="C18" s="9">
        <v>0.622696757316589</v>
      </c>
      <c r="D18" s="9">
        <v>0.0105104446411133</v>
      </c>
      <c r="E18" s="9">
        <v>9</v>
      </c>
      <c r="F18" s="9">
        <v>6</v>
      </c>
      <c r="G18" s="9">
        <v>1</v>
      </c>
      <c r="H18" s="9">
        <v>4</v>
      </c>
      <c r="I18" s="9">
        <v>0.9</v>
      </c>
      <c r="J18" s="9">
        <v>0.6</v>
      </c>
      <c r="K18" s="9">
        <v>0.72</v>
      </c>
      <c r="L18" s="9">
        <v>0.6</v>
      </c>
      <c r="M18" s="9">
        <v>0.3</v>
      </c>
      <c r="N18" s="9">
        <v>0.65</v>
      </c>
    </row>
    <row r="19" spans="1:14">
      <c r="A19" s="8">
        <v>27</v>
      </c>
      <c r="B19" s="9">
        <v>27</v>
      </c>
      <c r="C19" s="9">
        <v>0.62513256072998</v>
      </c>
      <c r="D19" s="9">
        <v>0.0202144384384155</v>
      </c>
      <c r="E19" s="9">
        <v>9</v>
      </c>
      <c r="F19" s="9">
        <v>9</v>
      </c>
      <c r="G19" s="9">
        <v>1</v>
      </c>
      <c r="H19" s="9">
        <v>1</v>
      </c>
      <c r="I19" s="9">
        <v>0.9</v>
      </c>
      <c r="J19" s="9">
        <v>0.5</v>
      </c>
      <c r="K19" s="9">
        <v>0.642857142857143</v>
      </c>
      <c r="L19" s="9">
        <v>0.9</v>
      </c>
      <c r="M19" s="9">
        <v>0</v>
      </c>
      <c r="N19" s="9">
        <v>0.5</v>
      </c>
    </row>
    <row r="20" spans="1:14">
      <c r="A20" s="8">
        <v>286</v>
      </c>
      <c r="B20" s="9">
        <v>286</v>
      </c>
      <c r="C20" s="9">
        <v>0.625374913215637</v>
      </c>
      <c r="D20" s="9">
        <v>0.0424176454544067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120</v>
      </c>
      <c r="B21" s="9">
        <v>120</v>
      </c>
      <c r="C21" s="9">
        <v>0.625615119934082</v>
      </c>
      <c r="D21" s="9">
        <v>0.0199213027954102</v>
      </c>
      <c r="E21" s="9">
        <v>10</v>
      </c>
      <c r="F21" s="9">
        <v>7</v>
      </c>
      <c r="G21" s="9">
        <v>0</v>
      </c>
      <c r="H21" s="9">
        <v>3</v>
      </c>
      <c r="I21" s="9">
        <v>1</v>
      </c>
      <c r="J21" s="9">
        <v>0.588235294117647</v>
      </c>
      <c r="K21" s="9">
        <v>0.740740740740741</v>
      </c>
      <c r="L21" s="9">
        <v>0.7</v>
      </c>
      <c r="M21" s="9">
        <v>0.3</v>
      </c>
      <c r="N21" s="9">
        <v>0.65</v>
      </c>
    </row>
    <row r="22" spans="1:14">
      <c r="A22" s="8">
        <v>4</v>
      </c>
      <c r="B22" s="9">
        <v>4</v>
      </c>
      <c r="C22" s="9">
        <v>0.627549648284912</v>
      </c>
      <c r="D22" s="9">
        <v>0.0245206356048584</v>
      </c>
      <c r="E22" s="9">
        <v>9</v>
      </c>
      <c r="F22" s="9">
        <v>9</v>
      </c>
      <c r="G22" s="9">
        <v>1</v>
      </c>
      <c r="H22" s="9">
        <v>1</v>
      </c>
      <c r="I22" s="9">
        <v>0.9</v>
      </c>
      <c r="J22" s="9">
        <v>0.5</v>
      </c>
      <c r="K22" s="9">
        <v>0.642857142857143</v>
      </c>
      <c r="L22" s="9">
        <v>0.9</v>
      </c>
      <c r="M22" s="9">
        <v>0</v>
      </c>
      <c r="N22" s="9">
        <v>0.5</v>
      </c>
    </row>
    <row r="23" spans="1:14">
      <c r="A23" s="8">
        <v>136</v>
      </c>
      <c r="B23" s="9">
        <v>136</v>
      </c>
      <c r="C23" s="9">
        <v>0.627938747406006</v>
      </c>
      <c r="D23" s="9">
        <v>0.0113358497619629</v>
      </c>
      <c r="E23" s="9">
        <v>9</v>
      </c>
      <c r="F23" s="9">
        <v>4</v>
      </c>
      <c r="G23" s="9">
        <v>1</v>
      </c>
      <c r="H23" s="9">
        <v>6</v>
      </c>
      <c r="I23" s="9">
        <v>0.9</v>
      </c>
      <c r="J23" s="9">
        <v>0.692307692307692</v>
      </c>
      <c r="K23" s="9">
        <v>0.782608695652174</v>
      </c>
      <c r="L23" s="9">
        <v>0.4</v>
      </c>
      <c r="M23" s="9">
        <v>0.5</v>
      </c>
      <c r="N23" s="9">
        <v>0.75</v>
      </c>
    </row>
    <row r="24" spans="1:14">
      <c r="A24" s="8">
        <v>54</v>
      </c>
      <c r="B24" s="9">
        <v>54</v>
      </c>
      <c r="C24" s="9">
        <v>0.629478931427002</v>
      </c>
      <c r="D24" s="9">
        <v>0.0051422119140625</v>
      </c>
      <c r="E24" s="9">
        <v>10</v>
      </c>
      <c r="F24" s="9">
        <v>9</v>
      </c>
      <c r="G24" s="9">
        <v>0</v>
      </c>
      <c r="H24" s="9">
        <v>1</v>
      </c>
      <c r="I24" s="9">
        <v>1</v>
      </c>
      <c r="J24" s="9">
        <v>0.526315789473684</v>
      </c>
      <c r="K24" s="9">
        <v>0.689655172413793</v>
      </c>
      <c r="L24" s="9">
        <v>0.9</v>
      </c>
      <c r="M24" s="9">
        <v>0.1</v>
      </c>
      <c r="N24" s="9">
        <v>0.55</v>
      </c>
    </row>
    <row r="25" s="3" customFormat="1" spans="1:14">
      <c r="A25" s="14">
        <v>5</v>
      </c>
      <c r="B25" s="15">
        <v>5</v>
      </c>
      <c r="C25" s="15">
        <v>0.629554629325867</v>
      </c>
      <c r="D25" s="15">
        <v>0.0277773141860962</v>
      </c>
      <c r="E25" s="15">
        <v>8</v>
      </c>
      <c r="F25" s="15">
        <v>5</v>
      </c>
      <c r="G25" s="15">
        <v>2</v>
      </c>
      <c r="H25" s="15">
        <v>5</v>
      </c>
      <c r="I25" s="15">
        <v>0.8</v>
      </c>
      <c r="J25" s="15">
        <v>0.615384615384615</v>
      </c>
      <c r="K25" s="15">
        <v>0.695652173913043</v>
      </c>
      <c r="L25" s="15">
        <v>0.5</v>
      </c>
      <c r="M25" s="15">
        <v>0.3</v>
      </c>
      <c r="N25" s="15">
        <v>0.65</v>
      </c>
    </row>
    <row r="26" spans="1:14">
      <c r="A26" s="8">
        <v>116</v>
      </c>
      <c r="B26" s="9">
        <v>116</v>
      </c>
      <c r="C26" s="9">
        <v>0.630280375480652</v>
      </c>
      <c r="D26" s="9">
        <v>0.000827312469482422</v>
      </c>
      <c r="E26" s="9">
        <v>8</v>
      </c>
      <c r="F26" s="9">
        <v>6</v>
      </c>
      <c r="G26" s="9">
        <v>2</v>
      </c>
      <c r="H26" s="9">
        <v>4</v>
      </c>
      <c r="I26" s="9">
        <v>0.8</v>
      </c>
      <c r="J26" s="9">
        <v>0.571428571428572</v>
      </c>
      <c r="K26" s="9">
        <v>0.666666666666667</v>
      </c>
      <c r="L26" s="9">
        <v>0.6</v>
      </c>
      <c r="M26" s="9">
        <v>0.2</v>
      </c>
      <c r="N26" s="9">
        <v>0.6</v>
      </c>
    </row>
    <row r="27" s="2" customFormat="1" spans="1:14">
      <c r="A27" s="12">
        <v>221</v>
      </c>
      <c r="B27" s="13">
        <v>221</v>
      </c>
      <c r="C27" s="13">
        <v>0.630487561225891</v>
      </c>
      <c r="D27" s="13">
        <v>0.0630178451538086</v>
      </c>
      <c r="E27" s="13">
        <v>9</v>
      </c>
      <c r="F27" s="13">
        <v>8</v>
      </c>
      <c r="G27" s="13">
        <v>1</v>
      </c>
      <c r="H27" s="13">
        <v>2</v>
      </c>
      <c r="I27" s="13">
        <v>0.9</v>
      </c>
      <c r="J27" s="13">
        <v>0.529411764705882</v>
      </c>
      <c r="K27" s="13">
        <v>0.666666666666667</v>
      </c>
      <c r="L27" s="13">
        <v>0.8</v>
      </c>
      <c r="M27" s="13">
        <v>0.1</v>
      </c>
      <c r="N27" s="13">
        <v>0.55</v>
      </c>
    </row>
    <row r="28" spans="1:14">
      <c r="A28" s="8">
        <v>95</v>
      </c>
      <c r="B28" s="9">
        <v>95</v>
      </c>
      <c r="C28" s="9">
        <v>0.718604207038879</v>
      </c>
      <c r="D28" s="9">
        <v>0.000424385070800781</v>
      </c>
      <c r="E28" s="9">
        <v>8</v>
      </c>
      <c r="F28" s="9">
        <v>7</v>
      </c>
      <c r="G28" s="9">
        <v>2</v>
      </c>
      <c r="H28" s="9">
        <v>3</v>
      </c>
      <c r="I28" s="9">
        <v>0.8</v>
      </c>
      <c r="J28" s="9">
        <v>0.533333333333333</v>
      </c>
      <c r="K28" s="9">
        <v>0.64</v>
      </c>
      <c r="L28" s="9">
        <v>0.7</v>
      </c>
      <c r="M28" s="9">
        <v>0.1</v>
      </c>
      <c r="N28" s="9">
        <v>0.55</v>
      </c>
    </row>
    <row r="29" spans="1:14">
      <c r="A29" s="8">
        <v>293</v>
      </c>
      <c r="B29" s="9">
        <v>293</v>
      </c>
      <c r="C29" s="9">
        <v>0.730805635452271</v>
      </c>
      <c r="D29" s="9">
        <v>0.0538330078125</v>
      </c>
      <c r="E29" s="9">
        <v>10</v>
      </c>
      <c r="F29" s="9">
        <v>7</v>
      </c>
      <c r="G29" s="9">
        <v>0</v>
      </c>
      <c r="H29" s="9">
        <v>3</v>
      </c>
      <c r="I29" s="9">
        <v>1</v>
      </c>
      <c r="J29" s="9">
        <v>0.588235294117647</v>
      </c>
      <c r="K29" s="9">
        <v>0.740740740740741</v>
      </c>
      <c r="L29" s="9">
        <v>0.7</v>
      </c>
      <c r="M29" s="9">
        <v>0.3</v>
      </c>
      <c r="N29" s="9">
        <v>0.65</v>
      </c>
    </row>
    <row r="30" spans="1:14">
      <c r="A30" s="8">
        <v>476</v>
      </c>
      <c r="B30" s="9">
        <v>476</v>
      </c>
      <c r="C30" s="9">
        <v>0.708812236785889</v>
      </c>
      <c r="D30" s="9">
        <v>0.00474917888641357</v>
      </c>
      <c r="E30" s="9">
        <v>9</v>
      </c>
      <c r="F30" s="9">
        <v>7</v>
      </c>
      <c r="G30" s="9">
        <v>1</v>
      </c>
      <c r="H30" s="9">
        <v>3</v>
      </c>
      <c r="I30" s="9">
        <v>0.9</v>
      </c>
      <c r="J30" s="9">
        <v>0.5625</v>
      </c>
      <c r="K30" s="9">
        <v>0.692307692307692</v>
      </c>
      <c r="L30" s="9">
        <v>0.7</v>
      </c>
      <c r="M30" s="9">
        <v>0.2</v>
      </c>
      <c r="N30" s="9">
        <v>0.6</v>
      </c>
    </row>
    <row r="31" spans="1:14">
      <c r="A31" s="8">
        <v>11</v>
      </c>
      <c r="B31" s="9">
        <v>11</v>
      </c>
      <c r="C31" s="9">
        <v>0.731852769851685</v>
      </c>
      <c r="D31" s="9">
        <v>0.0606273412704468</v>
      </c>
      <c r="E31" s="9">
        <v>9</v>
      </c>
      <c r="F31" s="9">
        <v>5</v>
      </c>
      <c r="G31" s="9">
        <v>1</v>
      </c>
      <c r="H31" s="9">
        <v>5</v>
      </c>
      <c r="I31" s="9">
        <v>0.9</v>
      </c>
      <c r="J31" s="9">
        <v>0.642857142857143</v>
      </c>
      <c r="K31" s="9">
        <v>0.75</v>
      </c>
      <c r="L31" s="9">
        <v>0.5</v>
      </c>
      <c r="M31" s="9">
        <v>0.4</v>
      </c>
      <c r="N31" s="9">
        <v>0.7</v>
      </c>
    </row>
    <row r="32" s="3" customFormat="1" spans="1:14">
      <c r="A32" s="14">
        <v>357</v>
      </c>
      <c r="B32" s="15">
        <v>357</v>
      </c>
      <c r="C32" s="15">
        <v>0.736613154411316</v>
      </c>
      <c r="D32" s="15">
        <v>0.0743128061294556</v>
      </c>
      <c r="E32" s="15">
        <v>8</v>
      </c>
      <c r="F32" s="15">
        <v>9</v>
      </c>
      <c r="G32" s="15">
        <v>2</v>
      </c>
      <c r="H32" s="15">
        <v>1</v>
      </c>
      <c r="I32" s="15">
        <v>0.8</v>
      </c>
      <c r="J32" s="15">
        <v>0.470588235294118</v>
      </c>
      <c r="K32" s="15">
        <v>0.592592592592593</v>
      </c>
      <c r="L32" s="15">
        <v>0.9</v>
      </c>
      <c r="M32" s="15">
        <v>-0.1</v>
      </c>
      <c r="N32" s="15">
        <v>0.45</v>
      </c>
    </row>
    <row r="33" spans="1:14">
      <c r="A33" s="8">
        <v>463</v>
      </c>
      <c r="B33" s="9">
        <v>463</v>
      </c>
      <c r="C33" s="9">
        <v>0.722189426422119</v>
      </c>
      <c r="D33" s="9">
        <v>0.00653374195098877</v>
      </c>
      <c r="E33" s="9">
        <v>9</v>
      </c>
      <c r="F33" s="9">
        <v>9</v>
      </c>
      <c r="G33" s="9">
        <v>1</v>
      </c>
      <c r="H33" s="9">
        <v>1</v>
      </c>
      <c r="I33" s="9">
        <v>0.9</v>
      </c>
      <c r="J33" s="9">
        <v>0.5</v>
      </c>
      <c r="K33" s="9">
        <v>0.642857142857143</v>
      </c>
      <c r="L33" s="9">
        <v>0.9</v>
      </c>
      <c r="M33" s="9">
        <v>0</v>
      </c>
      <c r="N33" s="9">
        <v>0.5</v>
      </c>
    </row>
    <row r="34" spans="1:14">
      <c r="A34" s="8">
        <v>112</v>
      </c>
      <c r="B34" s="9">
        <v>112</v>
      </c>
      <c r="C34" s="9">
        <v>0.741947174072266</v>
      </c>
      <c r="D34" s="9">
        <v>0.073692798614502</v>
      </c>
      <c r="E34" s="9">
        <v>9</v>
      </c>
      <c r="F34" s="9">
        <v>6</v>
      </c>
      <c r="G34" s="9">
        <v>1</v>
      </c>
      <c r="H34" s="9">
        <v>4</v>
      </c>
      <c r="I34" s="9">
        <v>0.9</v>
      </c>
      <c r="J34" s="9">
        <v>0.6</v>
      </c>
      <c r="K34" s="9">
        <v>0.72</v>
      </c>
      <c r="L34" s="9">
        <v>0.6</v>
      </c>
      <c r="M34" s="9">
        <v>0.3</v>
      </c>
      <c r="N34" s="9">
        <v>0.65</v>
      </c>
    </row>
    <row r="35" spans="1:14">
      <c r="A35" s="8">
        <v>329</v>
      </c>
      <c r="B35" s="9">
        <v>329</v>
      </c>
      <c r="C35" s="9">
        <v>0.753454089164734</v>
      </c>
      <c r="D35" s="9">
        <v>0.0653548240661621</v>
      </c>
      <c r="E35" s="9">
        <v>9</v>
      </c>
      <c r="F35" s="9">
        <v>8</v>
      </c>
      <c r="G35" s="9">
        <v>1</v>
      </c>
      <c r="H35" s="9">
        <v>2</v>
      </c>
      <c r="I35" s="9">
        <v>0.9</v>
      </c>
      <c r="J35" s="9">
        <v>0.529411764705882</v>
      </c>
      <c r="K35" s="9">
        <v>0.666666666666667</v>
      </c>
      <c r="L35" s="9">
        <v>0.8</v>
      </c>
      <c r="M35" s="9">
        <v>0.1</v>
      </c>
      <c r="N35" s="9">
        <v>0.55</v>
      </c>
    </row>
    <row r="36" spans="1:14">
      <c r="A36" s="8">
        <v>387</v>
      </c>
      <c r="B36" s="9">
        <v>387</v>
      </c>
      <c r="C36" s="9">
        <v>0.757044076919556</v>
      </c>
      <c r="D36" s="9">
        <v>0.0741622447967529</v>
      </c>
      <c r="E36" s="9">
        <v>9</v>
      </c>
      <c r="F36" s="9">
        <v>9</v>
      </c>
      <c r="G36" s="9">
        <v>1</v>
      </c>
      <c r="H36" s="9">
        <v>1</v>
      </c>
      <c r="I36" s="9">
        <v>0.9</v>
      </c>
      <c r="J36" s="9">
        <v>0.5</v>
      </c>
      <c r="K36" s="9">
        <v>0.642857142857143</v>
      </c>
      <c r="L36" s="9">
        <v>0.9</v>
      </c>
      <c r="M36" s="9">
        <v>0</v>
      </c>
      <c r="N36" s="9">
        <v>0.5</v>
      </c>
    </row>
    <row r="37" s="4" customFormat="1" spans="1:14">
      <c r="A37" s="16">
        <v>489</v>
      </c>
      <c r="B37" s="17">
        <v>489</v>
      </c>
      <c r="C37" s="17">
        <v>0.758960366249084</v>
      </c>
      <c r="D37" s="17">
        <v>0.0620526075363159</v>
      </c>
      <c r="E37" s="17">
        <v>9</v>
      </c>
      <c r="F37" s="17">
        <v>4</v>
      </c>
      <c r="G37" s="17">
        <v>1</v>
      </c>
      <c r="H37" s="17">
        <v>6</v>
      </c>
      <c r="I37" s="17">
        <v>0.9</v>
      </c>
      <c r="J37" s="17">
        <v>0.692307692307692</v>
      </c>
      <c r="K37" s="17">
        <v>0.782608695652174</v>
      </c>
      <c r="L37" s="17">
        <v>0.4</v>
      </c>
      <c r="M37" s="17">
        <v>0.5</v>
      </c>
      <c r="N37" s="17">
        <v>0.75</v>
      </c>
    </row>
    <row r="38" spans="1:14">
      <c r="A38" s="8">
        <v>459</v>
      </c>
      <c r="B38" s="9">
        <v>459</v>
      </c>
      <c r="C38" s="9">
        <v>0.703859448432922</v>
      </c>
      <c r="D38" s="9">
        <v>0.0196352005004883</v>
      </c>
      <c r="E38" s="9">
        <v>10</v>
      </c>
      <c r="F38" s="9">
        <v>7</v>
      </c>
      <c r="G38" s="9">
        <v>0</v>
      </c>
      <c r="H38" s="9">
        <v>3</v>
      </c>
      <c r="I38" s="9">
        <v>1</v>
      </c>
      <c r="J38" s="9">
        <v>0.588235294117647</v>
      </c>
      <c r="K38" s="9">
        <v>0.740740740740741</v>
      </c>
      <c r="L38" s="9">
        <v>0.7</v>
      </c>
      <c r="M38" s="9">
        <v>0.3</v>
      </c>
      <c r="N38" s="9">
        <v>0.65</v>
      </c>
    </row>
    <row r="39" spans="1:14">
      <c r="A39" s="8">
        <v>75</v>
      </c>
      <c r="B39" s="9">
        <v>75</v>
      </c>
      <c r="C39" s="9">
        <v>0.770099759101868</v>
      </c>
      <c r="D39" s="9">
        <v>0.0259023904800415</v>
      </c>
      <c r="E39" s="9">
        <v>10</v>
      </c>
      <c r="F39" s="9">
        <v>8</v>
      </c>
      <c r="G39" s="9">
        <v>0</v>
      </c>
      <c r="H39" s="9">
        <v>2</v>
      </c>
      <c r="I39" s="9">
        <v>1</v>
      </c>
      <c r="J39" s="9">
        <v>0.555555555555556</v>
      </c>
      <c r="K39" s="9">
        <v>0.714285714285714</v>
      </c>
      <c r="L39" s="9">
        <v>0.8</v>
      </c>
      <c r="M39" s="9">
        <v>0.2</v>
      </c>
      <c r="N39" s="9">
        <v>0.6</v>
      </c>
    </row>
    <row r="40" spans="1:14">
      <c r="A40" s="8">
        <v>65</v>
      </c>
      <c r="B40" s="9">
        <v>65</v>
      </c>
      <c r="C40" s="9">
        <v>0.770633220672607</v>
      </c>
      <c r="D40" s="9">
        <v>0.0158760547637939</v>
      </c>
      <c r="E40" s="9">
        <v>10</v>
      </c>
      <c r="F40" s="9">
        <v>6</v>
      </c>
      <c r="G40" s="9">
        <v>0</v>
      </c>
      <c r="H40" s="9">
        <v>4</v>
      </c>
      <c r="I40" s="9">
        <v>1</v>
      </c>
      <c r="J40" s="9">
        <v>0.625</v>
      </c>
      <c r="K40" s="9">
        <v>0.769230769230769</v>
      </c>
      <c r="L40" s="9">
        <v>0.6</v>
      </c>
      <c r="M40" s="9">
        <v>0.4</v>
      </c>
      <c r="N40" s="9">
        <v>0.7</v>
      </c>
    </row>
    <row r="41" spans="1:14">
      <c r="A41" s="8">
        <v>184</v>
      </c>
      <c r="B41" s="9">
        <v>184</v>
      </c>
      <c r="C41" s="9">
        <v>0.704670667648315</v>
      </c>
      <c r="D41" s="9">
        <v>0.0256813764572144</v>
      </c>
      <c r="E41" s="9">
        <v>8</v>
      </c>
      <c r="F41" s="9">
        <v>8</v>
      </c>
      <c r="G41" s="9">
        <v>2</v>
      </c>
      <c r="H41" s="9">
        <v>2</v>
      </c>
      <c r="I41" s="9">
        <v>0.8</v>
      </c>
      <c r="J41" s="9">
        <v>0.5</v>
      </c>
      <c r="K41" s="9">
        <v>0.615384615384615</v>
      </c>
      <c r="L41" s="9">
        <v>0.8</v>
      </c>
      <c r="M41" s="9">
        <v>0</v>
      </c>
      <c r="N41" s="9">
        <v>0.5</v>
      </c>
    </row>
    <row r="42" spans="1:14">
      <c r="A42" s="8">
        <v>73</v>
      </c>
      <c r="B42" s="9">
        <v>73</v>
      </c>
      <c r="C42" s="9">
        <v>0.841520309448242</v>
      </c>
      <c r="D42" s="9">
        <v>0.0993181467056274</v>
      </c>
      <c r="E42" s="9">
        <v>10</v>
      </c>
      <c r="F42" s="9">
        <v>9</v>
      </c>
      <c r="G42" s="9">
        <v>0</v>
      </c>
      <c r="H42" s="9">
        <v>1</v>
      </c>
      <c r="I42" s="9">
        <v>1</v>
      </c>
      <c r="J42" s="9">
        <v>0.526315789473684</v>
      </c>
      <c r="K42" s="9">
        <v>0.689655172413793</v>
      </c>
      <c r="L42" s="9">
        <v>0.9</v>
      </c>
      <c r="M42" s="9">
        <v>0.1</v>
      </c>
      <c r="N42" s="9">
        <v>0.55</v>
      </c>
    </row>
    <row r="43" spans="1:14">
      <c r="A43" s="8">
        <v>366</v>
      </c>
      <c r="B43" s="9">
        <v>366</v>
      </c>
      <c r="C43" s="9">
        <v>0.844253778457642</v>
      </c>
      <c r="D43" s="9">
        <v>0.0926085710525513</v>
      </c>
      <c r="E43" s="9">
        <v>10</v>
      </c>
      <c r="F43" s="9">
        <v>8</v>
      </c>
      <c r="G43" s="9">
        <v>0</v>
      </c>
      <c r="H43" s="9">
        <v>2</v>
      </c>
      <c r="I43" s="9">
        <v>1</v>
      </c>
      <c r="J43" s="9">
        <v>0.555555555555556</v>
      </c>
      <c r="K43" s="9">
        <v>0.714285714285714</v>
      </c>
      <c r="L43" s="9">
        <v>0.8</v>
      </c>
      <c r="M43" s="9">
        <v>0.2</v>
      </c>
      <c r="N43" s="9">
        <v>0.6</v>
      </c>
    </row>
    <row r="44" spans="1:14">
      <c r="A44" s="8">
        <v>123</v>
      </c>
      <c r="B44" s="9">
        <v>123</v>
      </c>
      <c r="C44" s="9">
        <v>0.781936645507812</v>
      </c>
      <c r="D44" s="9">
        <v>0.049551248550415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375</v>
      </c>
      <c r="B45" s="9">
        <v>375</v>
      </c>
      <c r="C45" s="9">
        <v>0.788620829582214</v>
      </c>
      <c r="D45" s="9">
        <v>0.0119588375091553</v>
      </c>
      <c r="E45" s="9">
        <v>8</v>
      </c>
      <c r="F45" s="9">
        <v>7</v>
      </c>
      <c r="G45" s="9">
        <v>2</v>
      </c>
      <c r="H45" s="9">
        <v>3</v>
      </c>
      <c r="I45" s="9">
        <v>0.8</v>
      </c>
      <c r="J45" s="9">
        <v>0.533333333333333</v>
      </c>
      <c r="K45" s="9">
        <v>0.64</v>
      </c>
      <c r="L45" s="9">
        <v>0.7</v>
      </c>
      <c r="M45" s="9">
        <v>0.1</v>
      </c>
      <c r="N45" s="9">
        <v>0.55</v>
      </c>
    </row>
    <row r="46" spans="1:14">
      <c r="A46" s="8">
        <v>358</v>
      </c>
      <c r="B46" s="9">
        <v>358</v>
      </c>
      <c r="C46" s="9">
        <v>0.789153099060059</v>
      </c>
      <c r="D46" s="9">
        <v>0.069909930229187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pans="1:14">
      <c r="A47" s="8">
        <v>24</v>
      </c>
      <c r="B47" s="9">
        <v>24</v>
      </c>
      <c r="C47" s="9">
        <v>0.790312647819519</v>
      </c>
      <c r="D47" s="9">
        <v>0.0681979656219482</v>
      </c>
      <c r="E47" s="9">
        <v>8</v>
      </c>
      <c r="F47" s="9">
        <v>7</v>
      </c>
      <c r="G47" s="9">
        <v>2</v>
      </c>
      <c r="H47" s="9">
        <v>3</v>
      </c>
      <c r="I47" s="9">
        <v>0.8</v>
      </c>
      <c r="J47" s="9">
        <v>0.533333333333333</v>
      </c>
      <c r="K47" s="9">
        <v>0.64</v>
      </c>
      <c r="L47" s="9">
        <v>0.7</v>
      </c>
      <c r="M47" s="9">
        <v>0.1</v>
      </c>
      <c r="N47" s="9">
        <v>0.55</v>
      </c>
    </row>
    <row r="48" spans="1:14">
      <c r="A48" s="8">
        <v>8</v>
      </c>
      <c r="B48" s="9">
        <v>8</v>
      </c>
      <c r="C48" s="9">
        <v>0.792236685752869</v>
      </c>
      <c r="D48" s="9">
        <v>0.000946521759033203</v>
      </c>
      <c r="E48" s="9">
        <v>7</v>
      </c>
      <c r="F48" s="9">
        <v>8</v>
      </c>
      <c r="G48" s="9">
        <v>3</v>
      </c>
      <c r="H48" s="9">
        <v>2</v>
      </c>
      <c r="I48" s="9">
        <v>0.7</v>
      </c>
      <c r="J48" s="9">
        <v>0.466666666666667</v>
      </c>
      <c r="K48" s="9">
        <v>0.56</v>
      </c>
      <c r="L48" s="9">
        <v>0.8</v>
      </c>
      <c r="M48" s="9">
        <v>-0.1</v>
      </c>
      <c r="N48" s="9">
        <v>0.45</v>
      </c>
    </row>
    <row r="49" spans="1:14">
      <c r="A49" s="8">
        <v>22</v>
      </c>
      <c r="B49" s="9">
        <v>22</v>
      </c>
      <c r="C49" s="9">
        <v>0.792670369148254</v>
      </c>
      <c r="D49" s="9">
        <v>0.00942361354827881</v>
      </c>
      <c r="E49" s="9">
        <v>9</v>
      </c>
      <c r="F49" s="9">
        <v>8</v>
      </c>
      <c r="G49" s="9">
        <v>1</v>
      </c>
      <c r="H49" s="9">
        <v>2</v>
      </c>
      <c r="I49" s="9">
        <v>0.9</v>
      </c>
      <c r="J49" s="9">
        <v>0.529411764705882</v>
      </c>
      <c r="K49" s="9">
        <v>0.666666666666667</v>
      </c>
      <c r="L49" s="9">
        <v>0.8</v>
      </c>
      <c r="M49" s="9">
        <v>0.1</v>
      </c>
      <c r="N49" s="9">
        <v>0.55</v>
      </c>
    </row>
    <row r="50" spans="1:14">
      <c r="A50" s="8">
        <v>446</v>
      </c>
      <c r="B50" s="9">
        <v>446</v>
      </c>
      <c r="C50" s="9">
        <v>0.799922227859497</v>
      </c>
      <c r="D50" s="9">
        <v>0.0219073295593262</v>
      </c>
      <c r="E50" s="9">
        <v>8</v>
      </c>
      <c r="F50" s="9">
        <v>6</v>
      </c>
      <c r="G50" s="9">
        <v>2</v>
      </c>
      <c r="H50" s="9">
        <v>4</v>
      </c>
      <c r="I50" s="9">
        <v>0.8</v>
      </c>
      <c r="J50" s="9">
        <v>0.571428571428572</v>
      </c>
      <c r="K50" s="9">
        <v>0.666666666666667</v>
      </c>
      <c r="L50" s="9">
        <v>0.6</v>
      </c>
      <c r="M50" s="9">
        <v>0.2</v>
      </c>
      <c r="N50" s="9">
        <v>0.6</v>
      </c>
    </row>
    <row r="51" spans="1:14">
      <c r="A51" s="8">
        <v>130</v>
      </c>
      <c r="B51" s="9">
        <v>130</v>
      </c>
      <c r="C51" s="9">
        <v>0.804839730262756</v>
      </c>
      <c r="D51" s="9">
        <v>0.0534467697143555</v>
      </c>
      <c r="E51" s="9">
        <v>9</v>
      </c>
      <c r="F51" s="9">
        <v>9</v>
      </c>
      <c r="G51" s="9">
        <v>1</v>
      </c>
      <c r="H51" s="9">
        <v>1</v>
      </c>
      <c r="I51" s="9">
        <v>0.9</v>
      </c>
      <c r="J51" s="9">
        <v>0.5</v>
      </c>
      <c r="K51" s="9">
        <v>0.642857142857143</v>
      </c>
      <c r="L51" s="9">
        <v>0.9</v>
      </c>
      <c r="M51" s="9">
        <v>0</v>
      </c>
      <c r="N51" s="9">
        <v>0.5</v>
      </c>
    </row>
    <row r="52" spans="1:14">
      <c r="A52" s="8">
        <v>189</v>
      </c>
      <c r="B52" s="9">
        <v>189</v>
      </c>
      <c r="C52" s="9">
        <v>0.811143755912781</v>
      </c>
      <c r="D52" s="9">
        <v>0.090301513671875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167</v>
      </c>
      <c r="B53" s="9">
        <v>167</v>
      </c>
      <c r="C53" s="9">
        <v>0.815348744392395</v>
      </c>
      <c r="D53" s="9">
        <v>0.00903403759002686</v>
      </c>
      <c r="E53" s="9">
        <v>9</v>
      </c>
      <c r="F53" s="9">
        <v>7</v>
      </c>
      <c r="G53" s="9">
        <v>1</v>
      </c>
      <c r="H53" s="9">
        <v>3</v>
      </c>
      <c r="I53" s="9">
        <v>0.9</v>
      </c>
      <c r="J53" s="9">
        <v>0.5625</v>
      </c>
      <c r="K53" s="9">
        <v>0.692307692307692</v>
      </c>
      <c r="L53" s="9">
        <v>0.7</v>
      </c>
      <c r="M53" s="9">
        <v>0.2</v>
      </c>
      <c r="N53" s="9">
        <v>0.6</v>
      </c>
    </row>
    <row r="54" spans="1:14">
      <c r="A54" s="8">
        <v>424</v>
      </c>
      <c r="B54" s="9">
        <v>424</v>
      </c>
      <c r="C54" s="9">
        <v>0.815646529197693</v>
      </c>
      <c r="D54" s="9">
        <v>0.0948091745376587</v>
      </c>
      <c r="E54" s="9">
        <v>9</v>
      </c>
      <c r="F54" s="9">
        <v>4</v>
      </c>
      <c r="G54" s="9">
        <v>1</v>
      </c>
      <c r="H54" s="9">
        <v>6</v>
      </c>
      <c r="I54" s="9">
        <v>0.9</v>
      </c>
      <c r="J54" s="9">
        <v>0.692307692307692</v>
      </c>
      <c r="K54" s="9">
        <v>0.782608695652174</v>
      </c>
      <c r="L54" s="9">
        <v>0.4</v>
      </c>
      <c r="M54" s="9">
        <v>0.5</v>
      </c>
      <c r="N54" s="9">
        <v>0.75</v>
      </c>
    </row>
    <row r="55" spans="1:14">
      <c r="A55" s="8">
        <v>281</v>
      </c>
      <c r="B55" s="9">
        <v>281</v>
      </c>
      <c r="C55" s="9">
        <v>0.818611860275269</v>
      </c>
      <c r="D55" s="9">
        <v>0.00951147079467773</v>
      </c>
      <c r="E55" s="9">
        <v>10</v>
      </c>
      <c r="F55" s="9">
        <v>10</v>
      </c>
      <c r="G55" s="9">
        <v>0</v>
      </c>
      <c r="H55" s="9">
        <v>0</v>
      </c>
      <c r="I55" s="9">
        <v>1</v>
      </c>
      <c r="J55" s="9">
        <v>0.5</v>
      </c>
      <c r="K55" s="9">
        <v>0.666666666666667</v>
      </c>
      <c r="L55" s="9">
        <v>1</v>
      </c>
      <c r="M55" s="9">
        <v>0</v>
      </c>
      <c r="N55" s="9">
        <v>0.5</v>
      </c>
    </row>
    <row r="56" spans="1:14">
      <c r="A56" s="8">
        <v>464</v>
      </c>
      <c r="B56" s="9">
        <v>464</v>
      </c>
      <c r="C56" s="9">
        <v>0.819258093833923</v>
      </c>
      <c r="D56" s="9">
        <v>0.0910781621932983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86</v>
      </c>
      <c r="B57" s="9">
        <v>86</v>
      </c>
      <c r="C57" s="9">
        <v>0.8199782371521</v>
      </c>
      <c r="D57" s="9">
        <v>0.0331791639328003</v>
      </c>
      <c r="E57" s="9">
        <v>9</v>
      </c>
      <c r="F57" s="9">
        <v>8</v>
      </c>
      <c r="G57" s="9">
        <v>1</v>
      </c>
      <c r="H57" s="9">
        <v>2</v>
      </c>
      <c r="I57" s="9">
        <v>0.9</v>
      </c>
      <c r="J57" s="9">
        <v>0.529411764705882</v>
      </c>
      <c r="K57" s="9">
        <v>0.666666666666667</v>
      </c>
      <c r="L57" s="9">
        <v>0.8</v>
      </c>
      <c r="M57" s="9">
        <v>0.1</v>
      </c>
      <c r="N57" s="9">
        <v>0.55</v>
      </c>
    </row>
    <row r="58" spans="1:14">
      <c r="A58" s="8">
        <v>203</v>
      </c>
      <c r="B58" s="9">
        <v>203</v>
      </c>
      <c r="C58" s="9">
        <v>0.82262909412384</v>
      </c>
      <c r="D58" s="9">
        <v>0.0605645179748535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pans="1:14">
      <c r="A59" s="8">
        <v>428</v>
      </c>
      <c r="B59" s="9">
        <v>428</v>
      </c>
      <c r="C59" s="9">
        <v>0.825892806053162</v>
      </c>
      <c r="D59" s="9">
        <v>0.0750623941421509</v>
      </c>
      <c r="E59" s="9">
        <v>9</v>
      </c>
      <c r="F59" s="9">
        <v>5</v>
      </c>
      <c r="G59" s="9">
        <v>1</v>
      </c>
      <c r="H59" s="9">
        <v>5</v>
      </c>
      <c r="I59" s="9">
        <v>0.9</v>
      </c>
      <c r="J59" s="9">
        <v>0.642857142857143</v>
      </c>
      <c r="K59" s="9">
        <v>0.75</v>
      </c>
      <c r="L59" s="9">
        <v>0.5</v>
      </c>
      <c r="M59" s="9">
        <v>0.4</v>
      </c>
      <c r="N59" s="9">
        <v>0.7</v>
      </c>
    </row>
    <row r="60" spans="1:14">
      <c r="A60" s="8">
        <v>395</v>
      </c>
      <c r="B60" s="9">
        <v>395</v>
      </c>
      <c r="C60" s="9">
        <v>0.835938572883606</v>
      </c>
      <c r="D60" s="9">
        <v>0.0859125852584839</v>
      </c>
      <c r="E60" s="9">
        <v>9</v>
      </c>
      <c r="F60" s="9">
        <v>7</v>
      </c>
      <c r="G60" s="9">
        <v>1</v>
      </c>
      <c r="H60" s="9">
        <v>3</v>
      </c>
      <c r="I60" s="9">
        <v>0.9</v>
      </c>
      <c r="J60" s="9">
        <v>0.5625</v>
      </c>
      <c r="K60" s="9">
        <v>0.692307692307692</v>
      </c>
      <c r="L60" s="9">
        <v>0.7</v>
      </c>
      <c r="M60" s="9">
        <v>0.2</v>
      </c>
      <c r="N60" s="9">
        <v>0.6</v>
      </c>
    </row>
    <row r="61" spans="1:14">
      <c r="A61" s="8">
        <v>457</v>
      </c>
      <c r="B61" s="9">
        <v>457</v>
      </c>
      <c r="C61" s="9">
        <v>0.839494109153748</v>
      </c>
      <c r="D61" s="9">
        <v>0.00750446319580078</v>
      </c>
      <c r="E61" s="9">
        <v>9</v>
      </c>
      <c r="F61" s="9">
        <v>9</v>
      </c>
      <c r="G61" s="9">
        <v>1</v>
      </c>
      <c r="H61" s="9">
        <v>1</v>
      </c>
      <c r="I61" s="9">
        <v>0.9</v>
      </c>
      <c r="J61" s="9">
        <v>0.5</v>
      </c>
      <c r="K61" s="9">
        <v>0.642857142857143</v>
      </c>
      <c r="L61" s="9">
        <v>0.9</v>
      </c>
      <c r="M61" s="9">
        <v>0</v>
      </c>
      <c r="N61" s="9">
        <v>0.5</v>
      </c>
    </row>
    <row r="62" spans="1:14">
      <c r="A62" s="8">
        <v>318</v>
      </c>
      <c r="B62" s="9">
        <v>318</v>
      </c>
      <c r="C62" s="9">
        <v>0.842553019523621</v>
      </c>
      <c r="D62" s="9">
        <v>0.0404520034790039</v>
      </c>
      <c r="E62" s="9">
        <v>10</v>
      </c>
      <c r="F62" s="9">
        <v>8</v>
      </c>
      <c r="G62" s="9">
        <v>0</v>
      </c>
      <c r="H62" s="9">
        <v>2</v>
      </c>
      <c r="I62" s="9">
        <v>1</v>
      </c>
      <c r="J62" s="9">
        <v>0.555555555555556</v>
      </c>
      <c r="K62" s="9">
        <v>0.714285714285714</v>
      </c>
      <c r="L62" s="9">
        <v>0.8</v>
      </c>
      <c r="M62" s="9">
        <v>0.2</v>
      </c>
      <c r="N62" s="9">
        <v>0.6</v>
      </c>
    </row>
    <row r="63" spans="1:14">
      <c r="A63" s="8">
        <v>64</v>
      </c>
      <c r="B63" s="9">
        <v>64</v>
      </c>
      <c r="C63" s="9">
        <v>0.862770557403564</v>
      </c>
      <c r="D63" s="9">
        <v>0.0667507648468018</v>
      </c>
      <c r="E63" s="9">
        <v>9</v>
      </c>
      <c r="F63" s="9">
        <v>8</v>
      </c>
      <c r="G63" s="9">
        <v>1</v>
      </c>
      <c r="H63" s="9">
        <v>2</v>
      </c>
      <c r="I63" s="9">
        <v>0.9</v>
      </c>
      <c r="J63" s="9">
        <v>0.529411764705882</v>
      </c>
      <c r="K63" s="9">
        <v>0.666666666666667</v>
      </c>
      <c r="L63" s="9">
        <v>0.8</v>
      </c>
      <c r="M63" s="9">
        <v>0.1</v>
      </c>
      <c r="N63" s="9">
        <v>0.55</v>
      </c>
    </row>
    <row r="64" spans="1:14">
      <c r="A64" s="8">
        <v>110</v>
      </c>
      <c r="B64" s="9">
        <v>110</v>
      </c>
      <c r="C64" s="9">
        <v>0.882378220558167</v>
      </c>
      <c r="D64" s="9">
        <v>0.014157772064209</v>
      </c>
      <c r="E64" s="9">
        <v>10</v>
      </c>
      <c r="F64" s="9">
        <v>10</v>
      </c>
      <c r="G64" s="9">
        <v>0</v>
      </c>
      <c r="H64" s="9">
        <v>0</v>
      </c>
      <c r="I64" s="9">
        <v>1</v>
      </c>
      <c r="J64" s="9">
        <v>0.5</v>
      </c>
      <c r="K64" s="9">
        <v>0.666666666666667</v>
      </c>
      <c r="L64" s="9">
        <v>1</v>
      </c>
      <c r="M64" s="9">
        <v>0</v>
      </c>
      <c r="N64" s="9">
        <v>0.5</v>
      </c>
    </row>
    <row r="65" spans="1:14">
      <c r="A65" s="8">
        <v>10</v>
      </c>
      <c r="B65" s="9">
        <v>10</v>
      </c>
      <c r="C65" s="9">
        <v>0.894938230514526</v>
      </c>
      <c r="D65" s="9">
        <v>0.0410025119781494</v>
      </c>
      <c r="E65" s="9">
        <v>9</v>
      </c>
      <c r="F65" s="9">
        <v>6</v>
      </c>
      <c r="G65" s="9">
        <v>1</v>
      </c>
      <c r="H65" s="9">
        <v>4</v>
      </c>
      <c r="I65" s="9">
        <v>0.9</v>
      </c>
      <c r="J65" s="9">
        <v>0.6</v>
      </c>
      <c r="K65" s="9">
        <v>0.72</v>
      </c>
      <c r="L65" s="9">
        <v>0.6</v>
      </c>
      <c r="M65" s="9">
        <v>0.3</v>
      </c>
      <c r="N65" s="9">
        <v>0.65</v>
      </c>
    </row>
    <row r="66" spans="1:14">
      <c r="A66" s="8">
        <v>172</v>
      </c>
      <c r="B66" s="9">
        <v>172</v>
      </c>
      <c r="C66" s="9">
        <v>0.896461248397827</v>
      </c>
      <c r="D66" s="9">
        <v>0.0336966514587402</v>
      </c>
      <c r="E66" s="9">
        <v>10</v>
      </c>
      <c r="F66" s="9">
        <v>6</v>
      </c>
      <c r="G66" s="9">
        <v>0</v>
      </c>
      <c r="H66" s="9">
        <v>4</v>
      </c>
      <c r="I66" s="9">
        <v>1</v>
      </c>
      <c r="J66" s="9">
        <v>0.625</v>
      </c>
      <c r="K66" s="9">
        <v>0.769230769230769</v>
      </c>
      <c r="L66" s="9">
        <v>0.6</v>
      </c>
      <c r="M66" s="9">
        <v>0.4</v>
      </c>
      <c r="N66" s="9">
        <v>0.7</v>
      </c>
    </row>
    <row r="67" spans="1:14">
      <c r="A67" s="8">
        <v>316</v>
      </c>
      <c r="B67" s="9">
        <v>316</v>
      </c>
      <c r="C67" s="9">
        <v>0.899687767028809</v>
      </c>
      <c r="D67" s="9">
        <v>0.0113396644592285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87</v>
      </c>
      <c r="B68" s="9">
        <v>87</v>
      </c>
      <c r="C68" s="9">
        <v>0.905320048332214</v>
      </c>
      <c r="D68" s="9">
        <v>0.0473051071166992</v>
      </c>
      <c r="E68" s="9">
        <v>8</v>
      </c>
      <c r="F68" s="9">
        <v>9</v>
      </c>
      <c r="G68" s="9">
        <v>2</v>
      </c>
      <c r="H68" s="9">
        <v>1</v>
      </c>
      <c r="I68" s="9">
        <v>0.8</v>
      </c>
      <c r="J68" s="9">
        <v>0.470588235294118</v>
      </c>
      <c r="K68" s="9">
        <v>0.592592592592593</v>
      </c>
      <c r="L68" s="9">
        <v>0.9</v>
      </c>
      <c r="M68" s="9">
        <v>-0.1</v>
      </c>
      <c r="N68" s="9">
        <v>0.45</v>
      </c>
    </row>
    <row r="69" s="4" customFormat="1" spans="1:14">
      <c r="A69" s="16">
        <v>63</v>
      </c>
      <c r="B69" s="17">
        <v>63</v>
      </c>
      <c r="C69" s="17">
        <v>0.91111147403717</v>
      </c>
      <c r="D69" s="17">
        <v>0.0442389249801636</v>
      </c>
      <c r="E69" s="17">
        <v>10</v>
      </c>
      <c r="F69" s="17">
        <v>7</v>
      </c>
      <c r="G69" s="17">
        <v>0</v>
      </c>
      <c r="H69" s="17">
        <v>3</v>
      </c>
      <c r="I69" s="17">
        <v>1</v>
      </c>
      <c r="J69" s="17">
        <v>0.588235294117647</v>
      </c>
      <c r="K69" s="17">
        <v>0.740740740740741</v>
      </c>
      <c r="L69" s="17">
        <v>0.7</v>
      </c>
      <c r="M69" s="17">
        <v>0.3</v>
      </c>
      <c r="N69" s="17">
        <v>0.65</v>
      </c>
    </row>
    <row r="70" spans="1:14">
      <c r="A70" s="8">
        <v>241</v>
      </c>
      <c r="B70" s="9">
        <v>241</v>
      </c>
      <c r="C70" s="9">
        <v>0.931020617485046</v>
      </c>
      <c r="D70" s="9">
        <v>0.065038800239563</v>
      </c>
      <c r="E70" s="9">
        <v>10</v>
      </c>
      <c r="F70" s="9">
        <v>8</v>
      </c>
      <c r="G70" s="9">
        <v>0</v>
      </c>
      <c r="H70" s="9">
        <v>2</v>
      </c>
      <c r="I70" s="9">
        <v>1</v>
      </c>
      <c r="J70" s="9">
        <v>0.555555555555556</v>
      </c>
      <c r="K70" s="9">
        <v>0.714285714285714</v>
      </c>
      <c r="L70" s="9">
        <v>0.8</v>
      </c>
      <c r="M70" s="9">
        <v>0.2</v>
      </c>
      <c r="N70" s="9">
        <v>0.6</v>
      </c>
    </row>
    <row r="71" spans="3:13">
      <c r="C71" s="7">
        <f>AVERAGE(C2:C70)</f>
        <v>0.733325668003248</v>
      </c>
      <c r="D71" s="7">
        <f>AVERAGE(D2:D70)</f>
        <v>0.0384108432825061</v>
      </c>
      <c r="L71" s="7">
        <f>AVERAGE(L2:L70)</f>
        <v>0.72463768115942</v>
      </c>
      <c r="M71" s="7">
        <f>AVERAGE(M2:M70)</f>
        <v>0.185507246376812</v>
      </c>
    </row>
    <row r="73" spans="3:9">
      <c r="C73" s="18" t="s">
        <v>13</v>
      </c>
      <c r="D73" s="7" t="s">
        <v>14</v>
      </c>
      <c r="E73" s="7"/>
      <c r="F73" s="7" t="s">
        <v>85</v>
      </c>
      <c r="G73" s="7" t="s">
        <v>88</v>
      </c>
      <c r="H73" s="7" t="s">
        <v>39</v>
      </c>
      <c r="I73" s="7"/>
    </row>
    <row r="74" spans="3:12">
      <c r="C74" s="7" t="s">
        <v>15</v>
      </c>
      <c r="D74" s="7">
        <f>COUNTIF(C2:C70,"&lt;0.343")-COUNTIF(C2:C70,"&lt;0.311")</f>
        <v>0</v>
      </c>
      <c r="E74" s="7"/>
      <c r="F74" s="7"/>
      <c r="G74" s="7"/>
      <c r="H74" s="19">
        <v>0.02</v>
      </c>
      <c r="I74" s="23">
        <v>31.2</v>
      </c>
      <c r="J74" s="23">
        <v>-40</v>
      </c>
      <c r="K74" s="24">
        <v>0.0256</v>
      </c>
      <c r="L74">
        <v>76</v>
      </c>
    </row>
    <row r="75" spans="3:12">
      <c r="C75" s="7" t="s">
        <v>16</v>
      </c>
      <c r="D75" s="7">
        <f>COUNTIF(C2:C70,"&lt;0.375")-COUNTIF(C2:C70,"&lt;0.343")</f>
        <v>0</v>
      </c>
      <c r="E75" s="7"/>
      <c r="F75" s="7"/>
      <c r="G75" s="7"/>
      <c r="H75" s="19">
        <v>0.04</v>
      </c>
      <c r="I75" s="23">
        <v>62.4</v>
      </c>
      <c r="J75" s="23">
        <v>-60</v>
      </c>
      <c r="K75" s="24">
        <v>0.0385</v>
      </c>
      <c r="L75">
        <v>75</v>
      </c>
    </row>
    <row r="76" spans="3:12">
      <c r="C76" s="7" t="s">
        <v>17</v>
      </c>
      <c r="D76" s="7">
        <f>COUNTIF(C2:C70,"&lt;0.407")-COUNTIF(C2:C70,"&lt;0.375")</f>
        <v>0</v>
      </c>
      <c r="E76" s="7"/>
      <c r="F76" s="7"/>
      <c r="G76" s="7"/>
      <c r="H76" s="19">
        <v>0.1</v>
      </c>
      <c r="I76" s="23">
        <v>156</v>
      </c>
      <c r="J76" s="23">
        <v>-160</v>
      </c>
      <c r="K76" s="24">
        <v>0.1026</v>
      </c>
      <c r="L76">
        <v>70</v>
      </c>
    </row>
    <row r="77" spans="3:12">
      <c r="C77" s="7" t="s">
        <v>18</v>
      </c>
      <c r="D77" s="7">
        <f>COUNTIF(C2:C70,"&lt;0.439")-COUNTIF(C2:C70,"&lt;0.407")</f>
        <v>0</v>
      </c>
      <c r="E77" s="7"/>
      <c r="F77" s="7"/>
      <c r="G77" s="7"/>
      <c r="H77" s="19">
        <v>0.12</v>
      </c>
      <c r="I77" s="23">
        <v>187.2</v>
      </c>
      <c r="J77" s="23">
        <v>-180</v>
      </c>
      <c r="K77" s="24">
        <v>0.1154</v>
      </c>
      <c r="L77">
        <v>69</v>
      </c>
    </row>
    <row r="78" s="3" customFormat="1" spans="3:12">
      <c r="C78" s="20" t="s">
        <v>19</v>
      </c>
      <c r="D78" s="20">
        <f>COUNTIF(C2:C70,"&lt;0.471")-COUNTIF(C2:C70,"&lt;0.439")</f>
        <v>0</v>
      </c>
      <c r="E78" s="20"/>
      <c r="F78" s="20">
        <v>1500</v>
      </c>
      <c r="G78" s="20"/>
      <c r="H78" s="20"/>
      <c r="I78" s="20"/>
      <c r="J78" s="3">
        <v>-200</v>
      </c>
      <c r="K78" s="25">
        <v>0.1282</v>
      </c>
      <c r="L78" s="3">
        <v>68</v>
      </c>
    </row>
    <row r="79" spans="3:7">
      <c r="C79" s="7" t="s">
        <v>20</v>
      </c>
      <c r="D79" s="7">
        <f>COUNTIF(C2:C70,"&lt;0.503")-COUNTIF(C2:C70,"&lt;0.471")</f>
        <v>0</v>
      </c>
      <c r="E79" s="7"/>
      <c r="F79" s="7"/>
      <c r="G79" s="7"/>
    </row>
    <row r="80" s="5" customFormat="1" spans="3:8">
      <c r="C80" s="21" t="s">
        <v>21</v>
      </c>
      <c r="D80" s="21">
        <f>COUNTIF(C2:C70,"&lt;0.535")-COUNTIF(C2:C70,"&lt;0.503")</f>
        <v>0</v>
      </c>
      <c r="E80" s="21">
        <v>4</v>
      </c>
      <c r="F80" s="21">
        <v>-36</v>
      </c>
      <c r="G80" s="21">
        <v>3</v>
      </c>
      <c r="H80" s="5">
        <v>4</v>
      </c>
    </row>
    <row r="81" spans="3:7">
      <c r="C81" s="7" t="s">
        <v>22</v>
      </c>
      <c r="D81" s="7">
        <f>COUNTIF(C2:C70,"&lt;0.567")-COUNTIF(C2:C70,"&lt;0.535")</f>
        <v>0</v>
      </c>
      <c r="E81" s="7">
        <v>7</v>
      </c>
      <c r="F81" s="7">
        <v>-38</v>
      </c>
      <c r="G81" s="7">
        <v>7</v>
      </c>
    </row>
    <row r="82" s="3" customFormat="1" spans="3:7">
      <c r="C82" s="20" t="s">
        <v>23</v>
      </c>
      <c r="D82" s="20">
        <f>COUNTIF(C2:C70,"&lt;0.599")-COUNTIF(C2:C70,"&lt;0.567")</f>
        <v>0</v>
      </c>
      <c r="E82" s="20">
        <v>9</v>
      </c>
      <c r="F82" s="20">
        <v>-55</v>
      </c>
      <c r="G82" s="20">
        <v>11</v>
      </c>
    </row>
    <row r="83" spans="3:7">
      <c r="C83" s="7" t="s">
        <v>24</v>
      </c>
      <c r="D83" s="7">
        <f>COUNTIF(C2:C70,"&lt;0.631")-COUNTIF(C2:C70,"&lt;0.599")</f>
        <v>26</v>
      </c>
      <c r="E83" s="7">
        <v>11</v>
      </c>
      <c r="F83" s="7">
        <v>-50</v>
      </c>
      <c r="G83" s="7">
        <v>15</v>
      </c>
    </row>
    <row r="84" s="6" customFormat="1" spans="3:7">
      <c r="C84" s="22" t="s">
        <v>25</v>
      </c>
      <c r="D84" s="22">
        <f>COUNTIF(C2:C70,"&lt;0.663")-COUNTIF(C2:C70,"&lt;0.631")</f>
        <v>0</v>
      </c>
      <c r="E84" s="22">
        <v>13</v>
      </c>
      <c r="F84" s="22">
        <v>-39</v>
      </c>
      <c r="G84" s="22">
        <v>18</v>
      </c>
    </row>
    <row r="85" spans="3:7">
      <c r="C85" s="7" t="s">
        <v>26</v>
      </c>
      <c r="D85" s="7">
        <f>COUNTIF(C2:C70,"&lt;0.695")-COUNTIF(C2:C70,"&lt;0.663")</f>
        <v>0</v>
      </c>
      <c r="E85" s="7">
        <v>11</v>
      </c>
      <c r="F85" s="7">
        <v>-39</v>
      </c>
      <c r="G85" s="7">
        <v>15</v>
      </c>
    </row>
    <row r="86" spans="3:7">
      <c r="C86" s="7" t="s">
        <v>27</v>
      </c>
      <c r="D86" s="7">
        <f>COUNTIF(C2:C70,"&lt;0.727")-COUNTIF(C2:C70,"&lt;0.695")</f>
        <v>5</v>
      </c>
      <c r="E86" s="7">
        <v>9</v>
      </c>
      <c r="F86" s="7">
        <v>-35</v>
      </c>
      <c r="G86" s="7">
        <v>11</v>
      </c>
    </row>
    <row r="87" spans="3:7">
      <c r="C87" s="7" t="s">
        <v>28</v>
      </c>
      <c r="D87" s="7">
        <f>COUNTIF(C2:C70,"&lt;0.759")-COUNTIF(C2:C70,"&lt;0.727")</f>
        <v>7</v>
      </c>
      <c r="E87" s="7">
        <v>7</v>
      </c>
      <c r="F87" s="7">
        <v>-22</v>
      </c>
      <c r="G87" s="7">
        <v>7</v>
      </c>
    </row>
    <row r="88" s="5" customFormat="1" spans="3:7">
      <c r="C88" s="21" t="s">
        <v>29</v>
      </c>
      <c r="D88" s="21">
        <f>COUNTIF(C2:C70,"&lt;0.791")-COUNTIF(C2:C70,"&lt;0.759")</f>
        <v>6</v>
      </c>
      <c r="E88" s="21">
        <v>4</v>
      </c>
      <c r="F88" s="21">
        <v>-14</v>
      </c>
      <c r="G88" s="21">
        <v>3</v>
      </c>
    </row>
    <row r="89" spans="3:9">
      <c r="C89" s="7" t="s">
        <v>30</v>
      </c>
      <c r="D89" s="7">
        <f>COUNTIF(C2:C70,"&lt;0.823")-COUNTIF(C2:C70,"&lt;0.791")</f>
        <v>11</v>
      </c>
      <c r="E89" s="7"/>
      <c r="F89" s="7"/>
      <c r="G89" s="7"/>
      <c r="H89">
        <v>0.53</v>
      </c>
      <c r="I89">
        <v>0.038</v>
      </c>
    </row>
    <row r="90" spans="3:9">
      <c r="C90" s="7" t="s">
        <v>31</v>
      </c>
      <c r="D90" s="7">
        <f>COUNTIF(C2:C70,"&lt;0.855")-COUNTIF(C2:C70,"&lt;0.823")</f>
        <v>6</v>
      </c>
      <c r="E90" s="7"/>
      <c r="F90" s="7"/>
      <c r="G90" s="7"/>
      <c r="H90">
        <v>0.641</v>
      </c>
      <c r="I90">
        <v>0.073</v>
      </c>
    </row>
    <row r="91" spans="3:9">
      <c r="C91" s="7" t="s">
        <v>32</v>
      </c>
      <c r="D91" s="7">
        <f>COUNTIF(C2:C70,"&lt;0.887")-COUNTIF(C2:C70,"&lt;0.855")</f>
        <v>2</v>
      </c>
      <c r="E91" s="7"/>
      <c r="F91" s="7"/>
      <c r="G91" s="7"/>
      <c r="H91">
        <v>0.734</v>
      </c>
      <c r="I91">
        <v>0.107</v>
      </c>
    </row>
    <row r="92" spans="3:7">
      <c r="C92" s="7" t="s">
        <v>33</v>
      </c>
      <c r="D92" s="7">
        <f>COUNTIF(C2:C70,"&lt;0.919")-COUNTIF(C2:C70,"&lt;0.887")</f>
        <v>5</v>
      </c>
      <c r="E92" s="7"/>
      <c r="F92" s="7"/>
      <c r="G92" s="7"/>
    </row>
    <row r="93" spans="3:7">
      <c r="C93" s="7" t="s">
        <v>34</v>
      </c>
      <c r="D93" s="7">
        <f>COUNTIF(C2:C70,"&lt;0.951")-COUNTIF(C2:C70,"&lt;0.919")</f>
        <v>1</v>
      </c>
      <c r="E93" s="7"/>
      <c r="F93" s="7"/>
      <c r="G93" s="7"/>
    </row>
    <row r="94" spans="3:7">
      <c r="C94" s="7" t="s">
        <v>35</v>
      </c>
      <c r="D94" s="7">
        <f>COUNTIF(C2:C70,"&lt;0.983")-COUNTIF(C2:C70,"&lt;0.951")</f>
        <v>0</v>
      </c>
      <c r="E94" s="7"/>
      <c r="F94" s="7"/>
      <c r="G94" s="7"/>
    </row>
    <row r="95" spans="3:7">
      <c r="C95" s="7" t="s">
        <v>36</v>
      </c>
      <c r="D95" s="7">
        <f>COUNTIF(C2:C70,"&lt;1.015")-COUNTIF(C2:C70,"&lt;0.983")</f>
        <v>0</v>
      </c>
      <c r="E95" s="7"/>
      <c r="F95" s="7"/>
      <c r="G95" s="7"/>
    </row>
    <row r="96" spans="3:7">
      <c r="C96" s="7" t="s">
        <v>37</v>
      </c>
      <c r="D96" s="7">
        <f>COUNTIF(C2:C70,"&lt;1.047")-COUNTIF(C2:C70,"&lt;1.015")</f>
        <v>0</v>
      </c>
      <c r="E96" s="7"/>
      <c r="F96" s="7"/>
      <c r="G96" s="7"/>
    </row>
    <row r="97" spans="3:7">
      <c r="C97" s="7" t="s">
        <v>38</v>
      </c>
      <c r="D97" s="7">
        <f>COUNTIF(C2:C70,"&lt;1.079")-COUNTIF(C2:C70,"&lt;1.047")</f>
        <v>0</v>
      </c>
      <c r="E97" s="7"/>
      <c r="F97" s="7"/>
      <c r="G97" s="7"/>
    </row>
  </sheetData>
  <pageMargins left="0.75" right="0.75" top="1" bottom="1" header="0.5" footer="0.5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tabSelected="1" topLeftCell="A64" workbookViewId="0">
      <selection activeCell="A1" sqref="$A1:$XFD104"/>
    </sheetView>
  </sheetViews>
  <sheetFormatPr defaultColWidth="9" defaultRowHeight="13.5"/>
  <cols>
    <col min="3" max="4" width="16.38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462</v>
      </c>
      <c r="B2" s="9">
        <v>462</v>
      </c>
      <c r="C2" s="9">
        <v>0.601978421211243</v>
      </c>
      <c r="D2" s="9">
        <v>0.126847267150879</v>
      </c>
      <c r="E2" s="9">
        <v>9</v>
      </c>
      <c r="F2" s="9">
        <v>6</v>
      </c>
      <c r="G2" s="9">
        <v>1</v>
      </c>
      <c r="H2" s="9">
        <v>4</v>
      </c>
      <c r="I2" s="9">
        <v>0.9</v>
      </c>
      <c r="J2" s="9">
        <v>0.6</v>
      </c>
      <c r="K2" s="9">
        <v>0.72</v>
      </c>
      <c r="L2" s="9">
        <v>0.6</v>
      </c>
      <c r="M2" s="9">
        <v>0.3</v>
      </c>
      <c r="N2" s="9">
        <v>0.65</v>
      </c>
    </row>
    <row r="3" spans="1:14">
      <c r="A3" s="8">
        <v>226</v>
      </c>
      <c r="B3" s="9">
        <v>226</v>
      </c>
      <c r="C3" s="9">
        <v>0.602149486541748</v>
      </c>
      <c r="D3" s="9">
        <v>0.100008964538574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432</v>
      </c>
      <c r="B4" s="9">
        <v>432</v>
      </c>
      <c r="C4" s="9">
        <v>0.605595111846924</v>
      </c>
      <c r="D4" s="9">
        <v>0.208909034729004</v>
      </c>
      <c r="E4" s="9">
        <v>9</v>
      </c>
      <c r="F4" s="9">
        <v>8</v>
      </c>
      <c r="G4" s="9">
        <v>1</v>
      </c>
      <c r="H4" s="9">
        <v>2</v>
      </c>
      <c r="I4" s="9">
        <v>0.9</v>
      </c>
      <c r="J4" s="9">
        <v>0.529411764705882</v>
      </c>
      <c r="K4" s="9">
        <v>0.666666666666667</v>
      </c>
      <c r="L4" s="9">
        <v>0.8</v>
      </c>
      <c r="M4" s="9">
        <v>0.1</v>
      </c>
      <c r="N4" s="9">
        <v>0.55</v>
      </c>
    </row>
    <row r="5" spans="1:14">
      <c r="A5" s="8">
        <v>225</v>
      </c>
      <c r="B5" s="9">
        <v>225</v>
      </c>
      <c r="C5" s="9">
        <v>0.605853915214539</v>
      </c>
      <c r="D5" s="9">
        <v>0.149552583694458</v>
      </c>
      <c r="E5" s="9">
        <v>7</v>
      </c>
      <c r="F5" s="9">
        <v>8</v>
      </c>
      <c r="G5" s="9">
        <v>3</v>
      </c>
      <c r="H5" s="9">
        <v>2</v>
      </c>
      <c r="I5" s="9">
        <v>0.7</v>
      </c>
      <c r="J5" s="9">
        <v>0.466666666666667</v>
      </c>
      <c r="K5" s="9">
        <v>0.56</v>
      </c>
      <c r="L5" s="9">
        <v>0.8</v>
      </c>
      <c r="M5" s="9">
        <v>-0.1</v>
      </c>
      <c r="N5" s="9">
        <v>0.45</v>
      </c>
    </row>
    <row r="6" spans="1:14">
      <c r="A6" s="8">
        <v>155</v>
      </c>
      <c r="B6" s="9">
        <v>155</v>
      </c>
      <c r="C6" s="9">
        <v>0.606492519378662</v>
      </c>
      <c r="D6" s="9">
        <v>0.0782451629638672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303</v>
      </c>
      <c r="B7" s="9">
        <v>303</v>
      </c>
      <c r="C7" s="9">
        <v>0.607446551322937</v>
      </c>
      <c r="D7" s="9">
        <v>0.0858523845672607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499</v>
      </c>
      <c r="B8" s="9">
        <v>499</v>
      </c>
      <c r="C8" s="9">
        <v>0.608421206474304</v>
      </c>
      <c r="D8" s="9">
        <v>0.103592753410339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146</v>
      </c>
      <c r="B9" s="9">
        <v>146</v>
      </c>
      <c r="C9" s="9">
        <v>0.610994338989258</v>
      </c>
      <c r="D9" s="9">
        <v>0.0859041213989258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332</v>
      </c>
      <c r="B10" s="9">
        <v>332</v>
      </c>
      <c r="C10" s="9">
        <v>0.611989974975586</v>
      </c>
      <c r="D10" s="9">
        <v>0.103309869766235</v>
      </c>
      <c r="E10" s="9">
        <v>10</v>
      </c>
      <c r="F10" s="9">
        <v>7</v>
      </c>
      <c r="G10" s="9">
        <v>0</v>
      </c>
      <c r="H10" s="9">
        <v>3</v>
      </c>
      <c r="I10" s="9">
        <v>1</v>
      </c>
      <c r="J10" s="9">
        <v>0.588235294117647</v>
      </c>
      <c r="K10" s="9">
        <v>0.740740740740741</v>
      </c>
      <c r="L10" s="9">
        <v>0.7</v>
      </c>
      <c r="M10" s="9">
        <v>0.3</v>
      </c>
      <c r="N10" s="9">
        <v>0.65</v>
      </c>
    </row>
    <row r="11" spans="1:14">
      <c r="A11" s="8">
        <v>392</v>
      </c>
      <c r="B11" s="9">
        <v>392</v>
      </c>
      <c r="C11" s="9">
        <v>0.61318051815033</v>
      </c>
      <c r="D11" s="9">
        <v>0.0908862352371216</v>
      </c>
      <c r="E11" s="9">
        <v>10</v>
      </c>
      <c r="F11" s="9">
        <v>9</v>
      </c>
      <c r="G11" s="9">
        <v>0</v>
      </c>
      <c r="H11" s="9">
        <v>1</v>
      </c>
      <c r="I11" s="9">
        <v>1</v>
      </c>
      <c r="J11" s="9">
        <v>0.526315789473684</v>
      </c>
      <c r="K11" s="9">
        <v>0.689655172413793</v>
      </c>
      <c r="L11" s="9">
        <v>0.9</v>
      </c>
      <c r="M11" s="9">
        <v>0.1</v>
      </c>
      <c r="N11" s="9">
        <v>0.55</v>
      </c>
    </row>
    <row r="12" spans="1:14">
      <c r="A12" s="8">
        <v>411</v>
      </c>
      <c r="B12" s="9">
        <v>411</v>
      </c>
      <c r="C12" s="9">
        <v>0.613397359848022</v>
      </c>
      <c r="D12" s="9">
        <v>0.104501247406006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194</v>
      </c>
      <c r="B13" s="9">
        <v>194</v>
      </c>
      <c r="C13" s="9">
        <v>0.614265203475952</v>
      </c>
      <c r="D13" s="9">
        <v>0.0895330905914307</v>
      </c>
      <c r="E13" s="9">
        <v>9</v>
      </c>
      <c r="F13" s="9">
        <v>6</v>
      </c>
      <c r="G13" s="9">
        <v>1</v>
      </c>
      <c r="H13" s="9">
        <v>4</v>
      </c>
      <c r="I13" s="9">
        <v>0.9</v>
      </c>
      <c r="J13" s="9">
        <v>0.6</v>
      </c>
      <c r="K13" s="9">
        <v>0.72</v>
      </c>
      <c r="L13" s="9">
        <v>0.6</v>
      </c>
      <c r="M13" s="9">
        <v>0.3</v>
      </c>
      <c r="N13" s="9">
        <v>0.65</v>
      </c>
    </row>
    <row r="14" spans="1:14">
      <c r="A14" s="8">
        <v>311</v>
      </c>
      <c r="B14" s="9">
        <v>311</v>
      </c>
      <c r="C14" s="9">
        <v>0.615211844444275</v>
      </c>
      <c r="D14" s="9">
        <v>0.113019585609436</v>
      </c>
      <c r="E14" s="9">
        <v>8</v>
      </c>
      <c r="F14" s="9">
        <v>7</v>
      </c>
      <c r="G14" s="9">
        <v>2</v>
      </c>
      <c r="H14" s="9">
        <v>3</v>
      </c>
      <c r="I14" s="9">
        <v>0.8</v>
      </c>
      <c r="J14" s="9">
        <v>0.533333333333333</v>
      </c>
      <c r="K14" s="9">
        <v>0.64</v>
      </c>
      <c r="L14" s="9">
        <v>0.7</v>
      </c>
      <c r="M14" s="9">
        <v>0.1</v>
      </c>
      <c r="N14" s="9">
        <v>0.55</v>
      </c>
    </row>
    <row r="15" spans="1:14">
      <c r="A15" s="8">
        <v>472</v>
      </c>
      <c r="B15" s="9">
        <v>472</v>
      </c>
      <c r="C15" s="9">
        <v>0.620526671409607</v>
      </c>
      <c r="D15" s="9">
        <v>0.139442920684815</v>
      </c>
      <c r="E15" s="9">
        <v>8</v>
      </c>
      <c r="F15" s="9">
        <v>7</v>
      </c>
      <c r="G15" s="9">
        <v>2</v>
      </c>
      <c r="H15" s="9">
        <v>3</v>
      </c>
      <c r="I15" s="9">
        <v>0.8</v>
      </c>
      <c r="J15" s="9">
        <v>0.533333333333333</v>
      </c>
      <c r="K15" s="9">
        <v>0.64</v>
      </c>
      <c r="L15" s="9">
        <v>0.7</v>
      </c>
      <c r="M15" s="9">
        <v>0.1</v>
      </c>
      <c r="N15" s="9">
        <v>0.55</v>
      </c>
    </row>
    <row r="16" spans="1:14">
      <c r="A16" s="8">
        <v>266</v>
      </c>
      <c r="B16" s="9">
        <v>266</v>
      </c>
      <c r="C16" s="9">
        <v>0.620866060256958</v>
      </c>
      <c r="D16" s="9">
        <v>0.0807085037231445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171</v>
      </c>
      <c r="B17" s="9">
        <v>171</v>
      </c>
      <c r="C17" s="9">
        <v>0.621196031570435</v>
      </c>
      <c r="D17" s="9">
        <v>0.0872279405593872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pans="1:14">
      <c r="A18" s="8">
        <v>264</v>
      </c>
      <c r="B18" s="9">
        <v>264</v>
      </c>
      <c r="C18" s="9">
        <v>0.624519824981689</v>
      </c>
      <c r="D18" s="9">
        <v>0.128039479255676</v>
      </c>
      <c r="E18" s="9">
        <v>7</v>
      </c>
      <c r="F18" s="9">
        <v>7</v>
      </c>
      <c r="G18" s="9">
        <v>3</v>
      </c>
      <c r="H18" s="9">
        <v>3</v>
      </c>
      <c r="I18" s="9">
        <v>0.7</v>
      </c>
      <c r="J18" s="9">
        <v>0.5</v>
      </c>
      <c r="K18" s="9">
        <v>0.583333333333333</v>
      </c>
      <c r="L18" s="9">
        <v>0.7</v>
      </c>
      <c r="M18" s="9">
        <v>0</v>
      </c>
      <c r="N18" s="9">
        <v>0.5</v>
      </c>
    </row>
    <row r="19" spans="1:14">
      <c r="A19" s="8">
        <v>385</v>
      </c>
      <c r="B19" s="9">
        <v>385</v>
      </c>
      <c r="C19" s="9">
        <v>0.625738263130188</v>
      </c>
      <c r="D19" s="9">
        <v>0.0926125049591064</v>
      </c>
      <c r="E19" s="9">
        <v>6</v>
      </c>
      <c r="F19" s="9">
        <v>8</v>
      </c>
      <c r="G19" s="9">
        <v>4</v>
      </c>
      <c r="H19" s="9">
        <v>2</v>
      </c>
      <c r="I19" s="9">
        <v>0.6</v>
      </c>
      <c r="J19" s="9">
        <v>0.428571428571429</v>
      </c>
      <c r="K19" s="9">
        <v>0.5</v>
      </c>
      <c r="L19" s="9">
        <v>0.8</v>
      </c>
      <c r="M19" s="9">
        <v>-0.2</v>
      </c>
      <c r="N19" s="9">
        <v>0.4</v>
      </c>
    </row>
    <row r="20" spans="1:14">
      <c r="A20" s="8">
        <v>160</v>
      </c>
      <c r="B20" s="9">
        <v>160</v>
      </c>
      <c r="C20" s="9">
        <v>0.625976920127869</v>
      </c>
      <c r="D20" s="9">
        <v>0.133077383041382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399</v>
      </c>
      <c r="B21" s="9">
        <v>399</v>
      </c>
      <c r="C21" s="9">
        <v>0.626033902168274</v>
      </c>
      <c r="D21" s="9">
        <v>0.150467753410339</v>
      </c>
      <c r="E21" s="9">
        <v>9</v>
      </c>
      <c r="F21" s="9">
        <v>5</v>
      </c>
      <c r="G21" s="9">
        <v>1</v>
      </c>
      <c r="H21" s="9">
        <v>5</v>
      </c>
      <c r="I21" s="9">
        <v>0.9</v>
      </c>
      <c r="J21" s="9">
        <v>0.642857142857143</v>
      </c>
      <c r="K21" s="9">
        <v>0.75</v>
      </c>
      <c r="L21" s="9">
        <v>0.5</v>
      </c>
      <c r="M21" s="9">
        <v>0.4</v>
      </c>
      <c r="N21" s="9">
        <v>0.7</v>
      </c>
    </row>
    <row r="22" s="1" customFormat="1" spans="1:14">
      <c r="A22" s="10">
        <v>215</v>
      </c>
      <c r="B22" s="11">
        <v>215</v>
      </c>
      <c r="C22" s="11">
        <v>0.627145886421204</v>
      </c>
      <c r="D22" s="11">
        <v>0.127987384796143</v>
      </c>
      <c r="E22" s="11">
        <v>10</v>
      </c>
      <c r="F22" s="11">
        <v>9</v>
      </c>
      <c r="G22" s="11">
        <v>0</v>
      </c>
      <c r="H22" s="11">
        <v>1</v>
      </c>
      <c r="I22" s="11">
        <v>1</v>
      </c>
      <c r="J22" s="11">
        <v>0.526315789473684</v>
      </c>
      <c r="K22" s="11">
        <v>0.689655172413793</v>
      </c>
      <c r="L22" s="11">
        <v>0.9</v>
      </c>
      <c r="M22" s="11">
        <v>0.1</v>
      </c>
      <c r="N22" s="11">
        <v>0.55</v>
      </c>
    </row>
    <row r="23" spans="1:14">
      <c r="A23" s="8">
        <v>420</v>
      </c>
      <c r="B23" s="9">
        <v>420</v>
      </c>
      <c r="C23" s="9">
        <v>0.627292990684509</v>
      </c>
      <c r="D23" s="9">
        <v>0.0877902507781982</v>
      </c>
      <c r="E23" s="9">
        <v>7</v>
      </c>
      <c r="F23" s="9">
        <v>5</v>
      </c>
      <c r="G23" s="9">
        <v>3</v>
      </c>
      <c r="H23" s="9">
        <v>5</v>
      </c>
      <c r="I23" s="9">
        <v>0.7</v>
      </c>
      <c r="J23" s="9">
        <v>0.583333333333333</v>
      </c>
      <c r="K23" s="9">
        <v>0.636363636363636</v>
      </c>
      <c r="L23" s="9">
        <v>0.5</v>
      </c>
      <c r="M23" s="9">
        <v>0.2</v>
      </c>
      <c r="N23" s="9">
        <v>0.6</v>
      </c>
    </row>
    <row r="24" spans="1:14">
      <c r="A24" s="8">
        <v>99</v>
      </c>
      <c r="B24" s="9">
        <v>99</v>
      </c>
      <c r="C24" s="9">
        <v>0.629253506660461</v>
      </c>
      <c r="D24" s="9">
        <v>0.0805251598358154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88</v>
      </c>
      <c r="B25" s="9">
        <v>88</v>
      </c>
      <c r="C25" s="9">
        <v>0.63013482093811</v>
      </c>
      <c r="D25" s="9">
        <v>0.111610770225525</v>
      </c>
      <c r="E25" s="9">
        <v>8</v>
      </c>
      <c r="F25" s="9">
        <v>10</v>
      </c>
      <c r="G25" s="9">
        <v>2</v>
      </c>
      <c r="H25" s="9">
        <v>0</v>
      </c>
      <c r="I25" s="9">
        <v>0.8</v>
      </c>
      <c r="J25" s="9">
        <v>0.444444444444444</v>
      </c>
      <c r="K25" s="9">
        <v>0.571428571428572</v>
      </c>
      <c r="L25" s="9">
        <v>1</v>
      </c>
      <c r="M25" s="9">
        <v>-0.2</v>
      </c>
      <c r="N25" s="9">
        <v>0.4</v>
      </c>
    </row>
    <row r="26" spans="1:14">
      <c r="A26" s="8">
        <v>396</v>
      </c>
      <c r="B26" s="9">
        <v>396</v>
      </c>
      <c r="C26" s="9">
        <v>0.630221962928772</v>
      </c>
      <c r="D26" s="9">
        <v>0.13497257232666</v>
      </c>
      <c r="E26" s="9">
        <v>7</v>
      </c>
      <c r="F26" s="9">
        <v>5</v>
      </c>
      <c r="G26" s="9">
        <v>3</v>
      </c>
      <c r="H26" s="9">
        <v>5</v>
      </c>
      <c r="I26" s="9">
        <v>0.7</v>
      </c>
      <c r="J26" s="9">
        <v>0.583333333333333</v>
      </c>
      <c r="K26" s="9">
        <v>0.636363636363636</v>
      </c>
      <c r="L26" s="9">
        <v>0.5</v>
      </c>
      <c r="M26" s="9">
        <v>0.2</v>
      </c>
      <c r="N26" s="9">
        <v>0.6</v>
      </c>
    </row>
    <row r="27" s="2" customFormat="1" spans="1:14">
      <c r="A27" s="12">
        <v>216</v>
      </c>
      <c r="B27" s="13">
        <v>216</v>
      </c>
      <c r="C27" s="13">
        <v>0.630265712738037</v>
      </c>
      <c r="D27" s="13">
        <v>0.11783504486084</v>
      </c>
      <c r="E27" s="13">
        <v>10</v>
      </c>
      <c r="F27" s="13">
        <v>8</v>
      </c>
      <c r="G27" s="13">
        <v>0</v>
      </c>
      <c r="H27" s="13">
        <v>2</v>
      </c>
      <c r="I27" s="13">
        <v>1</v>
      </c>
      <c r="J27" s="13">
        <v>0.555555555555556</v>
      </c>
      <c r="K27" s="13">
        <v>0.714285714285714</v>
      </c>
      <c r="L27" s="13">
        <v>0.8</v>
      </c>
      <c r="M27" s="13">
        <v>0.2</v>
      </c>
      <c r="N27" s="13">
        <v>0.6</v>
      </c>
    </row>
    <row r="28" spans="1:14">
      <c r="A28" s="8">
        <v>108</v>
      </c>
      <c r="B28" s="9">
        <v>108</v>
      </c>
      <c r="C28" s="9">
        <v>0.699525833129883</v>
      </c>
      <c r="D28" s="9">
        <v>0.117718815803528</v>
      </c>
      <c r="E28" s="9">
        <v>9</v>
      </c>
      <c r="F28" s="9">
        <v>9</v>
      </c>
      <c r="G28" s="9">
        <v>1</v>
      </c>
      <c r="H28" s="9">
        <v>1</v>
      </c>
      <c r="I28" s="9">
        <v>0.9</v>
      </c>
      <c r="J28" s="9">
        <v>0.5</v>
      </c>
      <c r="K28" s="9">
        <v>0.642857142857143</v>
      </c>
      <c r="L28" s="9">
        <v>0.9</v>
      </c>
      <c r="M28" s="9">
        <v>0</v>
      </c>
      <c r="N28" s="9">
        <v>0.5</v>
      </c>
    </row>
    <row r="29" spans="1:14">
      <c r="A29" s="8">
        <v>370</v>
      </c>
      <c r="B29" s="9">
        <v>370</v>
      </c>
      <c r="C29" s="9">
        <v>0.701611161231995</v>
      </c>
      <c r="D29" s="9">
        <v>0.154161810874939</v>
      </c>
      <c r="E29" s="9">
        <v>9</v>
      </c>
      <c r="F29" s="9">
        <v>7</v>
      </c>
      <c r="G29" s="9">
        <v>1</v>
      </c>
      <c r="H29" s="9">
        <v>3</v>
      </c>
      <c r="I29" s="9">
        <v>0.9</v>
      </c>
      <c r="J29" s="9">
        <v>0.5625</v>
      </c>
      <c r="K29" s="9">
        <v>0.692307692307692</v>
      </c>
      <c r="L29" s="9">
        <v>0.7</v>
      </c>
      <c r="M29" s="9">
        <v>0.2</v>
      </c>
      <c r="N29" s="9">
        <v>0.6</v>
      </c>
    </row>
    <row r="30" spans="1:14">
      <c r="A30" s="8">
        <v>238</v>
      </c>
      <c r="B30" s="9">
        <v>238</v>
      </c>
      <c r="C30" s="9">
        <v>0.702123165130615</v>
      </c>
      <c r="D30" s="9">
        <v>0.0990356206893921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40</v>
      </c>
      <c r="B31" s="9">
        <v>40</v>
      </c>
      <c r="C31" s="9">
        <v>0.702210426330566</v>
      </c>
      <c r="D31" s="9">
        <v>0.0116062164306641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="3" customFormat="1" spans="1:14">
      <c r="A32" s="14">
        <v>265</v>
      </c>
      <c r="B32" s="15">
        <v>265</v>
      </c>
      <c r="C32" s="15">
        <v>0.70265793800354</v>
      </c>
      <c r="D32" s="15">
        <v>0.0941702127456665</v>
      </c>
      <c r="E32" s="15">
        <v>8</v>
      </c>
      <c r="F32" s="15">
        <v>9</v>
      </c>
      <c r="G32" s="15">
        <v>2</v>
      </c>
      <c r="H32" s="15">
        <v>1</v>
      </c>
      <c r="I32" s="15">
        <v>0.8</v>
      </c>
      <c r="J32" s="15">
        <v>0.470588235294118</v>
      </c>
      <c r="K32" s="15">
        <v>0.592592592592593</v>
      </c>
      <c r="L32" s="15">
        <v>0.9</v>
      </c>
      <c r="M32" s="15">
        <v>-0.1</v>
      </c>
      <c r="N32" s="15">
        <v>0.45</v>
      </c>
    </row>
    <row r="33" spans="1:14">
      <c r="A33" s="8">
        <v>459</v>
      </c>
      <c r="B33" s="9">
        <v>459</v>
      </c>
      <c r="C33" s="9">
        <v>0.703859448432922</v>
      </c>
      <c r="D33" s="9">
        <v>0.0196352005004883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158</v>
      </c>
      <c r="B34" s="9">
        <v>158</v>
      </c>
      <c r="C34" s="9">
        <v>0.704049229621887</v>
      </c>
      <c r="D34" s="9">
        <v>0.0694003105163574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184</v>
      </c>
      <c r="B35" s="9">
        <v>184</v>
      </c>
      <c r="C35" s="9">
        <v>0.704670667648315</v>
      </c>
      <c r="D35" s="9">
        <v>0.0256813764572144</v>
      </c>
      <c r="E35" s="9">
        <v>8</v>
      </c>
      <c r="F35" s="9">
        <v>8</v>
      </c>
      <c r="G35" s="9">
        <v>2</v>
      </c>
      <c r="H35" s="9">
        <v>2</v>
      </c>
      <c r="I35" s="9">
        <v>0.8</v>
      </c>
      <c r="J35" s="9">
        <v>0.5</v>
      </c>
      <c r="K35" s="9">
        <v>0.615384615384615</v>
      </c>
      <c r="L35" s="9">
        <v>0.8</v>
      </c>
      <c r="M35" s="9">
        <v>0</v>
      </c>
      <c r="N35" s="9">
        <v>0.5</v>
      </c>
    </row>
    <row r="36" spans="1:14">
      <c r="A36" s="8">
        <v>65</v>
      </c>
      <c r="B36" s="9">
        <v>65</v>
      </c>
      <c r="C36" s="9">
        <v>0.770633220672607</v>
      </c>
      <c r="D36" s="9">
        <v>0.0158760547637939</v>
      </c>
      <c r="E36" s="9">
        <v>10</v>
      </c>
      <c r="F36" s="9">
        <v>6</v>
      </c>
      <c r="G36" s="9">
        <v>0</v>
      </c>
      <c r="H36" s="9">
        <v>4</v>
      </c>
      <c r="I36" s="9">
        <v>1</v>
      </c>
      <c r="J36" s="9">
        <v>0.625</v>
      </c>
      <c r="K36" s="9">
        <v>0.769230769230769</v>
      </c>
      <c r="L36" s="9">
        <v>0.6</v>
      </c>
      <c r="M36" s="9">
        <v>0.4</v>
      </c>
      <c r="N36" s="9">
        <v>0.7</v>
      </c>
    </row>
    <row r="37" spans="1:14">
      <c r="A37" s="8">
        <v>191</v>
      </c>
      <c r="B37" s="9">
        <v>191</v>
      </c>
      <c r="C37" s="9">
        <v>0.707692980766296</v>
      </c>
      <c r="D37" s="9">
        <v>0.081139087677002</v>
      </c>
      <c r="E37" s="9">
        <v>10</v>
      </c>
      <c r="F37" s="9">
        <v>8</v>
      </c>
      <c r="G37" s="9">
        <v>0</v>
      </c>
      <c r="H37" s="9">
        <v>2</v>
      </c>
      <c r="I37" s="9">
        <v>1</v>
      </c>
      <c r="J37" s="9">
        <v>0.555555555555556</v>
      </c>
      <c r="K37" s="9">
        <v>0.714285714285714</v>
      </c>
      <c r="L37" s="9">
        <v>0.8</v>
      </c>
      <c r="M37" s="9">
        <v>0.2</v>
      </c>
      <c r="N37" s="9">
        <v>0.6</v>
      </c>
    </row>
    <row r="38" spans="1:14">
      <c r="A38" s="8">
        <v>410</v>
      </c>
      <c r="B38" s="9">
        <v>410</v>
      </c>
      <c r="C38" s="9">
        <v>0.70784068107605</v>
      </c>
      <c r="D38" s="9">
        <v>0.100501298904419</v>
      </c>
      <c r="E38" s="9">
        <v>10</v>
      </c>
      <c r="F38" s="9">
        <v>5</v>
      </c>
      <c r="G38" s="9">
        <v>0</v>
      </c>
      <c r="H38" s="9">
        <v>5</v>
      </c>
      <c r="I38" s="9">
        <v>1</v>
      </c>
      <c r="J38" s="9">
        <v>0.666666666666667</v>
      </c>
      <c r="K38" s="9">
        <v>0.8</v>
      </c>
      <c r="L38" s="9">
        <v>0.5</v>
      </c>
      <c r="M38" s="9">
        <v>0.5</v>
      </c>
      <c r="N38" s="9">
        <v>0.75</v>
      </c>
    </row>
    <row r="39" spans="1:14">
      <c r="A39" s="8">
        <v>476</v>
      </c>
      <c r="B39" s="9">
        <v>476</v>
      </c>
      <c r="C39" s="9">
        <v>0.708812236785889</v>
      </c>
      <c r="D39" s="9">
        <v>0.00474917888641357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148</v>
      </c>
      <c r="B40" s="9">
        <v>148</v>
      </c>
      <c r="C40" s="9">
        <v>0.709036827087402</v>
      </c>
      <c r="D40" s="9">
        <v>0.0437332391738892</v>
      </c>
      <c r="E40" s="9">
        <v>9</v>
      </c>
      <c r="F40" s="9">
        <v>7</v>
      </c>
      <c r="G40" s="9">
        <v>1</v>
      </c>
      <c r="H40" s="9">
        <v>3</v>
      </c>
      <c r="I40" s="9">
        <v>0.9</v>
      </c>
      <c r="J40" s="9">
        <v>0.5625</v>
      </c>
      <c r="K40" s="9">
        <v>0.692307692307692</v>
      </c>
      <c r="L40" s="9">
        <v>0.7</v>
      </c>
      <c r="M40" s="9">
        <v>0.2</v>
      </c>
      <c r="N40" s="9">
        <v>0.6</v>
      </c>
    </row>
    <row r="41" spans="1:14">
      <c r="A41" s="8">
        <v>123</v>
      </c>
      <c r="B41" s="9">
        <v>123</v>
      </c>
      <c r="C41" s="9">
        <v>0.781936645507812</v>
      </c>
      <c r="D41" s="9">
        <v>0.049551248550415</v>
      </c>
      <c r="E41" s="9">
        <v>9</v>
      </c>
      <c r="F41" s="9">
        <v>8</v>
      </c>
      <c r="G41" s="9">
        <v>1</v>
      </c>
      <c r="H41" s="9">
        <v>2</v>
      </c>
      <c r="I41" s="9">
        <v>0.9</v>
      </c>
      <c r="J41" s="9">
        <v>0.529411764705882</v>
      </c>
      <c r="K41" s="9">
        <v>0.666666666666667</v>
      </c>
      <c r="L41" s="9">
        <v>0.8</v>
      </c>
      <c r="M41" s="9">
        <v>0.1</v>
      </c>
      <c r="N41" s="9">
        <v>0.55</v>
      </c>
    </row>
    <row r="42" spans="1:14">
      <c r="A42" s="8">
        <v>335</v>
      </c>
      <c r="B42" s="9">
        <v>335</v>
      </c>
      <c r="C42" s="9">
        <v>0.711186051368713</v>
      </c>
      <c r="D42" s="9">
        <v>0.061373233795166</v>
      </c>
      <c r="E42" s="9">
        <v>8</v>
      </c>
      <c r="F42" s="9">
        <v>7</v>
      </c>
      <c r="G42" s="9">
        <v>2</v>
      </c>
      <c r="H42" s="9">
        <v>3</v>
      </c>
      <c r="I42" s="9">
        <v>0.8</v>
      </c>
      <c r="J42" s="9">
        <v>0.533333333333333</v>
      </c>
      <c r="K42" s="9">
        <v>0.64</v>
      </c>
      <c r="L42" s="9">
        <v>0.7</v>
      </c>
      <c r="M42" s="9">
        <v>0.1</v>
      </c>
      <c r="N42" s="9">
        <v>0.55</v>
      </c>
    </row>
    <row r="43" spans="1:14">
      <c r="A43" s="8">
        <v>8</v>
      </c>
      <c r="B43" s="9">
        <v>8</v>
      </c>
      <c r="C43" s="9">
        <v>0.792236685752869</v>
      </c>
      <c r="D43" s="9">
        <v>0.000946521759033203</v>
      </c>
      <c r="E43" s="9">
        <v>7</v>
      </c>
      <c r="F43" s="9">
        <v>8</v>
      </c>
      <c r="G43" s="9">
        <v>3</v>
      </c>
      <c r="H43" s="9">
        <v>2</v>
      </c>
      <c r="I43" s="9">
        <v>0.7</v>
      </c>
      <c r="J43" s="9">
        <v>0.466666666666667</v>
      </c>
      <c r="K43" s="9">
        <v>0.56</v>
      </c>
      <c r="L43" s="9">
        <v>0.8</v>
      </c>
      <c r="M43" s="9">
        <v>-0.1</v>
      </c>
      <c r="N43" s="9">
        <v>0.45</v>
      </c>
    </row>
    <row r="44" spans="1:14">
      <c r="A44" s="8">
        <v>22</v>
      </c>
      <c r="B44" s="9">
        <v>22</v>
      </c>
      <c r="C44" s="9">
        <v>0.792670369148254</v>
      </c>
      <c r="D44" s="9">
        <v>0.00942361354827881</v>
      </c>
      <c r="E44" s="9">
        <v>9</v>
      </c>
      <c r="F44" s="9">
        <v>8</v>
      </c>
      <c r="G44" s="9">
        <v>1</v>
      </c>
      <c r="H44" s="9">
        <v>2</v>
      </c>
      <c r="I44" s="9">
        <v>0.9</v>
      </c>
      <c r="J44" s="9">
        <v>0.529411764705882</v>
      </c>
      <c r="K44" s="9">
        <v>0.666666666666667</v>
      </c>
      <c r="L44" s="9">
        <v>0.8</v>
      </c>
      <c r="M44" s="9">
        <v>0.1</v>
      </c>
      <c r="N44" s="9">
        <v>0.55</v>
      </c>
    </row>
    <row r="45" spans="1:14">
      <c r="A45" s="8">
        <v>75</v>
      </c>
      <c r="B45" s="9">
        <v>75</v>
      </c>
      <c r="C45" s="9">
        <v>0.770099759101868</v>
      </c>
      <c r="D45" s="9">
        <v>0.0259023904800415</v>
      </c>
      <c r="E45" s="9">
        <v>10</v>
      </c>
      <c r="F45" s="9">
        <v>8</v>
      </c>
      <c r="G45" s="9">
        <v>0</v>
      </c>
      <c r="H45" s="9">
        <v>2</v>
      </c>
      <c r="I45" s="9">
        <v>1</v>
      </c>
      <c r="J45" s="9">
        <v>0.555555555555556</v>
      </c>
      <c r="K45" s="9">
        <v>0.714285714285714</v>
      </c>
      <c r="L45" s="9">
        <v>0.8</v>
      </c>
      <c r="M45" s="9">
        <v>0.2</v>
      </c>
      <c r="N45" s="9">
        <v>0.6</v>
      </c>
    </row>
    <row r="46" spans="1:14">
      <c r="A46" s="8">
        <v>65</v>
      </c>
      <c r="B46" s="9">
        <v>65</v>
      </c>
      <c r="C46" s="9">
        <v>0.770633220672607</v>
      </c>
      <c r="D46" s="9">
        <v>0.0158760547637939</v>
      </c>
      <c r="E46" s="9">
        <v>10</v>
      </c>
      <c r="F46" s="9">
        <v>6</v>
      </c>
      <c r="G46" s="9">
        <v>0</v>
      </c>
      <c r="H46" s="9">
        <v>4</v>
      </c>
      <c r="I46" s="9">
        <v>1</v>
      </c>
      <c r="J46" s="9">
        <v>0.625</v>
      </c>
      <c r="K46" s="9">
        <v>0.769230769230769</v>
      </c>
      <c r="L46" s="9">
        <v>0.6</v>
      </c>
      <c r="M46" s="9">
        <v>0.4</v>
      </c>
      <c r="N46" s="9">
        <v>0.7</v>
      </c>
    </row>
    <row r="47" spans="1:14">
      <c r="A47" s="8">
        <v>475</v>
      </c>
      <c r="B47" s="9">
        <v>475</v>
      </c>
      <c r="C47" s="9">
        <v>0.772042036056519</v>
      </c>
      <c r="D47" s="9">
        <v>0.0372321605682373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35</v>
      </c>
      <c r="B48" s="9">
        <v>35</v>
      </c>
      <c r="C48" s="9">
        <v>0.772181630134583</v>
      </c>
      <c r="D48" s="9">
        <v>0.0937321186065674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223</v>
      </c>
      <c r="B49" s="9">
        <v>223</v>
      </c>
      <c r="C49" s="9">
        <v>0.77288019657135</v>
      </c>
      <c r="D49" s="9">
        <v>0.0924553871154785</v>
      </c>
      <c r="E49" s="9">
        <v>8</v>
      </c>
      <c r="F49" s="9">
        <v>8</v>
      </c>
      <c r="G49" s="9">
        <v>2</v>
      </c>
      <c r="H49" s="9">
        <v>2</v>
      </c>
      <c r="I49" s="9">
        <v>0.8</v>
      </c>
      <c r="J49" s="9">
        <v>0.5</v>
      </c>
      <c r="K49" s="9">
        <v>0.615384615384615</v>
      </c>
      <c r="L49" s="9">
        <v>0.8</v>
      </c>
      <c r="M49" s="9">
        <v>0</v>
      </c>
      <c r="N49" s="9">
        <v>0.5</v>
      </c>
    </row>
    <row r="50" spans="1:14">
      <c r="A50" s="8">
        <v>166</v>
      </c>
      <c r="B50" s="9">
        <v>166</v>
      </c>
      <c r="C50" s="9">
        <v>0.779670238494873</v>
      </c>
      <c r="D50" s="9">
        <v>0.0862889289855957</v>
      </c>
      <c r="E50" s="9">
        <v>9</v>
      </c>
      <c r="F50" s="9">
        <v>6</v>
      </c>
      <c r="G50" s="9">
        <v>1</v>
      </c>
      <c r="H50" s="9">
        <v>4</v>
      </c>
      <c r="I50" s="9">
        <v>0.9</v>
      </c>
      <c r="J50" s="9">
        <v>0.6</v>
      </c>
      <c r="K50" s="9">
        <v>0.72</v>
      </c>
      <c r="L50" s="9">
        <v>0.6</v>
      </c>
      <c r="M50" s="9">
        <v>0.3</v>
      </c>
      <c r="N50" s="9">
        <v>0.65</v>
      </c>
    </row>
    <row r="51" spans="1:14">
      <c r="A51" s="8">
        <v>123</v>
      </c>
      <c r="B51" s="9">
        <v>123</v>
      </c>
      <c r="C51" s="9">
        <v>0.781936645507812</v>
      </c>
      <c r="D51" s="9">
        <v>0.049551248550415</v>
      </c>
      <c r="E51" s="9">
        <v>9</v>
      </c>
      <c r="F51" s="9">
        <v>8</v>
      </c>
      <c r="G51" s="9">
        <v>1</v>
      </c>
      <c r="H51" s="9">
        <v>2</v>
      </c>
      <c r="I51" s="9">
        <v>0.9</v>
      </c>
      <c r="J51" s="9">
        <v>0.529411764705882</v>
      </c>
      <c r="K51" s="9">
        <v>0.666666666666667</v>
      </c>
      <c r="L51" s="9">
        <v>0.8</v>
      </c>
      <c r="M51" s="9">
        <v>0.1</v>
      </c>
      <c r="N51" s="9">
        <v>0.55</v>
      </c>
    </row>
    <row r="52" spans="1:14">
      <c r="A52" s="8">
        <v>167</v>
      </c>
      <c r="B52" s="9">
        <v>167</v>
      </c>
      <c r="C52" s="9">
        <v>0.815348744392395</v>
      </c>
      <c r="D52" s="9">
        <v>0.00903403759002686</v>
      </c>
      <c r="E52" s="9">
        <v>9</v>
      </c>
      <c r="F52" s="9">
        <v>7</v>
      </c>
      <c r="G52" s="9">
        <v>1</v>
      </c>
      <c r="H52" s="9">
        <v>3</v>
      </c>
      <c r="I52" s="9">
        <v>0.9</v>
      </c>
      <c r="J52" s="9">
        <v>0.5625</v>
      </c>
      <c r="K52" s="9">
        <v>0.692307692307692</v>
      </c>
      <c r="L52" s="9">
        <v>0.7</v>
      </c>
      <c r="M52" s="9">
        <v>0.2</v>
      </c>
      <c r="N52" s="9">
        <v>0.6</v>
      </c>
    </row>
    <row r="53" spans="1:14">
      <c r="A53" s="8">
        <v>375</v>
      </c>
      <c r="B53" s="9">
        <v>375</v>
      </c>
      <c r="C53" s="9">
        <v>0.788620829582214</v>
      </c>
      <c r="D53" s="9">
        <v>0.0119588375091553</v>
      </c>
      <c r="E53" s="9">
        <v>8</v>
      </c>
      <c r="F53" s="9">
        <v>7</v>
      </c>
      <c r="G53" s="9">
        <v>2</v>
      </c>
      <c r="H53" s="9">
        <v>3</v>
      </c>
      <c r="I53" s="9">
        <v>0.8</v>
      </c>
      <c r="J53" s="9">
        <v>0.533333333333333</v>
      </c>
      <c r="K53" s="9">
        <v>0.64</v>
      </c>
      <c r="L53" s="9">
        <v>0.7</v>
      </c>
      <c r="M53" s="9">
        <v>0.1</v>
      </c>
      <c r="N53" s="9">
        <v>0.55</v>
      </c>
    </row>
    <row r="54" spans="1:14">
      <c r="A54" s="8">
        <v>281</v>
      </c>
      <c r="B54" s="9">
        <v>281</v>
      </c>
      <c r="C54" s="9">
        <v>0.818611860275269</v>
      </c>
      <c r="D54" s="9">
        <v>0.00951147079467773</v>
      </c>
      <c r="E54" s="9">
        <v>10</v>
      </c>
      <c r="F54" s="9">
        <v>10</v>
      </c>
      <c r="G54" s="9">
        <v>0</v>
      </c>
      <c r="H54" s="9">
        <v>0</v>
      </c>
      <c r="I54" s="9">
        <v>1</v>
      </c>
      <c r="J54" s="9">
        <v>0.5</v>
      </c>
      <c r="K54" s="9">
        <v>0.666666666666667</v>
      </c>
      <c r="L54" s="9">
        <v>1</v>
      </c>
      <c r="M54" s="9">
        <v>0</v>
      </c>
      <c r="N54" s="9">
        <v>0.5</v>
      </c>
    </row>
    <row r="55" spans="1:14">
      <c r="A55" s="8">
        <v>358</v>
      </c>
      <c r="B55" s="9">
        <v>358</v>
      </c>
      <c r="C55" s="9">
        <v>0.789153099060059</v>
      </c>
      <c r="D55" s="9">
        <v>0.069909930229187</v>
      </c>
      <c r="E55" s="9">
        <v>9</v>
      </c>
      <c r="F55" s="9">
        <v>6</v>
      </c>
      <c r="G55" s="9">
        <v>1</v>
      </c>
      <c r="H55" s="9">
        <v>4</v>
      </c>
      <c r="I55" s="9">
        <v>0.9</v>
      </c>
      <c r="J55" s="9">
        <v>0.6</v>
      </c>
      <c r="K55" s="9">
        <v>0.72</v>
      </c>
      <c r="L55" s="9">
        <v>0.6</v>
      </c>
      <c r="M55" s="9">
        <v>0.3</v>
      </c>
      <c r="N55" s="9">
        <v>0.65</v>
      </c>
    </row>
    <row r="56" spans="1:14">
      <c r="A56" s="8">
        <v>446</v>
      </c>
      <c r="B56" s="9">
        <v>446</v>
      </c>
      <c r="C56" s="9">
        <v>0.799922227859497</v>
      </c>
      <c r="D56" s="9">
        <v>0.0219073295593262</v>
      </c>
      <c r="E56" s="9">
        <v>8</v>
      </c>
      <c r="F56" s="9">
        <v>6</v>
      </c>
      <c r="G56" s="9">
        <v>2</v>
      </c>
      <c r="H56" s="9">
        <v>4</v>
      </c>
      <c r="I56" s="9">
        <v>0.8</v>
      </c>
      <c r="J56" s="9">
        <v>0.571428571428572</v>
      </c>
      <c r="K56" s="9">
        <v>0.666666666666667</v>
      </c>
      <c r="L56" s="9">
        <v>0.6</v>
      </c>
      <c r="M56" s="9">
        <v>0.2</v>
      </c>
      <c r="N56" s="9">
        <v>0.6</v>
      </c>
    </row>
    <row r="57" spans="1:14">
      <c r="A57" s="8">
        <v>130</v>
      </c>
      <c r="B57" s="9">
        <v>130</v>
      </c>
      <c r="C57" s="9">
        <v>0.804839730262756</v>
      </c>
      <c r="D57" s="9">
        <v>0.0534467697143555</v>
      </c>
      <c r="E57" s="9">
        <v>9</v>
      </c>
      <c r="F57" s="9">
        <v>9</v>
      </c>
      <c r="G57" s="9">
        <v>1</v>
      </c>
      <c r="H57" s="9">
        <v>1</v>
      </c>
      <c r="I57" s="9">
        <v>0.9</v>
      </c>
      <c r="J57" s="9">
        <v>0.5</v>
      </c>
      <c r="K57" s="9">
        <v>0.642857142857143</v>
      </c>
      <c r="L57" s="9">
        <v>0.9</v>
      </c>
      <c r="M57" s="9">
        <v>0</v>
      </c>
      <c r="N57" s="9">
        <v>0.5</v>
      </c>
    </row>
    <row r="58" spans="1:14">
      <c r="A58" s="8">
        <v>189</v>
      </c>
      <c r="B58" s="9">
        <v>189</v>
      </c>
      <c r="C58" s="9">
        <v>0.811143755912781</v>
      </c>
      <c r="D58" s="9">
        <v>0.090301513671875</v>
      </c>
      <c r="E58" s="9">
        <v>8</v>
      </c>
      <c r="F58" s="9">
        <v>7</v>
      </c>
      <c r="G58" s="9">
        <v>2</v>
      </c>
      <c r="H58" s="9">
        <v>3</v>
      </c>
      <c r="I58" s="9">
        <v>0.8</v>
      </c>
      <c r="J58" s="9">
        <v>0.533333333333333</v>
      </c>
      <c r="K58" s="9">
        <v>0.64</v>
      </c>
      <c r="L58" s="9">
        <v>0.7</v>
      </c>
      <c r="M58" s="9">
        <v>0.1</v>
      </c>
      <c r="N58" s="9">
        <v>0.55</v>
      </c>
    </row>
    <row r="59" spans="1:14">
      <c r="A59" s="8">
        <v>318</v>
      </c>
      <c r="B59" s="9">
        <v>318</v>
      </c>
      <c r="C59" s="9">
        <v>0.842553019523621</v>
      </c>
      <c r="D59" s="9">
        <v>0.0404520034790039</v>
      </c>
      <c r="E59" s="9">
        <v>10</v>
      </c>
      <c r="F59" s="9">
        <v>8</v>
      </c>
      <c r="G59" s="9">
        <v>0</v>
      </c>
      <c r="H59" s="9">
        <v>2</v>
      </c>
      <c r="I59" s="9">
        <v>1</v>
      </c>
      <c r="J59" s="9">
        <v>0.555555555555556</v>
      </c>
      <c r="K59" s="9">
        <v>0.714285714285714</v>
      </c>
      <c r="L59" s="9">
        <v>0.8</v>
      </c>
      <c r="M59" s="9">
        <v>0.2</v>
      </c>
      <c r="N59" s="9">
        <v>0.6</v>
      </c>
    </row>
    <row r="60" spans="1:14">
      <c r="A60" s="8">
        <v>203</v>
      </c>
      <c r="B60" s="9">
        <v>203</v>
      </c>
      <c r="C60" s="9">
        <v>0.82262909412384</v>
      </c>
      <c r="D60" s="9">
        <v>0.0605645179748535</v>
      </c>
      <c r="E60" s="9">
        <v>10</v>
      </c>
      <c r="F60" s="9">
        <v>6</v>
      </c>
      <c r="G60" s="9">
        <v>0</v>
      </c>
      <c r="H60" s="9">
        <v>4</v>
      </c>
      <c r="I60" s="9">
        <v>1</v>
      </c>
      <c r="J60" s="9">
        <v>0.625</v>
      </c>
      <c r="K60" s="9">
        <v>0.769230769230769</v>
      </c>
      <c r="L60" s="9">
        <v>0.6</v>
      </c>
      <c r="M60" s="9">
        <v>0.4</v>
      </c>
      <c r="N60" s="9">
        <v>0.7</v>
      </c>
    </row>
    <row r="61" spans="1:14">
      <c r="A61" s="8">
        <v>457</v>
      </c>
      <c r="B61" s="9">
        <v>457</v>
      </c>
      <c r="C61" s="9">
        <v>0.839494109153748</v>
      </c>
      <c r="D61" s="9">
        <v>0.00750446319580078</v>
      </c>
      <c r="E61" s="9">
        <v>9</v>
      </c>
      <c r="F61" s="9">
        <v>9</v>
      </c>
      <c r="G61" s="9">
        <v>1</v>
      </c>
      <c r="H61" s="9">
        <v>1</v>
      </c>
      <c r="I61" s="9">
        <v>0.9</v>
      </c>
      <c r="J61" s="9">
        <v>0.5</v>
      </c>
      <c r="K61" s="9">
        <v>0.642857142857143</v>
      </c>
      <c r="L61" s="9">
        <v>0.9</v>
      </c>
      <c r="M61" s="9">
        <v>0</v>
      </c>
      <c r="N61" s="9">
        <v>0.5</v>
      </c>
    </row>
    <row r="62" spans="1:14">
      <c r="A62" s="8">
        <v>366</v>
      </c>
      <c r="B62" s="9">
        <v>366</v>
      </c>
      <c r="C62" s="9">
        <v>0.844253778457642</v>
      </c>
      <c r="D62" s="9">
        <v>0.0926085710525513</v>
      </c>
      <c r="E62" s="9">
        <v>10</v>
      </c>
      <c r="F62" s="9">
        <v>8</v>
      </c>
      <c r="G62" s="9">
        <v>0</v>
      </c>
      <c r="H62" s="9">
        <v>2</v>
      </c>
      <c r="I62" s="9">
        <v>1</v>
      </c>
      <c r="J62" s="9">
        <v>0.555555555555556</v>
      </c>
      <c r="K62" s="9">
        <v>0.714285714285714</v>
      </c>
      <c r="L62" s="9">
        <v>0.8</v>
      </c>
      <c r="M62" s="9">
        <v>0.2</v>
      </c>
      <c r="N62" s="9">
        <v>0.6</v>
      </c>
    </row>
    <row r="63" customFormat="1" spans="1:14">
      <c r="A63" s="8">
        <v>24</v>
      </c>
      <c r="B63" s="9">
        <v>24</v>
      </c>
      <c r="C63" s="9">
        <v>0.790312647819519</v>
      </c>
      <c r="D63" s="9">
        <v>0.0681979656219482</v>
      </c>
      <c r="E63" s="9">
        <v>8</v>
      </c>
      <c r="F63" s="9">
        <v>7</v>
      </c>
      <c r="G63" s="9">
        <v>2</v>
      </c>
      <c r="H63" s="9">
        <v>3</v>
      </c>
      <c r="I63" s="9">
        <v>0.8</v>
      </c>
      <c r="J63" s="9">
        <v>0.533333333333333</v>
      </c>
      <c r="K63" s="9">
        <v>0.64</v>
      </c>
      <c r="L63" s="9">
        <v>0.7</v>
      </c>
      <c r="M63" s="9">
        <v>0.1</v>
      </c>
      <c r="N63" s="9">
        <v>0.55</v>
      </c>
    </row>
    <row r="64" spans="1:14">
      <c r="A64" s="8">
        <v>305</v>
      </c>
      <c r="B64" s="9">
        <v>305</v>
      </c>
      <c r="C64" s="9">
        <v>0.855350017547607</v>
      </c>
      <c r="D64" s="9">
        <v>0.0944843292236328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pans="1:14">
      <c r="A65" s="8">
        <v>428</v>
      </c>
      <c r="B65" s="9">
        <v>428</v>
      </c>
      <c r="C65" s="9">
        <v>0.825892806053162</v>
      </c>
      <c r="D65" s="9">
        <v>0.0750623941421509</v>
      </c>
      <c r="E65" s="9">
        <v>9</v>
      </c>
      <c r="F65" s="9">
        <v>5</v>
      </c>
      <c r="G65" s="9">
        <v>1</v>
      </c>
      <c r="H65" s="9">
        <v>5</v>
      </c>
      <c r="I65" s="9">
        <v>0.9</v>
      </c>
      <c r="J65" s="9">
        <v>0.642857142857143</v>
      </c>
      <c r="K65" s="9">
        <v>0.75</v>
      </c>
      <c r="L65" s="9">
        <v>0.5</v>
      </c>
      <c r="M65" s="9">
        <v>0.4</v>
      </c>
      <c r="N65" s="9">
        <v>0.7</v>
      </c>
    </row>
    <row r="66" spans="1:14">
      <c r="A66" s="8">
        <v>64</v>
      </c>
      <c r="B66" s="9">
        <v>64</v>
      </c>
      <c r="C66" s="9">
        <v>0.862770557403564</v>
      </c>
      <c r="D66" s="9">
        <v>0.0667507648468018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86</v>
      </c>
      <c r="B67" s="9">
        <v>86</v>
      </c>
      <c r="C67" s="9">
        <v>0.8199782371521</v>
      </c>
      <c r="D67" s="9">
        <v>0.0331791639328003</v>
      </c>
      <c r="E67" s="9">
        <v>9</v>
      </c>
      <c r="F67" s="9">
        <v>8</v>
      </c>
      <c r="G67" s="9">
        <v>1</v>
      </c>
      <c r="H67" s="9">
        <v>2</v>
      </c>
      <c r="I67" s="9">
        <v>0.9</v>
      </c>
      <c r="J67" s="9">
        <v>0.529411764705882</v>
      </c>
      <c r="K67" s="9">
        <v>0.666666666666667</v>
      </c>
      <c r="L67" s="9">
        <v>0.8</v>
      </c>
      <c r="M67" s="9">
        <v>0.1</v>
      </c>
      <c r="N67" s="9">
        <v>0.55</v>
      </c>
    </row>
    <row r="68" spans="1:14">
      <c r="A68" s="8">
        <v>358</v>
      </c>
      <c r="B68" s="9">
        <v>358</v>
      </c>
      <c r="C68" s="9">
        <v>0.789153099060059</v>
      </c>
      <c r="D68" s="9">
        <v>0.069909930229187</v>
      </c>
      <c r="E68" s="9">
        <v>9</v>
      </c>
      <c r="F68" s="9">
        <v>6</v>
      </c>
      <c r="G68" s="9">
        <v>1</v>
      </c>
      <c r="H68" s="9">
        <v>4</v>
      </c>
      <c r="I68" s="9">
        <v>0.9</v>
      </c>
      <c r="J68" s="9">
        <v>0.6</v>
      </c>
      <c r="K68" s="9">
        <v>0.72</v>
      </c>
      <c r="L68" s="9">
        <v>0.6</v>
      </c>
      <c r="M68" s="9">
        <v>0.3</v>
      </c>
      <c r="N68" s="9">
        <v>0.65</v>
      </c>
    </row>
    <row r="69" spans="1:14">
      <c r="A69" s="8">
        <v>110</v>
      </c>
      <c r="B69" s="9">
        <v>110</v>
      </c>
      <c r="C69" s="9">
        <v>0.882378220558167</v>
      </c>
      <c r="D69" s="9">
        <v>0.014157772064209</v>
      </c>
      <c r="E69" s="9">
        <v>10</v>
      </c>
      <c r="F69" s="9">
        <v>10</v>
      </c>
      <c r="G69" s="9">
        <v>0</v>
      </c>
      <c r="H69" s="9">
        <v>0</v>
      </c>
      <c r="I69" s="9">
        <v>1</v>
      </c>
      <c r="J69" s="9">
        <v>0.5</v>
      </c>
      <c r="K69" s="9">
        <v>0.666666666666667</v>
      </c>
      <c r="L69" s="9">
        <v>1</v>
      </c>
      <c r="M69" s="9">
        <v>0</v>
      </c>
      <c r="N69" s="9">
        <v>0.5</v>
      </c>
    </row>
    <row r="70" customFormat="1" spans="1:14">
      <c r="A70" s="8">
        <v>375</v>
      </c>
      <c r="B70" s="9">
        <v>375</v>
      </c>
      <c r="C70" s="9">
        <v>0.788620829582214</v>
      </c>
      <c r="D70" s="9">
        <v>0.0119588375091553</v>
      </c>
      <c r="E70" s="9">
        <v>8</v>
      </c>
      <c r="F70" s="9">
        <v>7</v>
      </c>
      <c r="G70" s="9">
        <v>2</v>
      </c>
      <c r="H70" s="9">
        <v>3</v>
      </c>
      <c r="I70" s="9">
        <v>0.8</v>
      </c>
      <c r="J70" s="9">
        <v>0.533333333333333</v>
      </c>
      <c r="K70" s="9">
        <v>0.64</v>
      </c>
      <c r="L70" s="9">
        <v>0.7</v>
      </c>
      <c r="M70" s="9">
        <v>0.1</v>
      </c>
      <c r="N70" s="9">
        <v>0.55</v>
      </c>
    </row>
    <row r="71" spans="1:14">
      <c r="A71" s="8">
        <v>10</v>
      </c>
      <c r="B71" s="9">
        <v>10</v>
      </c>
      <c r="C71" s="9">
        <v>0.894938230514526</v>
      </c>
      <c r="D71" s="9">
        <v>0.0410025119781494</v>
      </c>
      <c r="E71" s="9">
        <v>9</v>
      </c>
      <c r="F71" s="9">
        <v>6</v>
      </c>
      <c r="G71" s="9">
        <v>1</v>
      </c>
      <c r="H71" s="9">
        <v>4</v>
      </c>
      <c r="I71" s="9">
        <v>0.9</v>
      </c>
      <c r="J71" s="9">
        <v>0.6</v>
      </c>
      <c r="K71" s="9">
        <v>0.72</v>
      </c>
      <c r="L71" s="9">
        <v>0.6</v>
      </c>
      <c r="M71" s="9">
        <v>0.3</v>
      </c>
      <c r="N71" s="9">
        <v>0.65</v>
      </c>
    </row>
    <row r="72" spans="1:14">
      <c r="A72" s="8">
        <v>172</v>
      </c>
      <c r="B72" s="9">
        <v>172</v>
      </c>
      <c r="C72" s="9">
        <v>0.896461248397827</v>
      </c>
      <c r="D72" s="9">
        <v>0.0336966514587402</v>
      </c>
      <c r="E72" s="9">
        <v>10</v>
      </c>
      <c r="F72" s="9">
        <v>6</v>
      </c>
      <c r="G72" s="9">
        <v>0</v>
      </c>
      <c r="H72" s="9">
        <v>4</v>
      </c>
      <c r="I72" s="9">
        <v>1</v>
      </c>
      <c r="J72" s="9">
        <v>0.625</v>
      </c>
      <c r="K72" s="9">
        <v>0.769230769230769</v>
      </c>
      <c r="L72" s="9">
        <v>0.6</v>
      </c>
      <c r="M72" s="9">
        <v>0.4</v>
      </c>
      <c r="N72" s="9">
        <v>0.7</v>
      </c>
    </row>
    <row r="73" spans="1:14">
      <c r="A73" s="8">
        <v>316</v>
      </c>
      <c r="B73" s="9">
        <v>316</v>
      </c>
      <c r="C73" s="9">
        <v>0.899687767028809</v>
      </c>
      <c r="D73" s="9">
        <v>0.0113396644592285</v>
      </c>
      <c r="E73" s="9">
        <v>9</v>
      </c>
      <c r="F73" s="9">
        <v>9</v>
      </c>
      <c r="G73" s="9">
        <v>1</v>
      </c>
      <c r="H73" s="9">
        <v>1</v>
      </c>
      <c r="I73" s="9">
        <v>0.9</v>
      </c>
      <c r="J73" s="9">
        <v>0.5</v>
      </c>
      <c r="K73" s="9">
        <v>0.642857142857143</v>
      </c>
      <c r="L73" s="9">
        <v>0.9</v>
      </c>
      <c r="M73" s="9">
        <v>0</v>
      </c>
      <c r="N73" s="9">
        <v>0.5</v>
      </c>
    </row>
    <row r="74" spans="1:14">
      <c r="A74" s="8">
        <v>87</v>
      </c>
      <c r="B74" s="9">
        <v>87</v>
      </c>
      <c r="C74" s="9">
        <v>0.905320048332214</v>
      </c>
      <c r="D74" s="9">
        <v>0.0473051071166992</v>
      </c>
      <c r="E74" s="9">
        <v>8</v>
      </c>
      <c r="F74" s="9">
        <v>9</v>
      </c>
      <c r="G74" s="9">
        <v>2</v>
      </c>
      <c r="H74" s="9">
        <v>1</v>
      </c>
      <c r="I74" s="9">
        <v>0.8</v>
      </c>
      <c r="J74" s="9">
        <v>0.470588235294118</v>
      </c>
      <c r="K74" s="9">
        <v>0.592592592592593</v>
      </c>
      <c r="L74" s="9">
        <v>0.9</v>
      </c>
      <c r="M74" s="9">
        <v>-0.1</v>
      </c>
      <c r="N74" s="9">
        <v>0.45</v>
      </c>
    </row>
    <row r="75" s="4" customFormat="1" spans="1:14">
      <c r="A75" s="16">
        <v>63</v>
      </c>
      <c r="B75" s="17">
        <v>63</v>
      </c>
      <c r="C75" s="17">
        <v>0.91111147403717</v>
      </c>
      <c r="D75" s="17">
        <v>0.0442389249801636</v>
      </c>
      <c r="E75" s="17">
        <v>10</v>
      </c>
      <c r="F75" s="17">
        <v>7</v>
      </c>
      <c r="G75" s="17">
        <v>0</v>
      </c>
      <c r="H75" s="17">
        <v>3</v>
      </c>
      <c r="I75" s="17">
        <v>1</v>
      </c>
      <c r="J75" s="17">
        <v>0.588235294117647</v>
      </c>
      <c r="K75" s="17">
        <v>0.740740740740741</v>
      </c>
      <c r="L75" s="17">
        <v>0.7</v>
      </c>
      <c r="M75" s="17">
        <v>0.3</v>
      </c>
      <c r="N75" s="17">
        <v>0.65</v>
      </c>
    </row>
    <row r="76" spans="1:14">
      <c r="A76" s="8">
        <v>241</v>
      </c>
      <c r="B76" s="9">
        <v>241</v>
      </c>
      <c r="C76" s="9">
        <v>0.931020617485046</v>
      </c>
      <c r="D76" s="9">
        <v>0.065038800239563</v>
      </c>
      <c r="E76" s="9">
        <v>10</v>
      </c>
      <c r="F76" s="9">
        <v>8</v>
      </c>
      <c r="G76" s="9">
        <v>0</v>
      </c>
      <c r="H76" s="9">
        <v>2</v>
      </c>
      <c r="I76" s="9">
        <v>1</v>
      </c>
      <c r="J76" s="9">
        <v>0.555555555555556</v>
      </c>
      <c r="K76" s="9">
        <v>0.714285714285714</v>
      </c>
      <c r="L76" s="9">
        <v>0.8</v>
      </c>
      <c r="M76" s="9">
        <v>0.2</v>
      </c>
      <c r="N76" s="9">
        <v>0.6</v>
      </c>
    </row>
    <row r="77" spans="1:14">
      <c r="A77" s="8">
        <v>413</v>
      </c>
      <c r="B77" s="9">
        <v>413</v>
      </c>
      <c r="C77" s="9">
        <v>0.932106375694275</v>
      </c>
      <c r="D77" s="9">
        <v>0.126391768455505</v>
      </c>
      <c r="E77" s="9">
        <v>9</v>
      </c>
      <c r="F77" s="9">
        <v>9</v>
      </c>
      <c r="G77" s="9">
        <v>1</v>
      </c>
      <c r="H77" s="9">
        <v>1</v>
      </c>
      <c r="I77" s="9">
        <v>0.9</v>
      </c>
      <c r="J77" s="9">
        <v>0.5</v>
      </c>
      <c r="K77" s="9">
        <v>0.642857142857143</v>
      </c>
      <c r="L77" s="9">
        <v>0.9</v>
      </c>
      <c r="M77" s="9">
        <v>0</v>
      </c>
      <c r="N77" s="9">
        <v>0.5</v>
      </c>
    </row>
    <row r="78" spans="3:13">
      <c r="C78" s="7">
        <f>AVERAGE(C2:C77)</f>
        <v>0.733421299018358</v>
      </c>
      <c r="D78" s="7">
        <f>AVERAGE(D2:D77)</f>
        <v>0.0729225701407382</v>
      </c>
      <c r="L78" s="7">
        <f>AVERAGE(L2:L77)</f>
        <v>0.723684210526316</v>
      </c>
      <c r="M78" s="7">
        <f>AVERAGE(M2:M77)</f>
        <v>0.167105263157895</v>
      </c>
    </row>
    <row r="80" spans="3:9">
      <c r="C80" s="18" t="s">
        <v>13</v>
      </c>
      <c r="D80" s="7" t="s">
        <v>14</v>
      </c>
      <c r="E80" s="7" t="s">
        <v>85</v>
      </c>
      <c r="F80" s="7" t="s">
        <v>88</v>
      </c>
      <c r="G80" s="7"/>
      <c r="H80" s="7" t="s">
        <v>39</v>
      </c>
      <c r="I80" s="7"/>
    </row>
    <row r="81" spans="3:12">
      <c r="C81" s="7" t="s">
        <v>15</v>
      </c>
      <c r="D81" s="7">
        <f>COUNTIF(C2:C77,"&lt;0.343")-COUNTIF(C2:C77,"&lt;0.311")</f>
        <v>0</v>
      </c>
      <c r="E81" s="7"/>
      <c r="F81" s="7"/>
      <c r="G81" s="7"/>
      <c r="H81" s="19">
        <v>0.02</v>
      </c>
      <c r="I81" s="23">
        <v>31.2</v>
      </c>
      <c r="J81" s="23">
        <v>-40</v>
      </c>
      <c r="K81" s="24">
        <v>0.0256</v>
      </c>
      <c r="L81">
        <v>76</v>
      </c>
    </row>
    <row r="82" spans="3:12">
      <c r="C82" s="7" t="s">
        <v>16</v>
      </c>
      <c r="D82" s="7">
        <f>COUNTIF(C2:C77,"&lt;0.375")-COUNTIF(C2:C77,"&lt;0.343")</f>
        <v>0</v>
      </c>
      <c r="E82" s="7"/>
      <c r="F82" s="7"/>
      <c r="G82" s="7"/>
      <c r="H82" s="19">
        <v>0.04</v>
      </c>
      <c r="I82" s="23">
        <v>62.4</v>
      </c>
      <c r="J82" s="23">
        <v>-60</v>
      </c>
      <c r="K82" s="24">
        <v>0.0385</v>
      </c>
      <c r="L82">
        <v>75</v>
      </c>
    </row>
    <row r="83" spans="3:12">
      <c r="C83" s="7" t="s">
        <v>17</v>
      </c>
      <c r="D83" s="7">
        <f>COUNTIF(C2:C77,"&lt;0.407")-COUNTIF(C2:C77,"&lt;0.375")</f>
        <v>0</v>
      </c>
      <c r="E83" s="7"/>
      <c r="F83" s="7"/>
      <c r="G83" s="7"/>
      <c r="H83" s="19">
        <v>0.1</v>
      </c>
      <c r="I83" s="23">
        <v>156</v>
      </c>
      <c r="J83" s="23">
        <v>-160</v>
      </c>
      <c r="K83" s="24">
        <v>0.1026</v>
      </c>
      <c r="L83">
        <v>70</v>
      </c>
    </row>
    <row r="84" spans="3:12">
      <c r="C84" s="7" t="s">
        <v>18</v>
      </c>
      <c r="D84" s="7">
        <f>COUNTIF(C2:C77,"&lt;0.439")-COUNTIF(C2:C77,"&lt;0.407")</f>
        <v>0</v>
      </c>
      <c r="E84" s="7"/>
      <c r="F84" s="7"/>
      <c r="G84" s="7"/>
      <c r="H84" s="19">
        <v>0.12</v>
      </c>
      <c r="I84" s="23">
        <v>187.2</v>
      </c>
      <c r="J84" s="23">
        <v>-180</v>
      </c>
      <c r="K84" s="24">
        <v>0.1154</v>
      </c>
      <c r="L84">
        <v>69</v>
      </c>
    </row>
    <row r="85" s="3" customFormat="1" spans="3:12">
      <c r="C85" s="20" t="s">
        <v>19</v>
      </c>
      <c r="D85" s="20">
        <f>COUNTIF(C2:C77,"&lt;0.471")-COUNTIF(C2:C77,"&lt;0.439")</f>
        <v>0</v>
      </c>
      <c r="E85" s="20"/>
      <c r="F85" s="20">
        <v>1500</v>
      </c>
      <c r="G85" s="20"/>
      <c r="H85" s="20"/>
      <c r="I85" s="20"/>
      <c r="J85" s="3">
        <v>-200</v>
      </c>
      <c r="K85" s="25">
        <v>0.1282</v>
      </c>
      <c r="L85" s="3">
        <v>68</v>
      </c>
    </row>
    <row r="86" spans="3:7">
      <c r="C86" s="7" t="s">
        <v>20</v>
      </c>
      <c r="D86" s="7">
        <f>COUNTIF(C2:C77,"&lt;0.503")-COUNTIF(C2:C77,"&lt;0.471")</f>
        <v>0</v>
      </c>
      <c r="E86" s="7"/>
      <c r="F86" s="7"/>
      <c r="G86" s="7"/>
    </row>
    <row r="87" s="5" customFormat="1" spans="3:8">
      <c r="C87" s="21" t="s">
        <v>21</v>
      </c>
      <c r="D87" s="21">
        <f>COUNTIF(C2:C77,"&lt;0.535")-COUNTIF(C2:C77,"&lt;0.503")</f>
        <v>0</v>
      </c>
      <c r="E87" s="21">
        <v>4</v>
      </c>
      <c r="F87" s="21">
        <v>-36</v>
      </c>
      <c r="G87" s="21">
        <v>3</v>
      </c>
      <c r="H87" s="5">
        <v>4</v>
      </c>
    </row>
    <row r="88" spans="3:7">
      <c r="C88" s="7" t="s">
        <v>22</v>
      </c>
      <c r="D88" s="7">
        <f>COUNTIF(C2:C77,"&lt;0.567")-COUNTIF(C2:C77,"&lt;0.535")</f>
        <v>0</v>
      </c>
      <c r="E88" s="7">
        <v>7</v>
      </c>
      <c r="F88" s="7">
        <v>-38</v>
      </c>
      <c r="G88" s="7">
        <v>7</v>
      </c>
    </row>
    <row r="89" s="3" customFormat="1" spans="3:7">
      <c r="C89" s="20" t="s">
        <v>23</v>
      </c>
      <c r="D89" s="20">
        <f>COUNTIF(C2:C77,"&lt;0.599")-COUNTIF(C2:C77,"&lt;0.567")</f>
        <v>0</v>
      </c>
      <c r="E89" s="20">
        <v>9</v>
      </c>
      <c r="F89" s="20">
        <v>-55</v>
      </c>
      <c r="G89" s="20">
        <v>11</v>
      </c>
    </row>
    <row r="90" spans="3:7">
      <c r="C90" s="7" t="s">
        <v>24</v>
      </c>
      <c r="D90" s="7">
        <f>COUNTIF(C2:C77,"&lt;0.631")-COUNTIF(C2:C77,"&lt;0.599")</f>
        <v>26</v>
      </c>
      <c r="E90" s="7">
        <v>11</v>
      </c>
      <c r="F90" s="7">
        <v>-50</v>
      </c>
      <c r="G90" s="7">
        <v>15</v>
      </c>
    </row>
    <row r="91" s="6" customFormat="1" spans="3:7">
      <c r="C91" s="22" t="s">
        <v>25</v>
      </c>
      <c r="D91" s="22">
        <f>COUNTIF(C2:C77,"&lt;0.663")-COUNTIF(C2:C77,"&lt;0.631")</f>
        <v>0</v>
      </c>
      <c r="E91" s="22">
        <v>13</v>
      </c>
      <c r="F91" s="22">
        <v>-39</v>
      </c>
      <c r="G91" s="22">
        <v>18</v>
      </c>
    </row>
    <row r="92" spans="3:7">
      <c r="C92" s="7" t="s">
        <v>26</v>
      </c>
      <c r="D92" s="7">
        <f>COUNTIF(C2:C77,"&lt;0.695")-COUNTIF(C2:C77,"&lt;0.663")</f>
        <v>0</v>
      </c>
      <c r="E92" s="7">
        <v>11</v>
      </c>
      <c r="F92" s="7">
        <v>-39</v>
      </c>
      <c r="G92" s="7">
        <v>15</v>
      </c>
    </row>
    <row r="93" spans="3:7">
      <c r="C93" s="7" t="s">
        <v>27</v>
      </c>
      <c r="D93" s="7">
        <f>COUNTIF(C2:C77,"&lt;0.727")-COUNTIF(C2:C77,"&lt;0.695")</f>
        <v>13</v>
      </c>
      <c r="E93" s="7">
        <v>9</v>
      </c>
      <c r="F93" s="7">
        <v>-35</v>
      </c>
      <c r="G93" s="7">
        <v>11</v>
      </c>
    </row>
    <row r="94" spans="3:7">
      <c r="C94" s="7" t="s">
        <v>28</v>
      </c>
      <c r="D94" s="7">
        <f>COUNTIF(C2:C77,"&lt;0.759")-COUNTIF(C2:C77,"&lt;0.727")</f>
        <v>0</v>
      </c>
      <c r="E94" s="7">
        <v>7</v>
      </c>
      <c r="F94" s="7">
        <v>-22</v>
      </c>
      <c r="G94" s="7">
        <v>7</v>
      </c>
    </row>
    <row r="95" s="5" customFormat="1" spans="3:7">
      <c r="C95" s="21" t="s">
        <v>29</v>
      </c>
      <c r="D95" s="21">
        <f>COUNTIF(C2:C77,"&lt;0.791")-COUNTIF(C2:C77,"&lt;0.759")</f>
        <v>14</v>
      </c>
      <c r="E95" s="21">
        <v>4</v>
      </c>
      <c r="F95" s="21">
        <v>-14</v>
      </c>
      <c r="G95" s="21">
        <v>3</v>
      </c>
    </row>
    <row r="96" spans="3:7">
      <c r="C96" s="7" t="s">
        <v>30</v>
      </c>
      <c r="D96" s="7">
        <f>COUNTIF(C2:C77,"&lt;0.823")-COUNTIF(C2:C77,"&lt;0.791")</f>
        <v>9</v>
      </c>
      <c r="E96" s="7"/>
      <c r="F96" s="7"/>
      <c r="G96" s="7"/>
    </row>
    <row r="97" spans="3:9">
      <c r="C97" s="7" t="s">
        <v>31</v>
      </c>
      <c r="D97" s="7">
        <f>COUNTIF(C2:C77,"&lt;0.855")-COUNTIF(C2:C77,"&lt;0.823")</f>
        <v>4</v>
      </c>
      <c r="E97" s="7"/>
      <c r="F97" s="7"/>
      <c r="G97" s="7"/>
      <c r="H97">
        <v>0.53</v>
      </c>
      <c r="I97">
        <v>0.038</v>
      </c>
    </row>
    <row r="98" spans="3:9">
      <c r="C98" s="7" t="s">
        <v>32</v>
      </c>
      <c r="D98" s="7">
        <f>COUNTIF(C2:C77,"&lt;0.887")-COUNTIF(C2:C77,"&lt;0.855")</f>
        <v>3</v>
      </c>
      <c r="E98" s="7"/>
      <c r="F98" s="7"/>
      <c r="G98" s="7"/>
      <c r="H98">
        <v>0.641</v>
      </c>
      <c r="I98">
        <v>0.073</v>
      </c>
    </row>
    <row r="99" spans="3:9">
      <c r="C99" s="7" t="s">
        <v>33</v>
      </c>
      <c r="D99" s="7">
        <f>COUNTIF(C2:C77,"&lt;0.919")-COUNTIF(C2:C77,"&lt;0.887")</f>
        <v>5</v>
      </c>
      <c r="E99" s="7"/>
      <c r="F99" s="7"/>
      <c r="G99" s="7"/>
      <c r="H99">
        <v>0.734</v>
      </c>
      <c r="I99">
        <v>0.107</v>
      </c>
    </row>
    <row r="100" spans="3:7">
      <c r="C100" s="7" t="s">
        <v>34</v>
      </c>
      <c r="D100" s="7">
        <f>COUNTIF(C2:C77,"&lt;0.951")-COUNTIF(C2:C77,"&lt;0.919")</f>
        <v>2</v>
      </c>
      <c r="E100" s="7"/>
      <c r="F100" s="7"/>
      <c r="G100" s="7"/>
    </row>
    <row r="101" spans="3:7">
      <c r="C101" s="7" t="s">
        <v>35</v>
      </c>
      <c r="D101" s="7">
        <f>COUNTIF(C2:C77,"&lt;0.983")-COUNTIF(C2:C77,"&lt;0.951")</f>
        <v>0</v>
      </c>
      <c r="E101" s="7"/>
      <c r="F101" s="7"/>
      <c r="G101" s="7"/>
    </row>
    <row r="102" spans="3:7">
      <c r="C102" s="7" t="s">
        <v>36</v>
      </c>
      <c r="D102" s="7">
        <f>COUNTIF(C2:C77,"&lt;1.015")-COUNTIF(C2:C77,"&lt;0.983")</f>
        <v>0</v>
      </c>
      <c r="E102" s="7"/>
      <c r="F102" s="7"/>
      <c r="G102" s="7"/>
    </row>
    <row r="103" spans="3:7">
      <c r="C103" s="7" t="s">
        <v>37</v>
      </c>
      <c r="D103" s="7">
        <f>COUNTIF(C2:C77,"&lt;1.047")-COUNTIF(C2:C77,"&lt;1.015")</f>
        <v>0</v>
      </c>
      <c r="E103" s="7"/>
      <c r="F103" s="7"/>
      <c r="G103" s="7"/>
    </row>
    <row r="104" spans="3:7">
      <c r="C104" s="7" t="s">
        <v>38</v>
      </c>
      <c r="D104" s="7">
        <f>COUNTIF(C2:C77,"&lt;1.079")-COUNTIF(C2:C77,"&lt;1.047")</f>
        <v>0</v>
      </c>
      <c r="E104" s="7"/>
      <c r="F104" s="7"/>
      <c r="G104" s="7"/>
    </row>
  </sheetData>
  <pageMargins left="0.75" right="0.75" top="1" bottom="1" header="0.5" footer="0.5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"/>
  <sheetViews>
    <sheetView topLeftCell="A67" workbookViewId="0">
      <selection activeCell="A1" sqref="$A1:$XFD104"/>
    </sheetView>
  </sheetViews>
  <sheetFormatPr defaultColWidth="9" defaultRowHeight="13.5"/>
  <cols>
    <col min="3" max="4" width="16.2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462</v>
      </c>
      <c r="B2" s="9">
        <v>462</v>
      </c>
      <c r="C2" s="9">
        <v>0.601978421211243</v>
      </c>
      <c r="D2" s="9">
        <v>0.126847267150879</v>
      </c>
      <c r="E2" s="9">
        <v>9</v>
      </c>
      <c r="F2" s="9">
        <v>6</v>
      </c>
      <c r="G2" s="9">
        <v>1</v>
      </c>
      <c r="H2" s="9">
        <v>4</v>
      </c>
      <c r="I2" s="9">
        <v>0.9</v>
      </c>
      <c r="J2" s="9">
        <v>0.6</v>
      </c>
      <c r="K2" s="9">
        <v>0.72</v>
      </c>
      <c r="L2" s="9">
        <v>0.6</v>
      </c>
      <c r="M2" s="9">
        <v>0.3</v>
      </c>
      <c r="N2" s="9">
        <v>0.65</v>
      </c>
    </row>
    <row r="3" spans="1:14">
      <c r="A3" s="8">
        <v>226</v>
      </c>
      <c r="B3" s="9">
        <v>226</v>
      </c>
      <c r="C3" s="9">
        <v>0.602149486541748</v>
      </c>
      <c r="D3" s="9">
        <v>0.100008964538574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432</v>
      </c>
      <c r="B4" s="9">
        <v>432</v>
      </c>
      <c r="C4" s="9">
        <v>0.605595111846924</v>
      </c>
      <c r="D4" s="9">
        <v>0.208909034729004</v>
      </c>
      <c r="E4" s="9">
        <v>9</v>
      </c>
      <c r="F4" s="9">
        <v>8</v>
      </c>
      <c r="G4" s="9">
        <v>1</v>
      </c>
      <c r="H4" s="9">
        <v>2</v>
      </c>
      <c r="I4" s="9">
        <v>0.9</v>
      </c>
      <c r="J4" s="9">
        <v>0.529411764705882</v>
      </c>
      <c r="K4" s="9">
        <v>0.666666666666667</v>
      </c>
      <c r="L4" s="9">
        <v>0.8</v>
      </c>
      <c r="M4" s="9">
        <v>0.1</v>
      </c>
      <c r="N4" s="9">
        <v>0.55</v>
      </c>
    </row>
    <row r="5" spans="1:14">
      <c r="A5" s="8">
        <v>225</v>
      </c>
      <c r="B5" s="9">
        <v>225</v>
      </c>
      <c r="C5" s="9">
        <v>0.605853915214539</v>
      </c>
      <c r="D5" s="9">
        <v>0.149552583694458</v>
      </c>
      <c r="E5" s="9">
        <v>7</v>
      </c>
      <c r="F5" s="9">
        <v>8</v>
      </c>
      <c r="G5" s="9">
        <v>3</v>
      </c>
      <c r="H5" s="9">
        <v>2</v>
      </c>
      <c r="I5" s="9">
        <v>0.7</v>
      </c>
      <c r="J5" s="9">
        <v>0.466666666666667</v>
      </c>
      <c r="K5" s="9">
        <v>0.56</v>
      </c>
      <c r="L5" s="9">
        <v>0.8</v>
      </c>
      <c r="M5" s="9">
        <v>-0.1</v>
      </c>
      <c r="N5" s="9">
        <v>0.45</v>
      </c>
    </row>
    <row r="6" spans="1:14">
      <c r="A6" s="8">
        <v>155</v>
      </c>
      <c r="B6" s="9">
        <v>155</v>
      </c>
      <c r="C6" s="9">
        <v>0.606492519378662</v>
      </c>
      <c r="D6" s="9">
        <v>0.0782451629638672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303</v>
      </c>
      <c r="B7" s="9">
        <v>303</v>
      </c>
      <c r="C7" s="9">
        <v>0.607446551322937</v>
      </c>
      <c r="D7" s="9">
        <v>0.0858523845672607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499</v>
      </c>
      <c r="B8" s="9">
        <v>499</v>
      </c>
      <c r="C8" s="9">
        <v>0.608421206474304</v>
      </c>
      <c r="D8" s="9">
        <v>0.103592753410339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146</v>
      </c>
      <c r="B9" s="9">
        <v>146</v>
      </c>
      <c r="C9" s="9">
        <v>0.610994338989258</v>
      </c>
      <c r="D9" s="9">
        <v>0.0859041213989258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332</v>
      </c>
      <c r="B10" s="9">
        <v>332</v>
      </c>
      <c r="C10" s="9">
        <v>0.611989974975586</v>
      </c>
      <c r="D10" s="9">
        <v>0.103309869766235</v>
      </c>
      <c r="E10" s="9">
        <v>10</v>
      </c>
      <c r="F10" s="9">
        <v>7</v>
      </c>
      <c r="G10" s="9">
        <v>0</v>
      </c>
      <c r="H10" s="9">
        <v>3</v>
      </c>
      <c r="I10" s="9">
        <v>1</v>
      </c>
      <c r="J10" s="9">
        <v>0.588235294117647</v>
      </c>
      <c r="K10" s="9">
        <v>0.740740740740741</v>
      </c>
      <c r="L10" s="9">
        <v>0.7</v>
      </c>
      <c r="M10" s="9">
        <v>0.3</v>
      </c>
      <c r="N10" s="9">
        <v>0.65</v>
      </c>
    </row>
    <row r="11" spans="1:14">
      <c r="A11" s="8">
        <v>392</v>
      </c>
      <c r="B11" s="9">
        <v>392</v>
      </c>
      <c r="C11" s="9">
        <v>0.61318051815033</v>
      </c>
      <c r="D11" s="9">
        <v>0.0908862352371216</v>
      </c>
      <c r="E11" s="9">
        <v>10</v>
      </c>
      <c r="F11" s="9">
        <v>9</v>
      </c>
      <c r="G11" s="9">
        <v>0</v>
      </c>
      <c r="H11" s="9">
        <v>1</v>
      </c>
      <c r="I11" s="9">
        <v>1</v>
      </c>
      <c r="J11" s="9">
        <v>0.526315789473684</v>
      </c>
      <c r="K11" s="9">
        <v>0.689655172413793</v>
      </c>
      <c r="L11" s="9">
        <v>0.9</v>
      </c>
      <c r="M11" s="9">
        <v>0.1</v>
      </c>
      <c r="N11" s="9">
        <v>0.55</v>
      </c>
    </row>
    <row r="12" spans="1:14">
      <c r="A12" s="8">
        <v>411</v>
      </c>
      <c r="B12" s="9">
        <v>411</v>
      </c>
      <c r="C12" s="9">
        <v>0.613397359848022</v>
      </c>
      <c r="D12" s="9">
        <v>0.104501247406006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194</v>
      </c>
      <c r="B13" s="9">
        <v>194</v>
      </c>
      <c r="C13" s="9">
        <v>0.614265203475952</v>
      </c>
      <c r="D13" s="9">
        <v>0.0895330905914307</v>
      </c>
      <c r="E13" s="9">
        <v>9</v>
      </c>
      <c r="F13" s="9">
        <v>6</v>
      </c>
      <c r="G13" s="9">
        <v>1</v>
      </c>
      <c r="H13" s="9">
        <v>4</v>
      </c>
      <c r="I13" s="9">
        <v>0.9</v>
      </c>
      <c r="J13" s="9">
        <v>0.6</v>
      </c>
      <c r="K13" s="9">
        <v>0.72</v>
      </c>
      <c r="L13" s="9">
        <v>0.6</v>
      </c>
      <c r="M13" s="9">
        <v>0.3</v>
      </c>
      <c r="N13" s="9">
        <v>0.65</v>
      </c>
    </row>
    <row r="14" spans="1:14">
      <c r="A14" s="8">
        <v>311</v>
      </c>
      <c r="B14" s="9">
        <v>311</v>
      </c>
      <c r="C14" s="9">
        <v>0.615211844444275</v>
      </c>
      <c r="D14" s="9">
        <v>0.113019585609436</v>
      </c>
      <c r="E14" s="9">
        <v>8</v>
      </c>
      <c r="F14" s="9">
        <v>7</v>
      </c>
      <c r="G14" s="9">
        <v>2</v>
      </c>
      <c r="H14" s="9">
        <v>3</v>
      </c>
      <c r="I14" s="9">
        <v>0.8</v>
      </c>
      <c r="J14" s="9">
        <v>0.533333333333333</v>
      </c>
      <c r="K14" s="9">
        <v>0.64</v>
      </c>
      <c r="L14" s="9">
        <v>0.7</v>
      </c>
      <c r="M14" s="9">
        <v>0.1</v>
      </c>
      <c r="N14" s="9">
        <v>0.55</v>
      </c>
    </row>
    <row r="15" spans="1:14">
      <c r="A15" s="8">
        <v>472</v>
      </c>
      <c r="B15" s="9">
        <v>472</v>
      </c>
      <c r="C15" s="9">
        <v>0.620526671409607</v>
      </c>
      <c r="D15" s="9">
        <v>0.139442920684815</v>
      </c>
      <c r="E15" s="9">
        <v>8</v>
      </c>
      <c r="F15" s="9">
        <v>7</v>
      </c>
      <c r="G15" s="9">
        <v>2</v>
      </c>
      <c r="H15" s="9">
        <v>3</v>
      </c>
      <c r="I15" s="9">
        <v>0.8</v>
      </c>
      <c r="J15" s="9">
        <v>0.533333333333333</v>
      </c>
      <c r="K15" s="9">
        <v>0.64</v>
      </c>
      <c r="L15" s="9">
        <v>0.7</v>
      </c>
      <c r="M15" s="9">
        <v>0.1</v>
      </c>
      <c r="N15" s="9">
        <v>0.55</v>
      </c>
    </row>
    <row r="16" spans="1:14">
      <c r="A16" s="8">
        <v>266</v>
      </c>
      <c r="B16" s="9">
        <v>266</v>
      </c>
      <c r="C16" s="9">
        <v>0.620866060256958</v>
      </c>
      <c r="D16" s="9">
        <v>0.0807085037231445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171</v>
      </c>
      <c r="B17" s="9">
        <v>171</v>
      </c>
      <c r="C17" s="9">
        <v>0.621196031570435</v>
      </c>
      <c r="D17" s="9">
        <v>0.0872279405593872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pans="1:14">
      <c r="A18" s="8">
        <v>264</v>
      </c>
      <c r="B18" s="9">
        <v>264</v>
      </c>
      <c r="C18" s="9">
        <v>0.624519824981689</v>
      </c>
      <c r="D18" s="9">
        <v>0.128039479255676</v>
      </c>
      <c r="E18" s="9">
        <v>7</v>
      </c>
      <c r="F18" s="9">
        <v>7</v>
      </c>
      <c r="G18" s="9">
        <v>3</v>
      </c>
      <c r="H18" s="9">
        <v>3</v>
      </c>
      <c r="I18" s="9">
        <v>0.7</v>
      </c>
      <c r="J18" s="9">
        <v>0.5</v>
      </c>
      <c r="K18" s="9">
        <v>0.583333333333333</v>
      </c>
      <c r="L18" s="9">
        <v>0.7</v>
      </c>
      <c r="M18" s="9">
        <v>0</v>
      </c>
      <c r="N18" s="9">
        <v>0.5</v>
      </c>
    </row>
    <row r="19" spans="1:14">
      <c r="A19" s="8">
        <v>385</v>
      </c>
      <c r="B19" s="9">
        <v>385</v>
      </c>
      <c r="C19" s="9">
        <v>0.625738263130188</v>
      </c>
      <c r="D19" s="9">
        <v>0.0926125049591064</v>
      </c>
      <c r="E19" s="9">
        <v>6</v>
      </c>
      <c r="F19" s="9">
        <v>8</v>
      </c>
      <c r="G19" s="9">
        <v>4</v>
      </c>
      <c r="H19" s="9">
        <v>2</v>
      </c>
      <c r="I19" s="9">
        <v>0.6</v>
      </c>
      <c r="J19" s="9">
        <v>0.428571428571429</v>
      </c>
      <c r="K19" s="9">
        <v>0.5</v>
      </c>
      <c r="L19" s="9">
        <v>0.8</v>
      </c>
      <c r="M19" s="9">
        <v>-0.2</v>
      </c>
      <c r="N19" s="9">
        <v>0.4</v>
      </c>
    </row>
    <row r="20" spans="1:14">
      <c r="A20" s="8">
        <v>160</v>
      </c>
      <c r="B20" s="9">
        <v>160</v>
      </c>
      <c r="C20" s="9">
        <v>0.625976920127869</v>
      </c>
      <c r="D20" s="9">
        <v>0.133077383041382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399</v>
      </c>
      <c r="B21" s="9">
        <v>399</v>
      </c>
      <c r="C21" s="9">
        <v>0.626033902168274</v>
      </c>
      <c r="D21" s="9">
        <v>0.150467753410339</v>
      </c>
      <c r="E21" s="9">
        <v>9</v>
      </c>
      <c r="F21" s="9">
        <v>5</v>
      </c>
      <c r="G21" s="9">
        <v>1</v>
      </c>
      <c r="H21" s="9">
        <v>5</v>
      </c>
      <c r="I21" s="9">
        <v>0.9</v>
      </c>
      <c r="J21" s="9">
        <v>0.642857142857143</v>
      </c>
      <c r="K21" s="9">
        <v>0.75</v>
      </c>
      <c r="L21" s="9">
        <v>0.5</v>
      </c>
      <c r="M21" s="9">
        <v>0.4</v>
      </c>
      <c r="N21" s="9">
        <v>0.7</v>
      </c>
    </row>
    <row r="22" s="1" customFormat="1" spans="1:14">
      <c r="A22" s="10">
        <v>215</v>
      </c>
      <c r="B22" s="11">
        <v>215</v>
      </c>
      <c r="C22" s="11">
        <v>0.627145886421204</v>
      </c>
      <c r="D22" s="11">
        <v>0.127987384796143</v>
      </c>
      <c r="E22" s="11">
        <v>10</v>
      </c>
      <c r="F22" s="11">
        <v>9</v>
      </c>
      <c r="G22" s="11">
        <v>0</v>
      </c>
      <c r="H22" s="11">
        <v>1</v>
      </c>
      <c r="I22" s="11">
        <v>1</v>
      </c>
      <c r="J22" s="11">
        <v>0.526315789473684</v>
      </c>
      <c r="K22" s="11">
        <v>0.689655172413793</v>
      </c>
      <c r="L22" s="11">
        <v>0.9</v>
      </c>
      <c r="M22" s="11">
        <v>0.1</v>
      </c>
      <c r="N22" s="11">
        <v>0.55</v>
      </c>
    </row>
    <row r="23" spans="1:14">
      <c r="A23" s="8">
        <v>420</v>
      </c>
      <c r="B23" s="9">
        <v>420</v>
      </c>
      <c r="C23" s="9">
        <v>0.627292990684509</v>
      </c>
      <c r="D23" s="9">
        <v>0.0877902507781982</v>
      </c>
      <c r="E23" s="9">
        <v>7</v>
      </c>
      <c r="F23" s="9">
        <v>5</v>
      </c>
      <c r="G23" s="9">
        <v>3</v>
      </c>
      <c r="H23" s="9">
        <v>5</v>
      </c>
      <c r="I23" s="9">
        <v>0.7</v>
      </c>
      <c r="J23" s="9">
        <v>0.583333333333333</v>
      </c>
      <c r="K23" s="9">
        <v>0.636363636363636</v>
      </c>
      <c r="L23" s="9">
        <v>0.5</v>
      </c>
      <c r="M23" s="9">
        <v>0.2</v>
      </c>
      <c r="N23" s="9">
        <v>0.6</v>
      </c>
    </row>
    <row r="24" spans="1:14">
      <c r="A24" s="8">
        <v>99</v>
      </c>
      <c r="B24" s="9">
        <v>99</v>
      </c>
      <c r="C24" s="9">
        <v>0.629253506660461</v>
      </c>
      <c r="D24" s="9">
        <v>0.0805251598358154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88</v>
      </c>
      <c r="B25" s="9">
        <v>88</v>
      </c>
      <c r="C25" s="9">
        <v>0.63013482093811</v>
      </c>
      <c r="D25" s="9">
        <v>0.111610770225525</v>
      </c>
      <c r="E25" s="9">
        <v>8</v>
      </c>
      <c r="F25" s="9">
        <v>10</v>
      </c>
      <c r="G25" s="9">
        <v>2</v>
      </c>
      <c r="H25" s="9">
        <v>0</v>
      </c>
      <c r="I25" s="9">
        <v>0.8</v>
      </c>
      <c r="J25" s="9">
        <v>0.444444444444444</v>
      </c>
      <c r="K25" s="9">
        <v>0.571428571428572</v>
      </c>
      <c r="L25" s="9">
        <v>1</v>
      </c>
      <c r="M25" s="9">
        <v>-0.2</v>
      </c>
      <c r="N25" s="9">
        <v>0.4</v>
      </c>
    </row>
    <row r="26" spans="1:14">
      <c r="A26" s="8">
        <v>396</v>
      </c>
      <c r="B26" s="9">
        <v>396</v>
      </c>
      <c r="C26" s="9">
        <v>0.630221962928772</v>
      </c>
      <c r="D26" s="9">
        <v>0.13497257232666</v>
      </c>
      <c r="E26" s="9">
        <v>7</v>
      </c>
      <c r="F26" s="9">
        <v>5</v>
      </c>
      <c r="G26" s="9">
        <v>3</v>
      </c>
      <c r="H26" s="9">
        <v>5</v>
      </c>
      <c r="I26" s="9">
        <v>0.7</v>
      </c>
      <c r="J26" s="9">
        <v>0.583333333333333</v>
      </c>
      <c r="K26" s="9">
        <v>0.636363636363636</v>
      </c>
      <c r="L26" s="9">
        <v>0.5</v>
      </c>
      <c r="M26" s="9">
        <v>0.2</v>
      </c>
      <c r="N26" s="9">
        <v>0.6</v>
      </c>
    </row>
    <row r="27" s="2" customFormat="1" spans="1:14">
      <c r="A27" s="12">
        <v>216</v>
      </c>
      <c r="B27" s="13">
        <v>216</v>
      </c>
      <c r="C27" s="13">
        <v>0.630265712738037</v>
      </c>
      <c r="D27" s="13">
        <v>0.11783504486084</v>
      </c>
      <c r="E27" s="13">
        <v>10</v>
      </c>
      <c r="F27" s="13">
        <v>8</v>
      </c>
      <c r="G27" s="13">
        <v>0</v>
      </c>
      <c r="H27" s="13">
        <v>2</v>
      </c>
      <c r="I27" s="13">
        <v>1</v>
      </c>
      <c r="J27" s="13">
        <v>0.555555555555556</v>
      </c>
      <c r="K27" s="13">
        <v>0.714285714285714</v>
      </c>
      <c r="L27" s="13">
        <v>0.8</v>
      </c>
      <c r="M27" s="13">
        <v>0.2</v>
      </c>
      <c r="N27" s="13">
        <v>0.6</v>
      </c>
    </row>
    <row r="28" spans="1:14">
      <c r="A28" s="8">
        <v>108</v>
      </c>
      <c r="B28" s="9">
        <v>108</v>
      </c>
      <c r="C28" s="9">
        <v>0.699525833129883</v>
      </c>
      <c r="D28" s="9">
        <v>0.117718815803528</v>
      </c>
      <c r="E28" s="9">
        <v>9</v>
      </c>
      <c r="F28" s="9">
        <v>9</v>
      </c>
      <c r="G28" s="9">
        <v>1</v>
      </c>
      <c r="H28" s="9">
        <v>1</v>
      </c>
      <c r="I28" s="9">
        <v>0.9</v>
      </c>
      <c r="J28" s="9">
        <v>0.5</v>
      </c>
      <c r="K28" s="9">
        <v>0.642857142857143</v>
      </c>
      <c r="L28" s="9">
        <v>0.9</v>
      </c>
      <c r="M28" s="9">
        <v>0</v>
      </c>
      <c r="N28" s="9">
        <v>0.5</v>
      </c>
    </row>
    <row r="29" spans="1:14">
      <c r="A29" s="8">
        <v>370</v>
      </c>
      <c r="B29" s="9">
        <v>370</v>
      </c>
      <c r="C29" s="9">
        <v>0.701611161231995</v>
      </c>
      <c r="D29" s="9">
        <v>0.154161810874939</v>
      </c>
      <c r="E29" s="9">
        <v>9</v>
      </c>
      <c r="F29" s="9">
        <v>7</v>
      </c>
      <c r="G29" s="9">
        <v>1</v>
      </c>
      <c r="H29" s="9">
        <v>3</v>
      </c>
      <c r="I29" s="9">
        <v>0.9</v>
      </c>
      <c r="J29" s="9">
        <v>0.5625</v>
      </c>
      <c r="K29" s="9">
        <v>0.692307692307692</v>
      </c>
      <c r="L29" s="9">
        <v>0.7</v>
      </c>
      <c r="M29" s="9">
        <v>0.2</v>
      </c>
      <c r="N29" s="9">
        <v>0.6</v>
      </c>
    </row>
    <row r="30" spans="1:14">
      <c r="A30" s="8">
        <v>238</v>
      </c>
      <c r="B30" s="9">
        <v>238</v>
      </c>
      <c r="C30" s="9">
        <v>0.702123165130615</v>
      </c>
      <c r="D30" s="9">
        <v>0.0990356206893921</v>
      </c>
      <c r="E30" s="9">
        <v>9</v>
      </c>
      <c r="F30" s="9">
        <v>6</v>
      </c>
      <c r="G30" s="9">
        <v>1</v>
      </c>
      <c r="H30" s="9">
        <v>4</v>
      </c>
      <c r="I30" s="9">
        <v>0.9</v>
      </c>
      <c r="J30" s="9">
        <v>0.6</v>
      </c>
      <c r="K30" s="9">
        <v>0.72</v>
      </c>
      <c r="L30" s="9">
        <v>0.6</v>
      </c>
      <c r="M30" s="9">
        <v>0.3</v>
      </c>
      <c r="N30" s="9">
        <v>0.65</v>
      </c>
    </row>
    <row r="31" spans="1:14">
      <c r="A31" s="8">
        <v>40</v>
      </c>
      <c r="B31" s="9">
        <v>40</v>
      </c>
      <c r="C31" s="9">
        <v>0.702210426330566</v>
      </c>
      <c r="D31" s="9">
        <v>0.0116062164306641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="3" customFormat="1" spans="1:14">
      <c r="A32" s="14">
        <v>265</v>
      </c>
      <c r="B32" s="15">
        <v>265</v>
      </c>
      <c r="C32" s="15">
        <v>0.70265793800354</v>
      </c>
      <c r="D32" s="15">
        <v>0.0941702127456665</v>
      </c>
      <c r="E32" s="15">
        <v>8</v>
      </c>
      <c r="F32" s="15">
        <v>9</v>
      </c>
      <c r="G32" s="15">
        <v>2</v>
      </c>
      <c r="H32" s="15">
        <v>1</v>
      </c>
      <c r="I32" s="15">
        <v>0.8</v>
      </c>
      <c r="J32" s="15">
        <v>0.470588235294118</v>
      </c>
      <c r="K32" s="15">
        <v>0.592592592592593</v>
      </c>
      <c r="L32" s="15">
        <v>0.9</v>
      </c>
      <c r="M32" s="15">
        <v>-0.1</v>
      </c>
      <c r="N32" s="15">
        <v>0.45</v>
      </c>
    </row>
    <row r="33" spans="1:14">
      <c r="A33" s="8">
        <v>459</v>
      </c>
      <c r="B33" s="9">
        <v>459</v>
      </c>
      <c r="C33" s="9">
        <v>0.703859448432922</v>
      </c>
      <c r="D33" s="9">
        <v>0.0196352005004883</v>
      </c>
      <c r="E33" s="9">
        <v>10</v>
      </c>
      <c r="F33" s="9">
        <v>7</v>
      </c>
      <c r="G33" s="9">
        <v>0</v>
      </c>
      <c r="H33" s="9">
        <v>3</v>
      </c>
      <c r="I33" s="9">
        <v>1</v>
      </c>
      <c r="J33" s="9">
        <v>0.588235294117647</v>
      </c>
      <c r="K33" s="9">
        <v>0.740740740740741</v>
      </c>
      <c r="L33" s="9">
        <v>0.7</v>
      </c>
      <c r="M33" s="9">
        <v>0.3</v>
      </c>
      <c r="N33" s="9">
        <v>0.65</v>
      </c>
    </row>
    <row r="34" spans="1:14">
      <c r="A34" s="8">
        <v>158</v>
      </c>
      <c r="B34" s="9">
        <v>158</v>
      </c>
      <c r="C34" s="9">
        <v>0.704049229621887</v>
      </c>
      <c r="D34" s="9">
        <v>0.0694003105163574</v>
      </c>
      <c r="E34" s="9">
        <v>8</v>
      </c>
      <c r="F34" s="9">
        <v>6</v>
      </c>
      <c r="G34" s="9">
        <v>2</v>
      </c>
      <c r="H34" s="9">
        <v>4</v>
      </c>
      <c r="I34" s="9">
        <v>0.8</v>
      </c>
      <c r="J34" s="9">
        <v>0.571428571428572</v>
      </c>
      <c r="K34" s="9">
        <v>0.666666666666667</v>
      </c>
      <c r="L34" s="9">
        <v>0.6</v>
      </c>
      <c r="M34" s="9">
        <v>0.2</v>
      </c>
      <c r="N34" s="9">
        <v>0.6</v>
      </c>
    </row>
    <row r="35" spans="1:14">
      <c r="A35" s="8">
        <v>184</v>
      </c>
      <c r="B35" s="9">
        <v>184</v>
      </c>
      <c r="C35" s="9">
        <v>0.704670667648315</v>
      </c>
      <c r="D35" s="9">
        <v>0.0256813764572144</v>
      </c>
      <c r="E35" s="9">
        <v>8</v>
      </c>
      <c r="F35" s="9">
        <v>8</v>
      </c>
      <c r="G35" s="9">
        <v>2</v>
      </c>
      <c r="H35" s="9">
        <v>2</v>
      </c>
      <c r="I35" s="9">
        <v>0.8</v>
      </c>
      <c r="J35" s="9">
        <v>0.5</v>
      </c>
      <c r="K35" s="9">
        <v>0.615384615384615</v>
      </c>
      <c r="L35" s="9">
        <v>0.8</v>
      </c>
      <c r="M35" s="9">
        <v>0</v>
      </c>
      <c r="N35" s="9">
        <v>0.5</v>
      </c>
    </row>
    <row r="36" spans="1:14">
      <c r="A36" s="8">
        <v>65</v>
      </c>
      <c r="B36" s="9">
        <v>65</v>
      </c>
      <c r="C36" s="9">
        <v>0.770633220672607</v>
      </c>
      <c r="D36" s="9">
        <v>0.0158760547637939</v>
      </c>
      <c r="E36" s="9">
        <v>10</v>
      </c>
      <c r="F36" s="9">
        <v>6</v>
      </c>
      <c r="G36" s="9">
        <v>0</v>
      </c>
      <c r="H36" s="9">
        <v>4</v>
      </c>
      <c r="I36" s="9">
        <v>1</v>
      </c>
      <c r="J36" s="9">
        <v>0.625</v>
      </c>
      <c r="K36" s="9">
        <v>0.769230769230769</v>
      </c>
      <c r="L36" s="9">
        <v>0.6</v>
      </c>
      <c r="M36" s="9">
        <v>0.4</v>
      </c>
      <c r="N36" s="9">
        <v>0.7</v>
      </c>
    </row>
    <row r="37" spans="1:14">
      <c r="A37" s="8">
        <v>410</v>
      </c>
      <c r="B37" s="9">
        <v>410</v>
      </c>
      <c r="C37" s="9">
        <v>0.70784068107605</v>
      </c>
      <c r="D37" s="9">
        <v>0.100501298904419</v>
      </c>
      <c r="E37" s="9">
        <v>10</v>
      </c>
      <c r="F37" s="9">
        <v>5</v>
      </c>
      <c r="G37" s="9">
        <v>0</v>
      </c>
      <c r="H37" s="9">
        <v>5</v>
      </c>
      <c r="I37" s="9">
        <v>1</v>
      </c>
      <c r="J37" s="9">
        <v>0.666666666666667</v>
      </c>
      <c r="K37" s="9">
        <v>0.8</v>
      </c>
      <c r="L37" s="9">
        <v>0.5</v>
      </c>
      <c r="M37" s="9">
        <v>0.5</v>
      </c>
      <c r="N37" s="9">
        <v>0.75</v>
      </c>
    </row>
    <row r="38" spans="1:14">
      <c r="A38" s="8">
        <v>476</v>
      </c>
      <c r="B38" s="9">
        <v>476</v>
      </c>
      <c r="C38" s="9">
        <v>0.708812236785889</v>
      </c>
      <c r="D38" s="9">
        <v>0.00474917888641357</v>
      </c>
      <c r="E38" s="9">
        <v>9</v>
      </c>
      <c r="F38" s="9">
        <v>7</v>
      </c>
      <c r="G38" s="9">
        <v>1</v>
      </c>
      <c r="H38" s="9">
        <v>3</v>
      </c>
      <c r="I38" s="9">
        <v>0.9</v>
      </c>
      <c r="J38" s="9">
        <v>0.5625</v>
      </c>
      <c r="K38" s="9">
        <v>0.692307692307692</v>
      </c>
      <c r="L38" s="9">
        <v>0.7</v>
      </c>
      <c r="M38" s="9">
        <v>0.2</v>
      </c>
      <c r="N38" s="9">
        <v>0.6</v>
      </c>
    </row>
    <row r="39" spans="1:14">
      <c r="A39" s="8">
        <v>148</v>
      </c>
      <c r="B39" s="9">
        <v>148</v>
      </c>
      <c r="C39" s="9">
        <v>0.709036827087402</v>
      </c>
      <c r="D39" s="9">
        <v>0.0437332391738892</v>
      </c>
      <c r="E39" s="9">
        <v>9</v>
      </c>
      <c r="F39" s="9">
        <v>7</v>
      </c>
      <c r="G39" s="9">
        <v>1</v>
      </c>
      <c r="H39" s="9">
        <v>3</v>
      </c>
      <c r="I39" s="9">
        <v>0.9</v>
      </c>
      <c r="J39" s="9">
        <v>0.5625</v>
      </c>
      <c r="K39" s="9">
        <v>0.692307692307692</v>
      </c>
      <c r="L39" s="9">
        <v>0.7</v>
      </c>
      <c r="M39" s="9">
        <v>0.2</v>
      </c>
      <c r="N39" s="9">
        <v>0.6</v>
      </c>
    </row>
    <row r="40" spans="1:14">
      <c r="A40" s="8">
        <v>123</v>
      </c>
      <c r="B40" s="9">
        <v>123</v>
      </c>
      <c r="C40" s="9">
        <v>0.781936645507812</v>
      </c>
      <c r="D40" s="9">
        <v>0.049551248550415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335</v>
      </c>
      <c r="B41" s="9">
        <v>335</v>
      </c>
      <c r="C41" s="9">
        <v>0.711186051368713</v>
      </c>
      <c r="D41" s="9">
        <v>0.061373233795166</v>
      </c>
      <c r="E41" s="9">
        <v>8</v>
      </c>
      <c r="F41" s="9">
        <v>7</v>
      </c>
      <c r="G41" s="9">
        <v>2</v>
      </c>
      <c r="H41" s="9">
        <v>3</v>
      </c>
      <c r="I41" s="9">
        <v>0.8</v>
      </c>
      <c r="J41" s="9">
        <v>0.533333333333333</v>
      </c>
      <c r="K41" s="9">
        <v>0.64</v>
      </c>
      <c r="L41" s="9">
        <v>0.7</v>
      </c>
      <c r="M41" s="9">
        <v>0.1</v>
      </c>
      <c r="N41" s="9">
        <v>0.55</v>
      </c>
    </row>
    <row r="42" spans="1:14">
      <c r="A42" s="8">
        <v>8</v>
      </c>
      <c r="B42" s="9">
        <v>8</v>
      </c>
      <c r="C42" s="9">
        <v>0.792236685752869</v>
      </c>
      <c r="D42" s="9">
        <v>0.000946521759033203</v>
      </c>
      <c r="E42" s="9">
        <v>7</v>
      </c>
      <c r="F42" s="9">
        <v>8</v>
      </c>
      <c r="G42" s="9">
        <v>3</v>
      </c>
      <c r="H42" s="9">
        <v>2</v>
      </c>
      <c r="I42" s="9">
        <v>0.7</v>
      </c>
      <c r="J42" s="9">
        <v>0.466666666666667</v>
      </c>
      <c r="K42" s="9">
        <v>0.56</v>
      </c>
      <c r="L42" s="9">
        <v>0.8</v>
      </c>
      <c r="M42" s="9">
        <v>-0.1</v>
      </c>
      <c r="N42" s="9">
        <v>0.45</v>
      </c>
    </row>
    <row r="43" spans="1:14">
      <c r="A43" s="8">
        <v>22</v>
      </c>
      <c r="B43" s="9">
        <v>22</v>
      </c>
      <c r="C43" s="9">
        <v>0.792670369148254</v>
      </c>
      <c r="D43" s="9">
        <v>0.00942361354827881</v>
      </c>
      <c r="E43" s="9">
        <v>9</v>
      </c>
      <c r="F43" s="9">
        <v>8</v>
      </c>
      <c r="G43" s="9">
        <v>1</v>
      </c>
      <c r="H43" s="9">
        <v>2</v>
      </c>
      <c r="I43" s="9">
        <v>0.9</v>
      </c>
      <c r="J43" s="9">
        <v>0.529411764705882</v>
      </c>
      <c r="K43" s="9">
        <v>0.666666666666667</v>
      </c>
      <c r="L43" s="9">
        <v>0.8</v>
      </c>
      <c r="M43" s="9">
        <v>0.1</v>
      </c>
      <c r="N43" s="9">
        <v>0.55</v>
      </c>
    </row>
    <row r="44" spans="1:14">
      <c r="A44" s="8">
        <v>75</v>
      </c>
      <c r="B44" s="9">
        <v>75</v>
      </c>
      <c r="C44" s="9">
        <v>0.770099759101868</v>
      </c>
      <c r="D44" s="9">
        <v>0.0259023904800415</v>
      </c>
      <c r="E44" s="9">
        <v>10</v>
      </c>
      <c r="F44" s="9">
        <v>8</v>
      </c>
      <c r="G44" s="9">
        <v>0</v>
      </c>
      <c r="H44" s="9">
        <v>2</v>
      </c>
      <c r="I44" s="9">
        <v>1</v>
      </c>
      <c r="J44" s="9">
        <v>0.555555555555556</v>
      </c>
      <c r="K44" s="9">
        <v>0.714285714285714</v>
      </c>
      <c r="L44" s="9">
        <v>0.8</v>
      </c>
      <c r="M44" s="9">
        <v>0.2</v>
      </c>
      <c r="N44" s="9">
        <v>0.6</v>
      </c>
    </row>
    <row r="45" spans="1:14">
      <c r="A45" s="8">
        <v>65</v>
      </c>
      <c r="B45" s="9">
        <v>65</v>
      </c>
      <c r="C45" s="9">
        <v>0.770633220672607</v>
      </c>
      <c r="D45" s="9">
        <v>0.0158760547637939</v>
      </c>
      <c r="E45" s="9">
        <v>10</v>
      </c>
      <c r="F45" s="9">
        <v>6</v>
      </c>
      <c r="G45" s="9">
        <v>0</v>
      </c>
      <c r="H45" s="9">
        <v>4</v>
      </c>
      <c r="I45" s="9">
        <v>1</v>
      </c>
      <c r="J45" s="9">
        <v>0.625</v>
      </c>
      <c r="K45" s="9">
        <v>0.769230769230769</v>
      </c>
      <c r="L45" s="9">
        <v>0.6</v>
      </c>
      <c r="M45" s="9">
        <v>0.4</v>
      </c>
      <c r="N45" s="9">
        <v>0.7</v>
      </c>
    </row>
    <row r="46" spans="1:14">
      <c r="A46" s="8">
        <v>475</v>
      </c>
      <c r="B46" s="9">
        <v>475</v>
      </c>
      <c r="C46" s="9">
        <v>0.772042036056519</v>
      </c>
      <c r="D46" s="9">
        <v>0.0372321605682373</v>
      </c>
      <c r="E46" s="9">
        <v>9</v>
      </c>
      <c r="F46" s="9">
        <v>7</v>
      </c>
      <c r="G46" s="9">
        <v>1</v>
      </c>
      <c r="H46" s="9">
        <v>3</v>
      </c>
      <c r="I46" s="9">
        <v>0.9</v>
      </c>
      <c r="J46" s="9">
        <v>0.5625</v>
      </c>
      <c r="K46" s="9">
        <v>0.692307692307692</v>
      </c>
      <c r="L46" s="9">
        <v>0.7</v>
      </c>
      <c r="M46" s="9">
        <v>0.2</v>
      </c>
      <c r="N46" s="9">
        <v>0.6</v>
      </c>
    </row>
    <row r="47" spans="1:14">
      <c r="A47" s="8">
        <v>35</v>
      </c>
      <c r="B47" s="9">
        <v>35</v>
      </c>
      <c r="C47" s="9">
        <v>0.772181630134583</v>
      </c>
      <c r="D47" s="9">
        <v>0.0937321186065674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223</v>
      </c>
      <c r="B48" s="9">
        <v>223</v>
      </c>
      <c r="C48" s="9">
        <v>0.77288019657135</v>
      </c>
      <c r="D48" s="9">
        <v>0.0924553871154785</v>
      </c>
      <c r="E48" s="9">
        <v>8</v>
      </c>
      <c r="F48" s="9">
        <v>8</v>
      </c>
      <c r="G48" s="9">
        <v>2</v>
      </c>
      <c r="H48" s="9">
        <v>2</v>
      </c>
      <c r="I48" s="9">
        <v>0.8</v>
      </c>
      <c r="J48" s="9">
        <v>0.5</v>
      </c>
      <c r="K48" s="9">
        <v>0.615384615384615</v>
      </c>
      <c r="L48" s="9">
        <v>0.8</v>
      </c>
      <c r="M48" s="9">
        <v>0</v>
      </c>
      <c r="N48" s="9">
        <v>0.5</v>
      </c>
    </row>
    <row r="49" spans="1:14">
      <c r="A49" s="8">
        <v>166</v>
      </c>
      <c r="B49" s="9">
        <v>166</v>
      </c>
      <c r="C49" s="9">
        <v>0.779670238494873</v>
      </c>
      <c r="D49" s="9">
        <v>0.0862889289855957</v>
      </c>
      <c r="E49" s="9">
        <v>9</v>
      </c>
      <c r="F49" s="9">
        <v>6</v>
      </c>
      <c r="G49" s="9">
        <v>1</v>
      </c>
      <c r="H49" s="9">
        <v>4</v>
      </c>
      <c r="I49" s="9">
        <v>0.9</v>
      </c>
      <c r="J49" s="9">
        <v>0.6</v>
      </c>
      <c r="K49" s="9">
        <v>0.72</v>
      </c>
      <c r="L49" s="9">
        <v>0.6</v>
      </c>
      <c r="M49" s="9">
        <v>0.3</v>
      </c>
      <c r="N49" s="9">
        <v>0.65</v>
      </c>
    </row>
    <row r="50" spans="1:14">
      <c r="A50" s="8">
        <v>123</v>
      </c>
      <c r="B50" s="9">
        <v>123</v>
      </c>
      <c r="C50" s="9">
        <v>0.781936645507812</v>
      </c>
      <c r="D50" s="9">
        <v>0.049551248550415</v>
      </c>
      <c r="E50" s="9">
        <v>9</v>
      </c>
      <c r="F50" s="9">
        <v>8</v>
      </c>
      <c r="G50" s="9">
        <v>1</v>
      </c>
      <c r="H50" s="9">
        <v>2</v>
      </c>
      <c r="I50" s="9">
        <v>0.9</v>
      </c>
      <c r="J50" s="9">
        <v>0.529411764705882</v>
      </c>
      <c r="K50" s="9">
        <v>0.666666666666667</v>
      </c>
      <c r="L50" s="9">
        <v>0.8</v>
      </c>
      <c r="M50" s="9">
        <v>0.1</v>
      </c>
      <c r="N50" s="9">
        <v>0.55</v>
      </c>
    </row>
    <row r="51" spans="1:14">
      <c r="A51" s="8">
        <v>167</v>
      </c>
      <c r="B51" s="9">
        <v>167</v>
      </c>
      <c r="C51" s="9">
        <v>0.815348744392395</v>
      </c>
      <c r="D51" s="9">
        <v>0.00903403759002686</v>
      </c>
      <c r="E51" s="9">
        <v>9</v>
      </c>
      <c r="F51" s="9">
        <v>7</v>
      </c>
      <c r="G51" s="9">
        <v>1</v>
      </c>
      <c r="H51" s="9">
        <v>3</v>
      </c>
      <c r="I51" s="9">
        <v>0.9</v>
      </c>
      <c r="J51" s="9">
        <v>0.5625</v>
      </c>
      <c r="K51" s="9">
        <v>0.692307692307692</v>
      </c>
      <c r="L51" s="9">
        <v>0.7</v>
      </c>
      <c r="M51" s="9">
        <v>0.2</v>
      </c>
      <c r="N51" s="9">
        <v>0.6</v>
      </c>
    </row>
    <row r="52" spans="1:14">
      <c r="A52" s="8">
        <v>375</v>
      </c>
      <c r="B52" s="9">
        <v>375</v>
      </c>
      <c r="C52" s="9">
        <v>0.788620829582214</v>
      </c>
      <c r="D52" s="9">
        <v>0.0119588375091553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281</v>
      </c>
      <c r="B53" s="9">
        <v>281</v>
      </c>
      <c r="C53" s="9">
        <v>0.818611860275269</v>
      </c>
      <c r="D53" s="9">
        <v>0.00951147079467773</v>
      </c>
      <c r="E53" s="9">
        <v>10</v>
      </c>
      <c r="F53" s="9">
        <v>10</v>
      </c>
      <c r="G53" s="9">
        <v>0</v>
      </c>
      <c r="H53" s="9">
        <v>0</v>
      </c>
      <c r="I53" s="9">
        <v>1</v>
      </c>
      <c r="J53" s="9">
        <v>0.5</v>
      </c>
      <c r="K53" s="9">
        <v>0.666666666666667</v>
      </c>
      <c r="L53" s="9">
        <v>1</v>
      </c>
      <c r="M53" s="9">
        <v>0</v>
      </c>
      <c r="N53" s="9">
        <v>0.5</v>
      </c>
    </row>
    <row r="54" spans="1:14">
      <c r="A54" s="8">
        <v>358</v>
      </c>
      <c r="B54" s="9">
        <v>358</v>
      </c>
      <c r="C54" s="9">
        <v>0.789153099060059</v>
      </c>
      <c r="D54" s="9">
        <v>0.069909930229187</v>
      </c>
      <c r="E54" s="9">
        <v>9</v>
      </c>
      <c r="F54" s="9">
        <v>6</v>
      </c>
      <c r="G54" s="9">
        <v>1</v>
      </c>
      <c r="H54" s="9">
        <v>4</v>
      </c>
      <c r="I54" s="9">
        <v>0.9</v>
      </c>
      <c r="J54" s="9">
        <v>0.6</v>
      </c>
      <c r="K54" s="9">
        <v>0.72</v>
      </c>
      <c r="L54" s="9">
        <v>0.6</v>
      </c>
      <c r="M54" s="9">
        <v>0.3</v>
      </c>
      <c r="N54" s="9">
        <v>0.65</v>
      </c>
    </row>
    <row r="55" spans="1:14">
      <c r="A55" s="8">
        <v>446</v>
      </c>
      <c r="B55" s="9">
        <v>446</v>
      </c>
      <c r="C55" s="9">
        <v>0.799922227859497</v>
      </c>
      <c r="D55" s="9">
        <v>0.0219073295593262</v>
      </c>
      <c r="E55" s="9">
        <v>8</v>
      </c>
      <c r="F55" s="9">
        <v>6</v>
      </c>
      <c r="G55" s="9">
        <v>2</v>
      </c>
      <c r="H55" s="9">
        <v>4</v>
      </c>
      <c r="I55" s="9">
        <v>0.8</v>
      </c>
      <c r="J55" s="9">
        <v>0.571428571428572</v>
      </c>
      <c r="K55" s="9">
        <v>0.666666666666667</v>
      </c>
      <c r="L55" s="9">
        <v>0.6</v>
      </c>
      <c r="M55" s="9">
        <v>0.2</v>
      </c>
      <c r="N55" s="9">
        <v>0.6</v>
      </c>
    </row>
    <row r="56" spans="1:14">
      <c r="A56" s="8">
        <v>130</v>
      </c>
      <c r="B56" s="9">
        <v>130</v>
      </c>
      <c r="C56" s="9">
        <v>0.804839730262756</v>
      </c>
      <c r="D56" s="9">
        <v>0.0534467697143555</v>
      </c>
      <c r="E56" s="9">
        <v>9</v>
      </c>
      <c r="F56" s="9">
        <v>9</v>
      </c>
      <c r="G56" s="9">
        <v>1</v>
      </c>
      <c r="H56" s="9">
        <v>1</v>
      </c>
      <c r="I56" s="9">
        <v>0.9</v>
      </c>
      <c r="J56" s="9">
        <v>0.5</v>
      </c>
      <c r="K56" s="9">
        <v>0.642857142857143</v>
      </c>
      <c r="L56" s="9">
        <v>0.9</v>
      </c>
      <c r="M56" s="9">
        <v>0</v>
      </c>
      <c r="N56" s="9">
        <v>0.5</v>
      </c>
    </row>
    <row r="57" spans="1:14">
      <c r="A57" s="8">
        <v>189</v>
      </c>
      <c r="B57" s="9">
        <v>189</v>
      </c>
      <c r="C57" s="9">
        <v>0.811143755912781</v>
      </c>
      <c r="D57" s="9">
        <v>0.090301513671875</v>
      </c>
      <c r="E57" s="9">
        <v>8</v>
      </c>
      <c r="F57" s="9">
        <v>7</v>
      </c>
      <c r="G57" s="9">
        <v>2</v>
      </c>
      <c r="H57" s="9">
        <v>3</v>
      </c>
      <c r="I57" s="9">
        <v>0.8</v>
      </c>
      <c r="J57" s="9">
        <v>0.533333333333333</v>
      </c>
      <c r="K57" s="9">
        <v>0.64</v>
      </c>
      <c r="L57" s="9">
        <v>0.7</v>
      </c>
      <c r="M57" s="9">
        <v>0.1</v>
      </c>
      <c r="N57" s="9">
        <v>0.55</v>
      </c>
    </row>
    <row r="58" spans="1:14">
      <c r="A58" s="8">
        <v>318</v>
      </c>
      <c r="B58" s="9">
        <v>318</v>
      </c>
      <c r="C58" s="9">
        <v>0.842553019523621</v>
      </c>
      <c r="D58" s="9">
        <v>0.0404520034790039</v>
      </c>
      <c r="E58" s="9">
        <v>10</v>
      </c>
      <c r="F58" s="9">
        <v>8</v>
      </c>
      <c r="G58" s="9">
        <v>0</v>
      </c>
      <c r="H58" s="9">
        <v>2</v>
      </c>
      <c r="I58" s="9">
        <v>1</v>
      </c>
      <c r="J58" s="9">
        <v>0.555555555555556</v>
      </c>
      <c r="K58" s="9">
        <v>0.714285714285714</v>
      </c>
      <c r="L58" s="9">
        <v>0.8</v>
      </c>
      <c r="M58" s="9">
        <v>0.2</v>
      </c>
      <c r="N58" s="9">
        <v>0.6</v>
      </c>
    </row>
    <row r="59" spans="1:14">
      <c r="A59" s="8">
        <v>203</v>
      </c>
      <c r="B59" s="9">
        <v>203</v>
      </c>
      <c r="C59" s="9">
        <v>0.82262909412384</v>
      </c>
      <c r="D59" s="9">
        <v>0.0605645179748535</v>
      </c>
      <c r="E59" s="9">
        <v>10</v>
      </c>
      <c r="F59" s="9">
        <v>6</v>
      </c>
      <c r="G59" s="9">
        <v>0</v>
      </c>
      <c r="H59" s="9">
        <v>4</v>
      </c>
      <c r="I59" s="9">
        <v>1</v>
      </c>
      <c r="J59" s="9">
        <v>0.625</v>
      </c>
      <c r="K59" s="9">
        <v>0.769230769230769</v>
      </c>
      <c r="L59" s="9">
        <v>0.6</v>
      </c>
      <c r="M59" s="9">
        <v>0.4</v>
      </c>
      <c r="N59" s="9">
        <v>0.7</v>
      </c>
    </row>
    <row r="60" spans="1:14">
      <c r="A60" s="8">
        <v>457</v>
      </c>
      <c r="B60" s="9">
        <v>457</v>
      </c>
      <c r="C60" s="9">
        <v>0.839494109153748</v>
      </c>
      <c r="D60" s="9">
        <v>0.00750446319580078</v>
      </c>
      <c r="E60" s="9">
        <v>9</v>
      </c>
      <c r="F60" s="9">
        <v>9</v>
      </c>
      <c r="G60" s="9">
        <v>1</v>
      </c>
      <c r="H60" s="9">
        <v>1</v>
      </c>
      <c r="I60" s="9">
        <v>0.9</v>
      </c>
      <c r="J60" s="9">
        <v>0.5</v>
      </c>
      <c r="K60" s="9">
        <v>0.642857142857143</v>
      </c>
      <c r="L60" s="9">
        <v>0.9</v>
      </c>
      <c r="M60" s="9">
        <v>0</v>
      </c>
      <c r="N60" s="9">
        <v>0.5</v>
      </c>
    </row>
    <row r="61" spans="1:14">
      <c r="A61" s="8">
        <v>366</v>
      </c>
      <c r="B61" s="9">
        <v>366</v>
      </c>
      <c r="C61" s="9">
        <v>0.844253778457642</v>
      </c>
      <c r="D61" s="9">
        <v>0.0926085710525513</v>
      </c>
      <c r="E61" s="9">
        <v>10</v>
      </c>
      <c r="F61" s="9">
        <v>8</v>
      </c>
      <c r="G61" s="9">
        <v>0</v>
      </c>
      <c r="H61" s="9">
        <v>2</v>
      </c>
      <c r="I61" s="9">
        <v>1</v>
      </c>
      <c r="J61" s="9">
        <v>0.555555555555556</v>
      </c>
      <c r="K61" s="9">
        <v>0.714285714285714</v>
      </c>
      <c r="L61" s="9">
        <v>0.8</v>
      </c>
      <c r="M61" s="9">
        <v>0.2</v>
      </c>
      <c r="N61" s="9">
        <v>0.6</v>
      </c>
    </row>
    <row r="62" customFormat="1" spans="1:14">
      <c r="A62" s="8">
        <v>24</v>
      </c>
      <c r="B62" s="9">
        <v>24</v>
      </c>
      <c r="C62" s="9">
        <v>0.790312647819519</v>
      </c>
      <c r="D62" s="9">
        <v>0.0681979656219482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305</v>
      </c>
      <c r="B63" s="9">
        <v>305</v>
      </c>
      <c r="C63" s="9">
        <v>0.855350017547607</v>
      </c>
      <c r="D63" s="9">
        <v>0.0944843292236328</v>
      </c>
      <c r="E63" s="9">
        <v>10</v>
      </c>
      <c r="F63" s="9">
        <v>6</v>
      </c>
      <c r="G63" s="9">
        <v>0</v>
      </c>
      <c r="H63" s="9">
        <v>4</v>
      </c>
      <c r="I63" s="9">
        <v>1</v>
      </c>
      <c r="J63" s="9">
        <v>0.625</v>
      </c>
      <c r="K63" s="9">
        <v>0.769230769230769</v>
      </c>
      <c r="L63" s="9">
        <v>0.6</v>
      </c>
      <c r="M63" s="9">
        <v>0.4</v>
      </c>
      <c r="N63" s="9">
        <v>0.7</v>
      </c>
    </row>
    <row r="64" spans="1:14">
      <c r="A64" s="8">
        <v>428</v>
      </c>
      <c r="B64" s="9">
        <v>428</v>
      </c>
      <c r="C64" s="9">
        <v>0.825892806053162</v>
      </c>
      <c r="D64" s="9">
        <v>0.0750623941421509</v>
      </c>
      <c r="E64" s="9">
        <v>9</v>
      </c>
      <c r="F64" s="9">
        <v>5</v>
      </c>
      <c r="G64" s="9">
        <v>1</v>
      </c>
      <c r="H64" s="9">
        <v>5</v>
      </c>
      <c r="I64" s="9">
        <v>0.9</v>
      </c>
      <c r="J64" s="9">
        <v>0.642857142857143</v>
      </c>
      <c r="K64" s="9">
        <v>0.75</v>
      </c>
      <c r="L64" s="9">
        <v>0.5</v>
      </c>
      <c r="M64" s="9">
        <v>0.4</v>
      </c>
      <c r="N64" s="9">
        <v>0.7</v>
      </c>
    </row>
    <row r="65" spans="1:14">
      <c r="A65" s="8">
        <v>64</v>
      </c>
      <c r="B65" s="9">
        <v>64</v>
      </c>
      <c r="C65" s="9">
        <v>0.862770557403564</v>
      </c>
      <c r="D65" s="9">
        <v>0.0667507648468018</v>
      </c>
      <c r="E65" s="9">
        <v>9</v>
      </c>
      <c r="F65" s="9">
        <v>8</v>
      </c>
      <c r="G65" s="9">
        <v>1</v>
      </c>
      <c r="H65" s="9">
        <v>2</v>
      </c>
      <c r="I65" s="9">
        <v>0.9</v>
      </c>
      <c r="J65" s="9">
        <v>0.529411764705882</v>
      </c>
      <c r="K65" s="9">
        <v>0.666666666666667</v>
      </c>
      <c r="L65" s="9">
        <v>0.8</v>
      </c>
      <c r="M65" s="9">
        <v>0.1</v>
      </c>
      <c r="N65" s="9">
        <v>0.55</v>
      </c>
    </row>
    <row r="66" spans="1:14">
      <c r="A66" s="8">
        <v>86</v>
      </c>
      <c r="B66" s="9">
        <v>86</v>
      </c>
      <c r="C66" s="9">
        <v>0.8199782371521</v>
      </c>
      <c r="D66" s="9">
        <v>0.0331791639328003</v>
      </c>
      <c r="E66" s="9">
        <v>9</v>
      </c>
      <c r="F66" s="9">
        <v>8</v>
      </c>
      <c r="G66" s="9">
        <v>1</v>
      </c>
      <c r="H66" s="9">
        <v>2</v>
      </c>
      <c r="I66" s="9">
        <v>0.9</v>
      </c>
      <c r="J66" s="9">
        <v>0.529411764705882</v>
      </c>
      <c r="K66" s="9">
        <v>0.666666666666667</v>
      </c>
      <c r="L66" s="9">
        <v>0.8</v>
      </c>
      <c r="M66" s="9">
        <v>0.1</v>
      </c>
      <c r="N66" s="9">
        <v>0.55</v>
      </c>
    </row>
    <row r="67" spans="1:14">
      <c r="A67" s="8">
        <v>358</v>
      </c>
      <c r="B67" s="9">
        <v>358</v>
      </c>
      <c r="C67" s="9">
        <v>0.789153099060059</v>
      </c>
      <c r="D67" s="9">
        <v>0.069909930229187</v>
      </c>
      <c r="E67" s="9">
        <v>9</v>
      </c>
      <c r="F67" s="9">
        <v>6</v>
      </c>
      <c r="G67" s="9">
        <v>1</v>
      </c>
      <c r="H67" s="9">
        <v>4</v>
      </c>
      <c r="I67" s="9">
        <v>0.9</v>
      </c>
      <c r="J67" s="9">
        <v>0.6</v>
      </c>
      <c r="K67" s="9">
        <v>0.72</v>
      </c>
      <c r="L67" s="9">
        <v>0.6</v>
      </c>
      <c r="M67" s="9">
        <v>0.3</v>
      </c>
      <c r="N67" s="9">
        <v>0.65</v>
      </c>
    </row>
    <row r="68" spans="1:14">
      <c r="A68" s="8">
        <v>110</v>
      </c>
      <c r="B68" s="9">
        <v>110</v>
      </c>
      <c r="C68" s="9">
        <v>0.882378220558167</v>
      </c>
      <c r="D68" s="9">
        <v>0.014157772064209</v>
      </c>
      <c r="E68" s="9">
        <v>10</v>
      </c>
      <c r="F68" s="9">
        <v>10</v>
      </c>
      <c r="G68" s="9">
        <v>0</v>
      </c>
      <c r="H68" s="9">
        <v>0</v>
      </c>
      <c r="I68" s="9">
        <v>1</v>
      </c>
      <c r="J68" s="9">
        <v>0.5</v>
      </c>
      <c r="K68" s="9">
        <v>0.666666666666667</v>
      </c>
      <c r="L68" s="9">
        <v>1</v>
      </c>
      <c r="M68" s="9">
        <v>0</v>
      </c>
      <c r="N68" s="9">
        <v>0.5</v>
      </c>
    </row>
    <row r="69" customFormat="1" spans="1:14">
      <c r="A69" s="8">
        <v>375</v>
      </c>
      <c r="B69" s="9">
        <v>375</v>
      </c>
      <c r="C69" s="9">
        <v>0.788620829582214</v>
      </c>
      <c r="D69" s="9">
        <v>0.0119588375091553</v>
      </c>
      <c r="E69" s="9">
        <v>8</v>
      </c>
      <c r="F69" s="9">
        <v>7</v>
      </c>
      <c r="G69" s="9">
        <v>2</v>
      </c>
      <c r="H69" s="9">
        <v>3</v>
      </c>
      <c r="I69" s="9">
        <v>0.8</v>
      </c>
      <c r="J69" s="9">
        <v>0.533333333333333</v>
      </c>
      <c r="K69" s="9">
        <v>0.64</v>
      </c>
      <c r="L69" s="9">
        <v>0.7</v>
      </c>
      <c r="M69" s="9">
        <v>0.1</v>
      </c>
      <c r="N69" s="9">
        <v>0.55</v>
      </c>
    </row>
    <row r="70" spans="1:14">
      <c r="A70" s="8">
        <v>10</v>
      </c>
      <c r="B70" s="9">
        <v>10</v>
      </c>
      <c r="C70" s="9">
        <v>0.894938230514526</v>
      </c>
      <c r="D70" s="9">
        <v>0.0410025119781494</v>
      </c>
      <c r="E70" s="9">
        <v>9</v>
      </c>
      <c r="F70" s="9">
        <v>6</v>
      </c>
      <c r="G70" s="9">
        <v>1</v>
      </c>
      <c r="H70" s="9">
        <v>4</v>
      </c>
      <c r="I70" s="9">
        <v>0.9</v>
      </c>
      <c r="J70" s="9">
        <v>0.6</v>
      </c>
      <c r="K70" s="9">
        <v>0.72</v>
      </c>
      <c r="L70" s="9">
        <v>0.6</v>
      </c>
      <c r="M70" s="9">
        <v>0.3</v>
      </c>
      <c r="N70" s="9">
        <v>0.65</v>
      </c>
    </row>
    <row r="71" spans="1:14">
      <c r="A71" s="8">
        <v>172</v>
      </c>
      <c r="B71" s="9">
        <v>172</v>
      </c>
      <c r="C71" s="9">
        <v>0.896461248397827</v>
      </c>
      <c r="D71" s="9">
        <v>0.0336966514587402</v>
      </c>
      <c r="E71" s="9">
        <v>10</v>
      </c>
      <c r="F71" s="9">
        <v>6</v>
      </c>
      <c r="G71" s="9">
        <v>0</v>
      </c>
      <c r="H71" s="9">
        <v>4</v>
      </c>
      <c r="I71" s="9">
        <v>1</v>
      </c>
      <c r="J71" s="9">
        <v>0.625</v>
      </c>
      <c r="K71" s="9">
        <v>0.769230769230769</v>
      </c>
      <c r="L71" s="9">
        <v>0.6</v>
      </c>
      <c r="M71" s="9">
        <v>0.4</v>
      </c>
      <c r="N71" s="9">
        <v>0.7</v>
      </c>
    </row>
    <row r="72" spans="1:14">
      <c r="A72" s="8">
        <v>316</v>
      </c>
      <c r="B72" s="9">
        <v>316</v>
      </c>
      <c r="C72" s="9">
        <v>0.899687767028809</v>
      </c>
      <c r="D72" s="9">
        <v>0.0113396644592285</v>
      </c>
      <c r="E72" s="9">
        <v>9</v>
      </c>
      <c r="F72" s="9">
        <v>9</v>
      </c>
      <c r="G72" s="9">
        <v>1</v>
      </c>
      <c r="H72" s="9">
        <v>1</v>
      </c>
      <c r="I72" s="9">
        <v>0.9</v>
      </c>
      <c r="J72" s="9">
        <v>0.5</v>
      </c>
      <c r="K72" s="9">
        <v>0.642857142857143</v>
      </c>
      <c r="L72" s="9">
        <v>0.9</v>
      </c>
      <c r="M72" s="9">
        <v>0</v>
      </c>
      <c r="N72" s="9">
        <v>0.5</v>
      </c>
    </row>
    <row r="73" spans="1:14">
      <c r="A73" s="8">
        <v>87</v>
      </c>
      <c r="B73" s="9">
        <v>87</v>
      </c>
      <c r="C73" s="9">
        <v>0.905320048332214</v>
      </c>
      <c r="D73" s="9">
        <v>0.0473051071166992</v>
      </c>
      <c r="E73" s="9">
        <v>8</v>
      </c>
      <c r="F73" s="9">
        <v>9</v>
      </c>
      <c r="G73" s="9">
        <v>2</v>
      </c>
      <c r="H73" s="9">
        <v>1</v>
      </c>
      <c r="I73" s="9">
        <v>0.8</v>
      </c>
      <c r="J73" s="9">
        <v>0.470588235294118</v>
      </c>
      <c r="K73" s="9">
        <v>0.592592592592593</v>
      </c>
      <c r="L73" s="9">
        <v>0.9</v>
      </c>
      <c r="M73" s="9">
        <v>-0.1</v>
      </c>
      <c r="N73" s="9">
        <v>0.45</v>
      </c>
    </row>
    <row r="74" s="4" customFormat="1" spans="1:14">
      <c r="A74" s="16">
        <v>63</v>
      </c>
      <c r="B74" s="17">
        <v>63</v>
      </c>
      <c r="C74" s="17">
        <v>0.91111147403717</v>
      </c>
      <c r="D74" s="17">
        <v>0.0442389249801636</v>
      </c>
      <c r="E74" s="17">
        <v>10</v>
      </c>
      <c r="F74" s="17">
        <v>7</v>
      </c>
      <c r="G74" s="17">
        <v>0</v>
      </c>
      <c r="H74" s="17">
        <v>3</v>
      </c>
      <c r="I74" s="17">
        <v>1</v>
      </c>
      <c r="J74" s="17">
        <v>0.588235294117647</v>
      </c>
      <c r="K74" s="17">
        <v>0.740740740740741</v>
      </c>
      <c r="L74" s="17">
        <v>0.7</v>
      </c>
      <c r="M74" s="17">
        <v>0.3</v>
      </c>
      <c r="N74" s="17">
        <v>0.65</v>
      </c>
    </row>
    <row r="75" spans="1:14">
      <c r="A75" s="8">
        <v>241</v>
      </c>
      <c r="B75" s="9">
        <v>241</v>
      </c>
      <c r="C75" s="9">
        <v>0.931020617485046</v>
      </c>
      <c r="D75" s="9">
        <v>0.065038800239563</v>
      </c>
      <c r="E75" s="9">
        <v>10</v>
      </c>
      <c r="F75" s="9">
        <v>8</v>
      </c>
      <c r="G75" s="9">
        <v>0</v>
      </c>
      <c r="H75" s="9">
        <v>2</v>
      </c>
      <c r="I75" s="9">
        <v>1</v>
      </c>
      <c r="J75" s="9">
        <v>0.555555555555556</v>
      </c>
      <c r="K75" s="9">
        <v>0.714285714285714</v>
      </c>
      <c r="L75" s="9">
        <v>0.8</v>
      </c>
      <c r="M75" s="9">
        <v>0.2</v>
      </c>
      <c r="N75" s="9">
        <v>0.6</v>
      </c>
    </row>
    <row r="76" spans="1:14">
      <c r="A76" s="8">
        <v>413</v>
      </c>
      <c r="B76" s="9">
        <v>413</v>
      </c>
      <c r="C76" s="9">
        <v>0.932106375694275</v>
      </c>
      <c r="D76" s="9">
        <v>0.126391768455505</v>
      </c>
      <c r="E76" s="9">
        <v>9</v>
      </c>
      <c r="F76" s="9">
        <v>9</v>
      </c>
      <c r="G76" s="9">
        <v>1</v>
      </c>
      <c r="H76" s="9">
        <v>1</v>
      </c>
      <c r="I76" s="9">
        <v>0.9</v>
      </c>
      <c r="J76" s="9">
        <v>0.5</v>
      </c>
      <c r="K76" s="9">
        <v>0.642857142857143</v>
      </c>
      <c r="L76" s="9">
        <v>0.9</v>
      </c>
      <c r="M76" s="9">
        <v>0</v>
      </c>
      <c r="N76" s="9">
        <v>0.5</v>
      </c>
    </row>
    <row r="77" spans="3:13">
      <c r="C77" s="7">
        <f>AVERAGE(C2:C76)</f>
        <v>0.733764343261719</v>
      </c>
      <c r="D77" s="7">
        <f>AVERAGE(D2:D76)</f>
        <v>0.0728130165735881</v>
      </c>
      <c r="L77" s="7">
        <f>AVERAGE(L2:L76)</f>
        <v>0.722666666666667</v>
      </c>
      <c r="M77" s="7">
        <f>AVERAGE(M2:M76)</f>
        <v>0.166666666666667</v>
      </c>
    </row>
    <row r="79" spans="3:9">
      <c r="C79" s="18" t="s">
        <v>13</v>
      </c>
      <c r="D79" s="7" t="s">
        <v>14</v>
      </c>
      <c r="E79" s="7" t="s">
        <v>85</v>
      </c>
      <c r="F79" s="7" t="s">
        <v>88</v>
      </c>
      <c r="G79" s="7"/>
      <c r="H79" s="7" t="s">
        <v>39</v>
      </c>
      <c r="I79" s="7"/>
    </row>
    <row r="80" spans="3:12">
      <c r="C80" s="7" t="s">
        <v>15</v>
      </c>
      <c r="D80" s="7">
        <f>COUNTIF(C2:C76,"&lt;0.343")-COUNTIF(C2:C76,"&lt;0.311")</f>
        <v>0</v>
      </c>
      <c r="E80" s="7"/>
      <c r="F80" s="7"/>
      <c r="G80" s="7"/>
      <c r="H80" s="19">
        <v>0.02</v>
      </c>
      <c r="I80" s="23">
        <v>31.2</v>
      </c>
      <c r="J80" s="23">
        <v>-40</v>
      </c>
      <c r="K80" s="24">
        <v>0.0256</v>
      </c>
      <c r="L80">
        <v>76</v>
      </c>
    </row>
    <row r="81" spans="3:12">
      <c r="C81" s="7" t="s">
        <v>16</v>
      </c>
      <c r="D81" s="7">
        <f>COUNTIF(C2:C76,"&lt;0.375")-COUNTIF(C2:C76,"&lt;0.343")</f>
        <v>0</v>
      </c>
      <c r="E81" s="7"/>
      <c r="F81" s="7"/>
      <c r="G81" s="7"/>
      <c r="H81" s="19">
        <v>0.04</v>
      </c>
      <c r="I81" s="23">
        <v>62.4</v>
      </c>
      <c r="J81" s="23">
        <v>-60</v>
      </c>
      <c r="K81" s="24">
        <v>0.0385</v>
      </c>
      <c r="L81">
        <v>75</v>
      </c>
    </row>
    <row r="82" spans="3:12">
      <c r="C82" s="7" t="s">
        <v>17</v>
      </c>
      <c r="D82" s="7">
        <f>COUNTIF(C2:C76,"&lt;0.407")-COUNTIF(C2:C76,"&lt;0.375")</f>
        <v>0</v>
      </c>
      <c r="E82" s="7"/>
      <c r="F82" s="7"/>
      <c r="G82" s="7"/>
      <c r="H82" s="19">
        <v>0.1</v>
      </c>
      <c r="I82" s="23">
        <v>156</v>
      </c>
      <c r="J82" s="23">
        <v>-160</v>
      </c>
      <c r="K82" s="24">
        <v>0.1026</v>
      </c>
      <c r="L82">
        <v>70</v>
      </c>
    </row>
    <row r="83" spans="3:12">
      <c r="C83" s="7" t="s">
        <v>18</v>
      </c>
      <c r="D83" s="7">
        <f>COUNTIF(C2:C76,"&lt;0.439")-COUNTIF(C2:C76,"&lt;0.407")</f>
        <v>0</v>
      </c>
      <c r="E83" s="7"/>
      <c r="F83" s="7"/>
      <c r="G83" s="7"/>
      <c r="H83" s="19">
        <v>0.12</v>
      </c>
      <c r="I83" s="23">
        <v>187.2</v>
      </c>
      <c r="J83" s="23">
        <v>-180</v>
      </c>
      <c r="K83" s="24">
        <v>0.1154</v>
      </c>
      <c r="L83">
        <v>69</v>
      </c>
    </row>
    <row r="84" s="3" customFormat="1" spans="3:12">
      <c r="C84" s="20" t="s">
        <v>19</v>
      </c>
      <c r="D84" s="20">
        <f>COUNTIF(C2:C76,"&lt;0.471")-COUNTIF(C2:C76,"&lt;0.439")</f>
        <v>0</v>
      </c>
      <c r="E84" s="20"/>
      <c r="F84" s="20">
        <v>1500</v>
      </c>
      <c r="G84" s="20"/>
      <c r="H84" s="20"/>
      <c r="I84" s="20"/>
      <c r="J84" s="3">
        <v>-200</v>
      </c>
      <c r="K84" s="25">
        <v>0.1282</v>
      </c>
      <c r="L84" s="3">
        <v>68</v>
      </c>
    </row>
    <row r="85" spans="3:7">
      <c r="C85" s="7" t="s">
        <v>20</v>
      </c>
      <c r="D85" s="7">
        <f>COUNTIF(C2:C76,"&lt;0.503")-COUNTIF(C2:C76,"&lt;0.471")</f>
        <v>0</v>
      </c>
      <c r="E85" s="7"/>
      <c r="F85" s="7"/>
      <c r="G85" s="7"/>
    </row>
    <row r="86" s="5" customFormat="1" spans="3:8">
      <c r="C86" s="21" t="s">
        <v>21</v>
      </c>
      <c r="D86" s="21">
        <f>COUNTIF(C2:C76,"&lt;0.535")-COUNTIF(C2:C76,"&lt;0.503")</f>
        <v>0</v>
      </c>
      <c r="E86" s="21">
        <v>4</v>
      </c>
      <c r="F86" s="21">
        <v>-36</v>
      </c>
      <c r="G86" s="21">
        <v>3</v>
      </c>
      <c r="H86" s="5">
        <v>4</v>
      </c>
    </row>
    <row r="87" spans="3:7">
      <c r="C87" s="7" t="s">
        <v>22</v>
      </c>
      <c r="D87" s="7">
        <f>COUNTIF(C2:C76,"&lt;0.567")-COUNTIF(C2:C76,"&lt;0.535")</f>
        <v>0</v>
      </c>
      <c r="E87" s="7">
        <v>7</v>
      </c>
      <c r="F87" s="7">
        <v>-38</v>
      </c>
      <c r="G87" s="7">
        <v>7</v>
      </c>
    </row>
    <row r="88" s="3" customFormat="1" spans="3:7">
      <c r="C88" s="20" t="s">
        <v>23</v>
      </c>
      <c r="D88" s="20">
        <f>COUNTIF(C2:C76,"&lt;0.599")-COUNTIF(C2:C76,"&lt;0.567")</f>
        <v>0</v>
      </c>
      <c r="E88" s="20">
        <v>9</v>
      </c>
      <c r="F88" s="20">
        <v>-55</v>
      </c>
      <c r="G88" s="20">
        <v>11</v>
      </c>
    </row>
    <row r="89" spans="3:7">
      <c r="C89" s="7" t="s">
        <v>24</v>
      </c>
      <c r="D89" s="7">
        <f>COUNTIF(C2:C76,"&lt;0.631")-COUNTIF(C2:C76,"&lt;0.599")</f>
        <v>26</v>
      </c>
      <c r="E89" s="7">
        <v>11</v>
      </c>
      <c r="F89" s="7">
        <v>-50</v>
      </c>
      <c r="G89" s="7">
        <v>15</v>
      </c>
    </row>
    <row r="90" s="6" customFormat="1" spans="3:7">
      <c r="C90" s="22" t="s">
        <v>25</v>
      </c>
      <c r="D90" s="22">
        <f>COUNTIF(C2:C76,"&lt;0.663")-COUNTIF(C2:C76,"&lt;0.631")</f>
        <v>0</v>
      </c>
      <c r="E90" s="22">
        <v>13</v>
      </c>
      <c r="F90" s="22">
        <v>-39</v>
      </c>
      <c r="G90" s="22">
        <v>18</v>
      </c>
    </row>
    <row r="91" spans="3:7">
      <c r="C91" s="7" t="s">
        <v>26</v>
      </c>
      <c r="D91" s="7">
        <f>COUNTIF(C2:C76,"&lt;0.695")-COUNTIF(C2:C76,"&lt;0.663")</f>
        <v>0</v>
      </c>
      <c r="E91" s="7">
        <v>11</v>
      </c>
      <c r="F91" s="7">
        <v>-39</v>
      </c>
      <c r="G91" s="7">
        <v>15</v>
      </c>
    </row>
    <row r="92" spans="3:7">
      <c r="C92" s="7" t="s">
        <v>27</v>
      </c>
      <c r="D92" s="7">
        <f>COUNTIF(C2:C76,"&lt;0.727")-COUNTIF(C2:C76,"&lt;0.695")</f>
        <v>12</v>
      </c>
      <c r="E92" s="7">
        <v>9</v>
      </c>
      <c r="F92" s="7">
        <v>-35</v>
      </c>
      <c r="G92" s="7">
        <v>11</v>
      </c>
    </row>
    <row r="93" spans="3:7">
      <c r="C93" s="7" t="s">
        <v>28</v>
      </c>
      <c r="D93" s="7">
        <f>COUNTIF(C2:C76,"&lt;0.759")-COUNTIF(C2:C76,"&lt;0.727")</f>
        <v>0</v>
      </c>
      <c r="E93" s="7">
        <v>7</v>
      </c>
      <c r="F93" s="7">
        <v>-22</v>
      </c>
      <c r="G93" s="7">
        <v>7</v>
      </c>
    </row>
    <row r="94" s="5" customFormat="1" spans="3:7">
      <c r="C94" s="21" t="s">
        <v>29</v>
      </c>
      <c r="D94" s="21">
        <f>COUNTIF(C2:C76,"&lt;0.791")-COUNTIF(C2:C76,"&lt;0.759")</f>
        <v>14</v>
      </c>
      <c r="E94" s="21">
        <v>4</v>
      </c>
      <c r="F94" s="21">
        <v>-14</v>
      </c>
      <c r="G94" s="21">
        <v>3</v>
      </c>
    </row>
    <row r="95" spans="3:7">
      <c r="C95" s="7" t="s">
        <v>30</v>
      </c>
      <c r="D95" s="7">
        <f>COUNTIF(C2:C76,"&lt;0.823")-COUNTIF(C2:C76,"&lt;0.791")</f>
        <v>9</v>
      </c>
      <c r="E95" s="7"/>
      <c r="F95" s="7"/>
      <c r="G95" s="7"/>
    </row>
    <row r="96" spans="3:9">
      <c r="C96" s="7" t="s">
        <v>31</v>
      </c>
      <c r="D96" s="7">
        <f>COUNTIF(C2:C76,"&lt;0.855")-COUNTIF(C2:C76,"&lt;0.823")</f>
        <v>4</v>
      </c>
      <c r="E96" s="7"/>
      <c r="F96" s="7"/>
      <c r="G96" s="7"/>
      <c r="H96">
        <v>0.53</v>
      </c>
      <c r="I96">
        <v>0.038</v>
      </c>
    </row>
    <row r="97" spans="3:9">
      <c r="C97" s="7" t="s">
        <v>32</v>
      </c>
      <c r="D97" s="7">
        <f>COUNTIF(C2:C76,"&lt;0.887")-COUNTIF(C2:C76,"&lt;0.855")</f>
        <v>3</v>
      </c>
      <c r="E97" s="7"/>
      <c r="F97" s="7"/>
      <c r="G97" s="7"/>
      <c r="H97">
        <v>0.641</v>
      </c>
      <c r="I97">
        <v>0.073</v>
      </c>
    </row>
    <row r="98" spans="3:9">
      <c r="C98" s="7" t="s">
        <v>33</v>
      </c>
      <c r="D98" s="7">
        <f>COUNTIF(C2:C76,"&lt;0.919")-COUNTIF(C2:C76,"&lt;0.887")</f>
        <v>5</v>
      </c>
      <c r="E98" s="7"/>
      <c r="F98" s="7"/>
      <c r="G98" s="7"/>
      <c r="H98">
        <v>0.734</v>
      </c>
      <c r="I98">
        <v>0.107</v>
      </c>
    </row>
    <row r="99" spans="3:7">
      <c r="C99" s="7" t="s">
        <v>34</v>
      </c>
      <c r="D99" s="7">
        <f>COUNTIF(C2:C76,"&lt;0.951")-COUNTIF(C2:C76,"&lt;0.919")</f>
        <v>2</v>
      </c>
      <c r="E99" s="7"/>
      <c r="F99" s="7"/>
      <c r="G99" s="7"/>
    </row>
    <row r="100" spans="3:7">
      <c r="C100" s="7" t="s">
        <v>35</v>
      </c>
      <c r="D100" s="7">
        <f>COUNTIF(C2:C76,"&lt;0.983")-COUNTIF(C2:C76,"&lt;0.951")</f>
        <v>0</v>
      </c>
      <c r="E100" s="7"/>
      <c r="F100" s="7"/>
      <c r="G100" s="7"/>
    </row>
    <row r="101" spans="3:7">
      <c r="C101" s="7" t="s">
        <v>36</v>
      </c>
      <c r="D101" s="7">
        <f>COUNTIF(C2:C76,"&lt;1.015")-COUNTIF(C2:C76,"&lt;0.983")</f>
        <v>0</v>
      </c>
      <c r="E101" s="7"/>
      <c r="F101" s="7"/>
      <c r="G101" s="7"/>
    </row>
    <row r="102" spans="3:7">
      <c r="C102" s="7" t="s">
        <v>37</v>
      </c>
      <c r="D102" s="7">
        <f>COUNTIF(C2:C76,"&lt;1.047")-COUNTIF(C2:C76,"&lt;1.015")</f>
        <v>0</v>
      </c>
      <c r="E102" s="7"/>
      <c r="F102" s="7"/>
      <c r="G102" s="7"/>
    </row>
    <row r="103" spans="3:7">
      <c r="C103" s="7" t="s">
        <v>38</v>
      </c>
      <c r="D103" s="7">
        <f>COUNTIF(C2:C76,"&lt;1.079")-COUNTIF(C2:C76,"&lt;1.047")</f>
        <v>0</v>
      </c>
      <c r="E103" s="7"/>
      <c r="F103" s="7"/>
      <c r="G103" s="7"/>
    </row>
  </sheetData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8"/>
  <sheetViews>
    <sheetView topLeftCell="A82" workbookViewId="0">
      <selection activeCell="A1" sqref="$A1:$XFD99"/>
    </sheetView>
  </sheetViews>
  <sheetFormatPr defaultColWidth="9" defaultRowHeight="13.5"/>
  <cols>
    <col min="3" max="4" width="15.25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462</v>
      </c>
      <c r="B2" s="9">
        <v>462</v>
      </c>
      <c r="C2" s="9">
        <v>0.601978421211243</v>
      </c>
      <c r="D2" s="9">
        <v>0.126847267150879</v>
      </c>
      <c r="E2" s="9">
        <v>9</v>
      </c>
      <c r="F2" s="9">
        <v>6</v>
      </c>
      <c r="G2" s="9">
        <v>1</v>
      </c>
      <c r="H2" s="9">
        <v>4</v>
      </c>
      <c r="I2" s="9">
        <v>0.9</v>
      </c>
      <c r="J2" s="9">
        <v>0.6</v>
      </c>
      <c r="K2" s="9">
        <v>0.72</v>
      </c>
      <c r="L2" s="9">
        <v>0.6</v>
      </c>
      <c r="M2" s="9">
        <v>0.3</v>
      </c>
      <c r="N2" s="9">
        <v>0.65</v>
      </c>
    </row>
    <row r="3" spans="1:14">
      <c r="A3" s="8">
        <v>226</v>
      </c>
      <c r="B3" s="9">
        <v>226</v>
      </c>
      <c r="C3" s="9">
        <v>0.602149486541748</v>
      </c>
      <c r="D3" s="9">
        <v>0.100008964538574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432</v>
      </c>
      <c r="B4" s="9">
        <v>432</v>
      </c>
      <c r="C4" s="9">
        <v>0.605595111846924</v>
      </c>
      <c r="D4" s="9">
        <v>0.208909034729004</v>
      </c>
      <c r="E4" s="9">
        <v>9</v>
      </c>
      <c r="F4" s="9">
        <v>8</v>
      </c>
      <c r="G4" s="9">
        <v>1</v>
      </c>
      <c r="H4" s="9">
        <v>2</v>
      </c>
      <c r="I4" s="9">
        <v>0.9</v>
      </c>
      <c r="J4" s="9">
        <v>0.529411764705882</v>
      </c>
      <c r="K4" s="9">
        <v>0.666666666666667</v>
      </c>
      <c r="L4" s="9">
        <v>0.8</v>
      </c>
      <c r="M4" s="9">
        <v>0.1</v>
      </c>
      <c r="N4" s="9">
        <v>0.55</v>
      </c>
    </row>
    <row r="5" spans="1:14">
      <c r="A5" s="8">
        <v>225</v>
      </c>
      <c r="B5" s="9">
        <v>225</v>
      </c>
      <c r="C5" s="9">
        <v>0.605853915214539</v>
      </c>
      <c r="D5" s="9">
        <v>0.149552583694458</v>
      </c>
      <c r="E5" s="9">
        <v>7</v>
      </c>
      <c r="F5" s="9">
        <v>8</v>
      </c>
      <c r="G5" s="9">
        <v>3</v>
      </c>
      <c r="H5" s="9">
        <v>2</v>
      </c>
      <c r="I5" s="9">
        <v>0.7</v>
      </c>
      <c r="J5" s="9">
        <v>0.466666666666667</v>
      </c>
      <c r="K5" s="9">
        <v>0.56</v>
      </c>
      <c r="L5" s="9">
        <v>0.8</v>
      </c>
      <c r="M5" s="9">
        <v>-0.1</v>
      </c>
      <c r="N5" s="9">
        <v>0.45</v>
      </c>
    </row>
    <row r="6" spans="1:14">
      <c r="A6" s="8">
        <v>155</v>
      </c>
      <c r="B6" s="9">
        <v>155</v>
      </c>
      <c r="C6" s="9">
        <v>0.606492519378662</v>
      </c>
      <c r="D6" s="9">
        <v>0.0782451629638672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303</v>
      </c>
      <c r="B7" s="9">
        <v>303</v>
      </c>
      <c r="C7" s="9">
        <v>0.607446551322937</v>
      </c>
      <c r="D7" s="9">
        <v>0.0858523845672607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499</v>
      </c>
      <c r="B8" s="9">
        <v>499</v>
      </c>
      <c r="C8" s="9">
        <v>0.608421206474304</v>
      </c>
      <c r="D8" s="9">
        <v>0.103592753410339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146</v>
      </c>
      <c r="B9" s="9">
        <v>146</v>
      </c>
      <c r="C9" s="9">
        <v>0.610994338989258</v>
      </c>
      <c r="D9" s="9">
        <v>0.0859041213989258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332</v>
      </c>
      <c r="B10" s="9">
        <v>332</v>
      </c>
      <c r="C10" s="9">
        <v>0.611989974975586</v>
      </c>
      <c r="D10" s="9">
        <v>0.103309869766235</v>
      </c>
      <c r="E10" s="9">
        <v>10</v>
      </c>
      <c r="F10" s="9">
        <v>7</v>
      </c>
      <c r="G10" s="9">
        <v>0</v>
      </c>
      <c r="H10" s="9">
        <v>3</v>
      </c>
      <c r="I10" s="9">
        <v>1</v>
      </c>
      <c r="J10" s="9">
        <v>0.588235294117647</v>
      </c>
      <c r="K10" s="9">
        <v>0.740740740740741</v>
      </c>
      <c r="L10" s="9">
        <v>0.7</v>
      </c>
      <c r="M10" s="9">
        <v>0.3</v>
      </c>
      <c r="N10" s="9">
        <v>0.65</v>
      </c>
    </row>
    <row r="11" spans="1:14">
      <c r="A11" s="8">
        <v>392</v>
      </c>
      <c r="B11" s="9">
        <v>392</v>
      </c>
      <c r="C11" s="9">
        <v>0.61318051815033</v>
      </c>
      <c r="D11" s="9">
        <v>0.0908862352371216</v>
      </c>
      <c r="E11" s="9">
        <v>10</v>
      </c>
      <c r="F11" s="9">
        <v>9</v>
      </c>
      <c r="G11" s="9">
        <v>0</v>
      </c>
      <c r="H11" s="9">
        <v>1</v>
      </c>
      <c r="I11" s="9">
        <v>1</v>
      </c>
      <c r="J11" s="9">
        <v>0.526315789473684</v>
      </c>
      <c r="K11" s="9">
        <v>0.689655172413793</v>
      </c>
      <c r="L11" s="9">
        <v>0.9</v>
      </c>
      <c r="M11" s="9">
        <v>0.1</v>
      </c>
      <c r="N11" s="9">
        <v>0.55</v>
      </c>
    </row>
    <row r="12" spans="1:14">
      <c r="A12" s="8">
        <v>411</v>
      </c>
      <c r="B12" s="9">
        <v>411</v>
      </c>
      <c r="C12" s="9">
        <v>0.613397359848022</v>
      </c>
      <c r="D12" s="9">
        <v>0.104501247406006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194</v>
      </c>
      <c r="B13" s="9">
        <v>194</v>
      </c>
      <c r="C13" s="9">
        <v>0.614265203475952</v>
      </c>
      <c r="D13" s="9">
        <v>0.0895330905914307</v>
      </c>
      <c r="E13" s="9">
        <v>9</v>
      </c>
      <c r="F13" s="9">
        <v>6</v>
      </c>
      <c r="G13" s="9">
        <v>1</v>
      </c>
      <c r="H13" s="9">
        <v>4</v>
      </c>
      <c r="I13" s="9">
        <v>0.9</v>
      </c>
      <c r="J13" s="9">
        <v>0.6</v>
      </c>
      <c r="K13" s="9">
        <v>0.72</v>
      </c>
      <c r="L13" s="9">
        <v>0.6</v>
      </c>
      <c r="M13" s="9">
        <v>0.3</v>
      </c>
      <c r="N13" s="9">
        <v>0.65</v>
      </c>
    </row>
    <row r="14" spans="1:14">
      <c r="A14" s="8">
        <v>311</v>
      </c>
      <c r="B14" s="9">
        <v>311</v>
      </c>
      <c r="C14" s="9">
        <v>0.615211844444275</v>
      </c>
      <c r="D14" s="9">
        <v>0.113019585609436</v>
      </c>
      <c r="E14" s="9">
        <v>8</v>
      </c>
      <c r="F14" s="9">
        <v>7</v>
      </c>
      <c r="G14" s="9">
        <v>2</v>
      </c>
      <c r="H14" s="9">
        <v>3</v>
      </c>
      <c r="I14" s="9">
        <v>0.8</v>
      </c>
      <c r="J14" s="9">
        <v>0.533333333333333</v>
      </c>
      <c r="K14" s="9">
        <v>0.64</v>
      </c>
      <c r="L14" s="9">
        <v>0.7</v>
      </c>
      <c r="M14" s="9">
        <v>0.1</v>
      </c>
      <c r="N14" s="9">
        <v>0.55</v>
      </c>
    </row>
    <row r="15" spans="1:14">
      <c r="A15" s="8">
        <v>472</v>
      </c>
      <c r="B15" s="9">
        <v>472</v>
      </c>
      <c r="C15" s="9">
        <v>0.620526671409607</v>
      </c>
      <c r="D15" s="9">
        <v>0.139442920684815</v>
      </c>
      <c r="E15" s="9">
        <v>8</v>
      </c>
      <c r="F15" s="9">
        <v>7</v>
      </c>
      <c r="G15" s="9">
        <v>2</v>
      </c>
      <c r="H15" s="9">
        <v>3</v>
      </c>
      <c r="I15" s="9">
        <v>0.8</v>
      </c>
      <c r="J15" s="9">
        <v>0.533333333333333</v>
      </c>
      <c r="K15" s="9">
        <v>0.64</v>
      </c>
      <c r="L15" s="9">
        <v>0.7</v>
      </c>
      <c r="M15" s="9">
        <v>0.1</v>
      </c>
      <c r="N15" s="9">
        <v>0.55</v>
      </c>
    </row>
    <row r="16" spans="1:14">
      <c r="A16" s="8">
        <v>266</v>
      </c>
      <c r="B16" s="9">
        <v>266</v>
      </c>
      <c r="C16" s="9">
        <v>0.620866060256958</v>
      </c>
      <c r="D16" s="9">
        <v>0.0807085037231445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171</v>
      </c>
      <c r="B17" s="9">
        <v>171</v>
      </c>
      <c r="C17" s="9">
        <v>0.621196031570435</v>
      </c>
      <c r="D17" s="9">
        <v>0.0872279405593872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pans="1:14">
      <c r="A18" s="8">
        <v>264</v>
      </c>
      <c r="B18" s="9">
        <v>264</v>
      </c>
      <c r="C18" s="9">
        <v>0.624519824981689</v>
      </c>
      <c r="D18" s="9">
        <v>0.128039479255676</v>
      </c>
      <c r="E18" s="9">
        <v>7</v>
      </c>
      <c r="F18" s="9">
        <v>7</v>
      </c>
      <c r="G18" s="9">
        <v>3</v>
      </c>
      <c r="H18" s="9">
        <v>3</v>
      </c>
      <c r="I18" s="9">
        <v>0.7</v>
      </c>
      <c r="J18" s="9">
        <v>0.5</v>
      </c>
      <c r="K18" s="9">
        <v>0.583333333333333</v>
      </c>
      <c r="L18" s="9">
        <v>0.7</v>
      </c>
      <c r="M18" s="9">
        <v>0</v>
      </c>
      <c r="N18" s="9">
        <v>0.5</v>
      </c>
    </row>
    <row r="19" spans="1:14">
      <c r="A19" s="8">
        <v>385</v>
      </c>
      <c r="B19" s="9">
        <v>385</v>
      </c>
      <c r="C19" s="9">
        <v>0.625738263130188</v>
      </c>
      <c r="D19" s="9">
        <v>0.0926125049591064</v>
      </c>
      <c r="E19" s="9">
        <v>6</v>
      </c>
      <c r="F19" s="9">
        <v>8</v>
      </c>
      <c r="G19" s="9">
        <v>4</v>
      </c>
      <c r="H19" s="9">
        <v>2</v>
      </c>
      <c r="I19" s="9">
        <v>0.6</v>
      </c>
      <c r="J19" s="9">
        <v>0.428571428571429</v>
      </c>
      <c r="K19" s="9">
        <v>0.5</v>
      </c>
      <c r="L19" s="9">
        <v>0.8</v>
      </c>
      <c r="M19" s="9">
        <v>-0.2</v>
      </c>
      <c r="N19" s="9">
        <v>0.4</v>
      </c>
    </row>
    <row r="20" spans="1:14">
      <c r="A20" s="8">
        <v>160</v>
      </c>
      <c r="B20" s="9">
        <v>160</v>
      </c>
      <c r="C20" s="9">
        <v>0.625976920127869</v>
      </c>
      <c r="D20" s="9">
        <v>0.133077383041382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399</v>
      </c>
      <c r="B21" s="9">
        <v>399</v>
      </c>
      <c r="C21" s="9">
        <v>0.626033902168274</v>
      </c>
      <c r="D21" s="9">
        <v>0.150467753410339</v>
      </c>
      <c r="E21" s="9">
        <v>9</v>
      </c>
      <c r="F21" s="9">
        <v>5</v>
      </c>
      <c r="G21" s="9">
        <v>1</v>
      </c>
      <c r="H21" s="9">
        <v>5</v>
      </c>
      <c r="I21" s="9">
        <v>0.9</v>
      </c>
      <c r="J21" s="9">
        <v>0.642857142857143</v>
      </c>
      <c r="K21" s="9">
        <v>0.75</v>
      </c>
      <c r="L21" s="9">
        <v>0.5</v>
      </c>
      <c r="M21" s="9">
        <v>0.4</v>
      </c>
      <c r="N21" s="9">
        <v>0.7</v>
      </c>
    </row>
    <row r="22" s="1" customFormat="1" spans="1:14">
      <c r="A22" s="10">
        <v>215</v>
      </c>
      <c r="B22" s="11">
        <v>215</v>
      </c>
      <c r="C22" s="11">
        <v>0.627145886421204</v>
      </c>
      <c r="D22" s="11">
        <v>0.127987384796143</v>
      </c>
      <c r="E22" s="11">
        <v>10</v>
      </c>
      <c r="F22" s="11">
        <v>9</v>
      </c>
      <c r="G22" s="11">
        <v>0</v>
      </c>
      <c r="H22" s="11">
        <v>1</v>
      </c>
      <c r="I22" s="11">
        <v>1</v>
      </c>
      <c r="J22" s="11">
        <v>0.526315789473684</v>
      </c>
      <c r="K22" s="11">
        <v>0.689655172413793</v>
      </c>
      <c r="L22" s="11">
        <v>0.9</v>
      </c>
      <c r="M22" s="11">
        <v>0.1</v>
      </c>
      <c r="N22" s="11">
        <v>0.55</v>
      </c>
    </row>
    <row r="23" spans="1:14">
      <c r="A23" s="8">
        <v>420</v>
      </c>
      <c r="B23" s="9">
        <v>420</v>
      </c>
      <c r="C23" s="9">
        <v>0.627292990684509</v>
      </c>
      <c r="D23" s="9">
        <v>0.0877902507781982</v>
      </c>
      <c r="E23" s="9">
        <v>7</v>
      </c>
      <c r="F23" s="9">
        <v>5</v>
      </c>
      <c r="G23" s="9">
        <v>3</v>
      </c>
      <c r="H23" s="9">
        <v>5</v>
      </c>
      <c r="I23" s="9">
        <v>0.7</v>
      </c>
      <c r="J23" s="9">
        <v>0.583333333333333</v>
      </c>
      <c r="K23" s="9">
        <v>0.636363636363636</v>
      </c>
      <c r="L23" s="9">
        <v>0.5</v>
      </c>
      <c r="M23" s="9">
        <v>0.2</v>
      </c>
      <c r="N23" s="9">
        <v>0.6</v>
      </c>
    </row>
    <row r="24" spans="1:14">
      <c r="A24" s="8">
        <v>99</v>
      </c>
      <c r="B24" s="9">
        <v>99</v>
      </c>
      <c r="C24" s="9">
        <v>0.629253506660461</v>
      </c>
      <c r="D24" s="9">
        <v>0.0805251598358154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88</v>
      </c>
      <c r="B25" s="9">
        <v>88</v>
      </c>
      <c r="C25" s="9">
        <v>0.63013482093811</v>
      </c>
      <c r="D25" s="9">
        <v>0.111610770225525</v>
      </c>
      <c r="E25" s="9">
        <v>8</v>
      </c>
      <c r="F25" s="9">
        <v>10</v>
      </c>
      <c r="G25" s="9">
        <v>2</v>
      </c>
      <c r="H25" s="9">
        <v>0</v>
      </c>
      <c r="I25" s="9">
        <v>0.8</v>
      </c>
      <c r="J25" s="9">
        <v>0.444444444444444</v>
      </c>
      <c r="K25" s="9">
        <v>0.571428571428572</v>
      </c>
      <c r="L25" s="9">
        <v>1</v>
      </c>
      <c r="M25" s="9">
        <v>-0.2</v>
      </c>
      <c r="N25" s="9">
        <v>0.4</v>
      </c>
    </row>
    <row r="26" spans="1:14">
      <c r="A26" s="8">
        <v>396</v>
      </c>
      <c r="B26" s="9">
        <v>396</v>
      </c>
      <c r="C26" s="9">
        <v>0.630221962928772</v>
      </c>
      <c r="D26" s="9">
        <v>0.13497257232666</v>
      </c>
      <c r="E26" s="9">
        <v>7</v>
      </c>
      <c r="F26" s="9">
        <v>5</v>
      </c>
      <c r="G26" s="9">
        <v>3</v>
      </c>
      <c r="H26" s="9">
        <v>5</v>
      </c>
      <c r="I26" s="9">
        <v>0.7</v>
      </c>
      <c r="J26" s="9">
        <v>0.583333333333333</v>
      </c>
      <c r="K26" s="9">
        <v>0.636363636363636</v>
      </c>
      <c r="L26" s="9">
        <v>0.5</v>
      </c>
      <c r="M26" s="9">
        <v>0.2</v>
      </c>
      <c r="N26" s="9">
        <v>0.6</v>
      </c>
    </row>
    <row r="27" s="2" customFormat="1" spans="1:14">
      <c r="A27" s="12">
        <v>216</v>
      </c>
      <c r="B27" s="13">
        <v>216</v>
      </c>
      <c r="C27" s="13">
        <v>0.630265712738037</v>
      </c>
      <c r="D27" s="13">
        <v>0.11783504486084</v>
      </c>
      <c r="E27" s="13">
        <v>10</v>
      </c>
      <c r="F27" s="13">
        <v>8</v>
      </c>
      <c r="G27" s="13">
        <v>0</v>
      </c>
      <c r="H27" s="13">
        <v>2</v>
      </c>
      <c r="I27" s="13">
        <v>1</v>
      </c>
      <c r="J27" s="13">
        <v>0.555555555555556</v>
      </c>
      <c r="K27" s="13">
        <v>0.714285714285714</v>
      </c>
      <c r="L27" s="13">
        <v>0.8</v>
      </c>
      <c r="M27" s="13">
        <v>0.2</v>
      </c>
      <c r="N27" s="13">
        <v>0.6</v>
      </c>
    </row>
    <row r="28" spans="1:14">
      <c r="A28" s="8">
        <v>108</v>
      </c>
      <c r="B28" s="9">
        <v>108</v>
      </c>
      <c r="C28" s="9">
        <v>0.699525833129883</v>
      </c>
      <c r="D28" s="9">
        <v>0.117718815803528</v>
      </c>
      <c r="E28" s="9">
        <v>9</v>
      </c>
      <c r="F28" s="9">
        <v>9</v>
      </c>
      <c r="G28" s="9">
        <v>1</v>
      </c>
      <c r="H28" s="9">
        <v>1</v>
      </c>
      <c r="I28" s="9">
        <v>0.9</v>
      </c>
      <c r="J28" s="9">
        <v>0.5</v>
      </c>
      <c r="K28" s="9">
        <v>0.642857142857143</v>
      </c>
      <c r="L28" s="9">
        <v>0.9</v>
      </c>
      <c r="M28" s="9">
        <v>0</v>
      </c>
      <c r="N28" s="9">
        <v>0.5</v>
      </c>
    </row>
    <row r="29" spans="1:14">
      <c r="A29" s="8">
        <v>40</v>
      </c>
      <c r="B29" s="9">
        <v>40</v>
      </c>
      <c r="C29" s="9">
        <v>0.702210426330566</v>
      </c>
      <c r="D29" s="9">
        <v>0.0116062164306641</v>
      </c>
      <c r="E29" s="9">
        <v>10</v>
      </c>
      <c r="F29" s="9">
        <v>7</v>
      </c>
      <c r="G29" s="9">
        <v>0</v>
      </c>
      <c r="H29" s="9">
        <v>3</v>
      </c>
      <c r="I29" s="9">
        <v>1</v>
      </c>
      <c r="J29" s="9">
        <v>0.588235294117647</v>
      </c>
      <c r="K29" s="9">
        <v>0.740740740740741</v>
      </c>
      <c r="L29" s="9">
        <v>0.7</v>
      </c>
      <c r="M29" s="9">
        <v>0.3</v>
      </c>
      <c r="N29" s="9">
        <v>0.65</v>
      </c>
    </row>
    <row r="30" s="3" customFormat="1" spans="1:14">
      <c r="A30" s="14">
        <v>265</v>
      </c>
      <c r="B30" s="15">
        <v>265</v>
      </c>
      <c r="C30" s="15">
        <v>0.70265793800354</v>
      </c>
      <c r="D30" s="15">
        <v>0.0941702127456665</v>
      </c>
      <c r="E30" s="15">
        <v>8</v>
      </c>
      <c r="F30" s="15">
        <v>9</v>
      </c>
      <c r="G30" s="15">
        <v>2</v>
      </c>
      <c r="H30" s="15">
        <v>1</v>
      </c>
      <c r="I30" s="15">
        <v>0.8</v>
      </c>
      <c r="J30" s="15">
        <v>0.470588235294118</v>
      </c>
      <c r="K30" s="15">
        <v>0.592592592592593</v>
      </c>
      <c r="L30" s="15">
        <v>0.9</v>
      </c>
      <c r="M30" s="15">
        <v>-0.1</v>
      </c>
      <c r="N30" s="15">
        <v>0.45</v>
      </c>
    </row>
    <row r="31" spans="1:14">
      <c r="A31" s="8">
        <v>459</v>
      </c>
      <c r="B31" s="9">
        <v>459</v>
      </c>
      <c r="C31" s="9">
        <v>0.703859448432922</v>
      </c>
      <c r="D31" s="9">
        <v>0.0196352005004883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158</v>
      </c>
      <c r="B32" s="9">
        <v>158</v>
      </c>
      <c r="C32" s="9">
        <v>0.704049229621887</v>
      </c>
      <c r="D32" s="9">
        <v>0.0694003105163574</v>
      </c>
      <c r="E32" s="9">
        <v>8</v>
      </c>
      <c r="F32" s="9">
        <v>6</v>
      </c>
      <c r="G32" s="9">
        <v>2</v>
      </c>
      <c r="H32" s="9">
        <v>4</v>
      </c>
      <c r="I32" s="9">
        <v>0.8</v>
      </c>
      <c r="J32" s="9">
        <v>0.571428571428572</v>
      </c>
      <c r="K32" s="9">
        <v>0.666666666666667</v>
      </c>
      <c r="L32" s="9">
        <v>0.6</v>
      </c>
      <c r="M32" s="9">
        <v>0.2</v>
      </c>
      <c r="N32" s="9">
        <v>0.6</v>
      </c>
    </row>
    <row r="33" spans="1:14">
      <c r="A33" s="8">
        <v>65</v>
      </c>
      <c r="B33" s="9">
        <v>65</v>
      </c>
      <c r="C33" s="9">
        <v>0.770633220672607</v>
      </c>
      <c r="D33" s="9">
        <v>0.0158760547637939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410</v>
      </c>
      <c r="B34" s="9">
        <v>410</v>
      </c>
      <c r="C34" s="9">
        <v>0.70784068107605</v>
      </c>
      <c r="D34" s="9">
        <v>0.100501298904419</v>
      </c>
      <c r="E34" s="9">
        <v>10</v>
      </c>
      <c r="F34" s="9">
        <v>5</v>
      </c>
      <c r="G34" s="9">
        <v>0</v>
      </c>
      <c r="H34" s="9">
        <v>5</v>
      </c>
      <c r="I34" s="9">
        <v>1</v>
      </c>
      <c r="J34" s="9">
        <v>0.666666666666667</v>
      </c>
      <c r="K34" s="9">
        <v>0.8</v>
      </c>
      <c r="L34" s="9">
        <v>0.5</v>
      </c>
      <c r="M34" s="9">
        <v>0.5</v>
      </c>
      <c r="N34" s="9">
        <v>0.75</v>
      </c>
    </row>
    <row r="35" spans="1:14">
      <c r="A35" s="8">
        <v>476</v>
      </c>
      <c r="B35" s="9">
        <v>476</v>
      </c>
      <c r="C35" s="9">
        <v>0.708812236785889</v>
      </c>
      <c r="D35" s="9">
        <v>0.00474917888641357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pans="1:14">
      <c r="A36" s="8">
        <v>148</v>
      </c>
      <c r="B36" s="9">
        <v>148</v>
      </c>
      <c r="C36" s="9">
        <v>0.709036827087402</v>
      </c>
      <c r="D36" s="9">
        <v>0.0437332391738892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123</v>
      </c>
      <c r="B37" s="9">
        <v>123</v>
      </c>
      <c r="C37" s="9">
        <v>0.781936645507812</v>
      </c>
      <c r="D37" s="9">
        <v>0.049551248550415</v>
      </c>
      <c r="E37" s="9">
        <v>9</v>
      </c>
      <c r="F37" s="9">
        <v>8</v>
      </c>
      <c r="G37" s="9">
        <v>1</v>
      </c>
      <c r="H37" s="9">
        <v>2</v>
      </c>
      <c r="I37" s="9">
        <v>0.9</v>
      </c>
      <c r="J37" s="9">
        <v>0.529411764705882</v>
      </c>
      <c r="K37" s="9">
        <v>0.666666666666667</v>
      </c>
      <c r="L37" s="9">
        <v>0.8</v>
      </c>
      <c r="M37" s="9">
        <v>0.1</v>
      </c>
      <c r="N37" s="9">
        <v>0.55</v>
      </c>
    </row>
    <row r="38" spans="1:14">
      <c r="A38" s="8">
        <v>335</v>
      </c>
      <c r="B38" s="9">
        <v>335</v>
      </c>
      <c r="C38" s="9">
        <v>0.711186051368713</v>
      </c>
      <c r="D38" s="9">
        <v>0.061373233795166</v>
      </c>
      <c r="E38" s="9">
        <v>8</v>
      </c>
      <c r="F38" s="9">
        <v>7</v>
      </c>
      <c r="G38" s="9">
        <v>2</v>
      </c>
      <c r="H38" s="9">
        <v>3</v>
      </c>
      <c r="I38" s="9">
        <v>0.8</v>
      </c>
      <c r="J38" s="9">
        <v>0.533333333333333</v>
      </c>
      <c r="K38" s="9">
        <v>0.64</v>
      </c>
      <c r="L38" s="9">
        <v>0.7</v>
      </c>
      <c r="M38" s="9">
        <v>0.1</v>
      </c>
      <c r="N38" s="9">
        <v>0.55</v>
      </c>
    </row>
    <row r="39" spans="1:14">
      <c r="A39" s="8">
        <v>8</v>
      </c>
      <c r="B39" s="9">
        <v>8</v>
      </c>
      <c r="C39" s="9">
        <v>0.792236685752869</v>
      </c>
      <c r="D39" s="9">
        <v>0.000946521759033203</v>
      </c>
      <c r="E39" s="9">
        <v>7</v>
      </c>
      <c r="F39" s="9">
        <v>8</v>
      </c>
      <c r="G39" s="9">
        <v>3</v>
      </c>
      <c r="H39" s="9">
        <v>2</v>
      </c>
      <c r="I39" s="9">
        <v>0.7</v>
      </c>
      <c r="J39" s="9">
        <v>0.466666666666667</v>
      </c>
      <c r="K39" s="9">
        <v>0.56</v>
      </c>
      <c r="L39" s="9">
        <v>0.8</v>
      </c>
      <c r="M39" s="9">
        <v>-0.1</v>
      </c>
      <c r="N39" s="9">
        <v>0.45</v>
      </c>
    </row>
    <row r="40" spans="1:14">
      <c r="A40" s="8">
        <v>22</v>
      </c>
      <c r="B40" s="9">
        <v>22</v>
      </c>
      <c r="C40" s="9">
        <v>0.792670369148254</v>
      </c>
      <c r="D40" s="9">
        <v>0.00942361354827881</v>
      </c>
      <c r="E40" s="9">
        <v>9</v>
      </c>
      <c r="F40" s="9">
        <v>8</v>
      </c>
      <c r="G40" s="9">
        <v>1</v>
      </c>
      <c r="H40" s="9">
        <v>2</v>
      </c>
      <c r="I40" s="9">
        <v>0.9</v>
      </c>
      <c r="J40" s="9">
        <v>0.529411764705882</v>
      </c>
      <c r="K40" s="9">
        <v>0.666666666666667</v>
      </c>
      <c r="L40" s="9">
        <v>0.8</v>
      </c>
      <c r="M40" s="9">
        <v>0.1</v>
      </c>
      <c r="N40" s="9">
        <v>0.55</v>
      </c>
    </row>
    <row r="41" spans="1:14">
      <c r="A41" s="8">
        <v>75</v>
      </c>
      <c r="B41" s="9">
        <v>75</v>
      </c>
      <c r="C41" s="9">
        <v>0.770099759101868</v>
      </c>
      <c r="D41" s="9">
        <v>0.0259023904800415</v>
      </c>
      <c r="E41" s="9">
        <v>10</v>
      </c>
      <c r="F41" s="9">
        <v>8</v>
      </c>
      <c r="G41" s="9">
        <v>0</v>
      </c>
      <c r="H41" s="9">
        <v>2</v>
      </c>
      <c r="I41" s="9">
        <v>1</v>
      </c>
      <c r="J41" s="9">
        <v>0.555555555555556</v>
      </c>
      <c r="K41" s="9">
        <v>0.714285714285714</v>
      </c>
      <c r="L41" s="9">
        <v>0.8</v>
      </c>
      <c r="M41" s="9">
        <v>0.2</v>
      </c>
      <c r="N41" s="9">
        <v>0.6</v>
      </c>
    </row>
    <row r="42" spans="1:14">
      <c r="A42" s="8">
        <v>65</v>
      </c>
      <c r="B42" s="9">
        <v>65</v>
      </c>
      <c r="C42" s="9">
        <v>0.770633220672607</v>
      </c>
      <c r="D42" s="9">
        <v>0.0158760547637939</v>
      </c>
      <c r="E42" s="9">
        <v>10</v>
      </c>
      <c r="F42" s="9">
        <v>6</v>
      </c>
      <c r="G42" s="9">
        <v>0</v>
      </c>
      <c r="H42" s="9">
        <v>4</v>
      </c>
      <c r="I42" s="9">
        <v>1</v>
      </c>
      <c r="J42" s="9">
        <v>0.625</v>
      </c>
      <c r="K42" s="9">
        <v>0.769230769230769</v>
      </c>
      <c r="L42" s="9">
        <v>0.6</v>
      </c>
      <c r="M42" s="9">
        <v>0.4</v>
      </c>
      <c r="N42" s="9">
        <v>0.7</v>
      </c>
    </row>
    <row r="43" spans="1:14">
      <c r="A43" s="8">
        <v>475</v>
      </c>
      <c r="B43" s="9">
        <v>475</v>
      </c>
      <c r="C43" s="9">
        <v>0.772042036056519</v>
      </c>
      <c r="D43" s="9">
        <v>0.0372321605682373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35</v>
      </c>
      <c r="B44" s="9">
        <v>35</v>
      </c>
      <c r="C44" s="9">
        <v>0.772181630134583</v>
      </c>
      <c r="D44" s="9">
        <v>0.0937321186065674</v>
      </c>
      <c r="E44" s="9">
        <v>9</v>
      </c>
      <c r="F44" s="9">
        <v>7</v>
      </c>
      <c r="G44" s="9">
        <v>1</v>
      </c>
      <c r="H44" s="9">
        <v>3</v>
      </c>
      <c r="I44" s="9">
        <v>0.9</v>
      </c>
      <c r="J44" s="9">
        <v>0.5625</v>
      </c>
      <c r="K44" s="9">
        <v>0.692307692307692</v>
      </c>
      <c r="L44" s="9">
        <v>0.7</v>
      </c>
      <c r="M44" s="9">
        <v>0.2</v>
      </c>
      <c r="N44" s="9">
        <v>0.6</v>
      </c>
    </row>
    <row r="45" spans="1:14">
      <c r="A45" s="8">
        <v>223</v>
      </c>
      <c r="B45" s="9">
        <v>223</v>
      </c>
      <c r="C45" s="9">
        <v>0.77288019657135</v>
      </c>
      <c r="D45" s="9">
        <v>0.0924553871154785</v>
      </c>
      <c r="E45" s="9">
        <v>8</v>
      </c>
      <c r="F45" s="9">
        <v>8</v>
      </c>
      <c r="G45" s="9">
        <v>2</v>
      </c>
      <c r="H45" s="9">
        <v>2</v>
      </c>
      <c r="I45" s="9">
        <v>0.8</v>
      </c>
      <c r="J45" s="9">
        <v>0.5</v>
      </c>
      <c r="K45" s="9">
        <v>0.615384615384615</v>
      </c>
      <c r="L45" s="9">
        <v>0.8</v>
      </c>
      <c r="M45" s="9">
        <v>0</v>
      </c>
      <c r="N45" s="9">
        <v>0.5</v>
      </c>
    </row>
    <row r="46" spans="1:14">
      <c r="A46" s="8">
        <v>166</v>
      </c>
      <c r="B46" s="9">
        <v>166</v>
      </c>
      <c r="C46" s="9">
        <v>0.779670238494873</v>
      </c>
      <c r="D46" s="9">
        <v>0.0862889289855957</v>
      </c>
      <c r="E46" s="9">
        <v>9</v>
      </c>
      <c r="F46" s="9">
        <v>6</v>
      </c>
      <c r="G46" s="9">
        <v>1</v>
      </c>
      <c r="H46" s="9">
        <v>4</v>
      </c>
      <c r="I46" s="9">
        <v>0.9</v>
      </c>
      <c r="J46" s="9">
        <v>0.6</v>
      </c>
      <c r="K46" s="9">
        <v>0.72</v>
      </c>
      <c r="L46" s="9">
        <v>0.6</v>
      </c>
      <c r="M46" s="9">
        <v>0.3</v>
      </c>
      <c r="N46" s="9">
        <v>0.65</v>
      </c>
    </row>
    <row r="47" spans="1:14">
      <c r="A47" s="8">
        <v>123</v>
      </c>
      <c r="B47" s="9">
        <v>123</v>
      </c>
      <c r="C47" s="9">
        <v>0.781936645507812</v>
      </c>
      <c r="D47" s="9">
        <v>0.049551248550415</v>
      </c>
      <c r="E47" s="9">
        <v>9</v>
      </c>
      <c r="F47" s="9">
        <v>8</v>
      </c>
      <c r="G47" s="9">
        <v>1</v>
      </c>
      <c r="H47" s="9">
        <v>2</v>
      </c>
      <c r="I47" s="9">
        <v>0.9</v>
      </c>
      <c r="J47" s="9">
        <v>0.529411764705882</v>
      </c>
      <c r="K47" s="9">
        <v>0.666666666666667</v>
      </c>
      <c r="L47" s="9">
        <v>0.8</v>
      </c>
      <c r="M47" s="9">
        <v>0.1</v>
      </c>
      <c r="N47" s="9">
        <v>0.55</v>
      </c>
    </row>
    <row r="48" spans="1:14">
      <c r="A48" s="8">
        <v>167</v>
      </c>
      <c r="B48" s="9">
        <v>167</v>
      </c>
      <c r="C48" s="9">
        <v>0.815348744392395</v>
      </c>
      <c r="D48" s="9">
        <v>0.00903403759002686</v>
      </c>
      <c r="E48" s="9">
        <v>9</v>
      </c>
      <c r="F48" s="9">
        <v>7</v>
      </c>
      <c r="G48" s="9">
        <v>1</v>
      </c>
      <c r="H48" s="9">
        <v>3</v>
      </c>
      <c r="I48" s="9">
        <v>0.9</v>
      </c>
      <c r="J48" s="9">
        <v>0.5625</v>
      </c>
      <c r="K48" s="9">
        <v>0.692307692307692</v>
      </c>
      <c r="L48" s="9">
        <v>0.7</v>
      </c>
      <c r="M48" s="9">
        <v>0.2</v>
      </c>
      <c r="N48" s="9">
        <v>0.6</v>
      </c>
    </row>
    <row r="49" spans="1:14">
      <c r="A49" s="8">
        <v>375</v>
      </c>
      <c r="B49" s="9">
        <v>375</v>
      </c>
      <c r="C49" s="9">
        <v>0.788620829582214</v>
      </c>
      <c r="D49" s="9">
        <v>0.0119588375091553</v>
      </c>
      <c r="E49" s="9">
        <v>8</v>
      </c>
      <c r="F49" s="9">
        <v>7</v>
      </c>
      <c r="G49" s="9">
        <v>2</v>
      </c>
      <c r="H49" s="9">
        <v>3</v>
      </c>
      <c r="I49" s="9">
        <v>0.8</v>
      </c>
      <c r="J49" s="9">
        <v>0.533333333333333</v>
      </c>
      <c r="K49" s="9">
        <v>0.64</v>
      </c>
      <c r="L49" s="9">
        <v>0.7</v>
      </c>
      <c r="M49" s="9">
        <v>0.1</v>
      </c>
      <c r="N49" s="9">
        <v>0.55</v>
      </c>
    </row>
    <row r="50" spans="1:14">
      <c r="A50" s="8">
        <v>281</v>
      </c>
      <c r="B50" s="9">
        <v>281</v>
      </c>
      <c r="C50" s="9">
        <v>0.818611860275269</v>
      </c>
      <c r="D50" s="9">
        <v>0.00951147079467773</v>
      </c>
      <c r="E50" s="9">
        <v>10</v>
      </c>
      <c r="F50" s="9">
        <v>10</v>
      </c>
      <c r="G50" s="9">
        <v>0</v>
      </c>
      <c r="H50" s="9">
        <v>0</v>
      </c>
      <c r="I50" s="9">
        <v>1</v>
      </c>
      <c r="J50" s="9">
        <v>0.5</v>
      </c>
      <c r="K50" s="9">
        <v>0.666666666666667</v>
      </c>
      <c r="L50" s="9">
        <v>1</v>
      </c>
      <c r="M50" s="9">
        <v>0</v>
      </c>
      <c r="N50" s="9">
        <v>0.5</v>
      </c>
    </row>
    <row r="51" spans="1:14">
      <c r="A51" s="8">
        <v>358</v>
      </c>
      <c r="B51" s="9">
        <v>358</v>
      </c>
      <c r="C51" s="9">
        <v>0.789153099060059</v>
      </c>
      <c r="D51" s="9">
        <v>0.069909930229187</v>
      </c>
      <c r="E51" s="9">
        <v>9</v>
      </c>
      <c r="F51" s="9">
        <v>6</v>
      </c>
      <c r="G51" s="9">
        <v>1</v>
      </c>
      <c r="H51" s="9">
        <v>4</v>
      </c>
      <c r="I51" s="9">
        <v>0.9</v>
      </c>
      <c r="J51" s="9">
        <v>0.6</v>
      </c>
      <c r="K51" s="9">
        <v>0.72</v>
      </c>
      <c r="L51" s="9">
        <v>0.6</v>
      </c>
      <c r="M51" s="9">
        <v>0.3</v>
      </c>
      <c r="N51" s="9">
        <v>0.65</v>
      </c>
    </row>
    <row r="52" spans="1:14">
      <c r="A52" s="8">
        <v>189</v>
      </c>
      <c r="B52" s="9">
        <v>189</v>
      </c>
      <c r="C52" s="9">
        <v>0.811143755912781</v>
      </c>
      <c r="D52" s="9">
        <v>0.090301513671875</v>
      </c>
      <c r="E52" s="9">
        <v>8</v>
      </c>
      <c r="F52" s="9">
        <v>7</v>
      </c>
      <c r="G52" s="9">
        <v>2</v>
      </c>
      <c r="H52" s="9">
        <v>3</v>
      </c>
      <c r="I52" s="9">
        <v>0.8</v>
      </c>
      <c r="J52" s="9">
        <v>0.533333333333333</v>
      </c>
      <c r="K52" s="9">
        <v>0.64</v>
      </c>
      <c r="L52" s="9">
        <v>0.7</v>
      </c>
      <c r="M52" s="9">
        <v>0.1</v>
      </c>
      <c r="N52" s="9">
        <v>0.55</v>
      </c>
    </row>
    <row r="53" spans="1:14">
      <c r="A53" s="8">
        <v>318</v>
      </c>
      <c r="B53" s="9">
        <v>318</v>
      </c>
      <c r="C53" s="9">
        <v>0.842553019523621</v>
      </c>
      <c r="D53" s="9">
        <v>0.0404520034790039</v>
      </c>
      <c r="E53" s="9">
        <v>10</v>
      </c>
      <c r="F53" s="9">
        <v>8</v>
      </c>
      <c r="G53" s="9">
        <v>0</v>
      </c>
      <c r="H53" s="9">
        <v>2</v>
      </c>
      <c r="I53" s="9">
        <v>1</v>
      </c>
      <c r="J53" s="9">
        <v>0.555555555555556</v>
      </c>
      <c r="K53" s="9">
        <v>0.714285714285714</v>
      </c>
      <c r="L53" s="9">
        <v>0.8</v>
      </c>
      <c r="M53" s="9">
        <v>0.2</v>
      </c>
      <c r="N53" s="9">
        <v>0.6</v>
      </c>
    </row>
    <row r="54" spans="1:14">
      <c r="A54" s="8">
        <v>203</v>
      </c>
      <c r="B54" s="9">
        <v>203</v>
      </c>
      <c r="C54" s="9">
        <v>0.82262909412384</v>
      </c>
      <c r="D54" s="9">
        <v>0.0605645179748535</v>
      </c>
      <c r="E54" s="9">
        <v>10</v>
      </c>
      <c r="F54" s="9">
        <v>6</v>
      </c>
      <c r="G54" s="9">
        <v>0</v>
      </c>
      <c r="H54" s="9">
        <v>4</v>
      </c>
      <c r="I54" s="9">
        <v>1</v>
      </c>
      <c r="J54" s="9">
        <v>0.625</v>
      </c>
      <c r="K54" s="9">
        <v>0.769230769230769</v>
      </c>
      <c r="L54" s="9">
        <v>0.6</v>
      </c>
      <c r="M54" s="9">
        <v>0.4</v>
      </c>
      <c r="N54" s="9">
        <v>0.7</v>
      </c>
    </row>
    <row r="55" spans="1:14">
      <c r="A55" s="8">
        <v>457</v>
      </c>
      <c r="B55" s="9">
        <v>457</v>
      </c>
      <c r="C55" s="9">
        <v>0.839494109153748</v>
      </c>
      <c r="D55" s="9">
        <v>0.00750446319580078</v>
      </c>
      <c r="E55" s="9">
        <v>9</v>
      </c>
      <c r="F55" s="9">
        <v>9</v>
      </c>
      <c r="G55" s="9">
        <v>1</v>
      </c>
      <c r="H55" s="9">
        <v>1</v>
      </c>
      <c r="I55" s="9">
        <v>0.9</v>
      </c>
      <c r="J55" s="9">
        <v>0.5</v>
      </c>
      <c r="K55" s="9">
        <v>0.642857142857143</v>
      </c>
      <c r="L55" s="9">
        <v>0.9</v>
      </c>
      <c r="M55" s="9">
        <v>0</v>
      </c>
      <c r="N55" s="9">
        <v>0.5</v>
      </c>
    </row>
    <row r="56" spans="1:14">
      <c r="A56" s="8">
        <v>366</v>
      </c>
      <c r="B56" s="9">
        <v>366</v>
      </c>
      <c r="C56" s="9">
        <v>0.844253778457642</v>
      </c>
      <c r="D56" s="9">
        <v>0.0926085710525513</v>
      </c>
      <c r="E56" s="9">
        <v>10</v>
      </c>
      <c r="F56" s="9">
        <v>8</v>
      </c>
      <c r="G56" s="9">
        <v>0</v>
      </c>
      <c r="H56" s="9">
        <v>2</v>
      </c>
      <c r="I56" s="9">
        <v>1</v>
      </c>
      <c r="J56" s="9">
        <v>0.555555555555556</v>
      </c>
      <c r="K56" s="9">
        <v>0.714285714285714</v>
      </c>
      <c r="L56" s="9">
        <v>0.8</v>
      </c>
      <c r="M56" s="9">
        <v>0.2</v>
      </c>
      <c r="N56" s="9">
        <v>0.6</v>
      </c>
    </row>
    <row r="57" customFormat="1" spans="1:14">
      <c r="A57" s="8">
        <v>24</v>
      </c>
      <c r="B57" s="9">
        <v>24</v>
      </c>
      <c r="C57" s="9">
        <v>0.790312647819519</v>
      </c>
      <c r="D57" s="9">
        <v>0.0681979656219482</v>
      </c>
      <c r="E57" s="9">
        <v>8</v>
      </c>
      <c r="F57" s="9">
        <v>7</v>
      </c>
      <c r="G57" s="9">
        <v>2</v>
      </c>
      <c r="H57" s="9">
        <v>3</v>
      </c>
      <c r="I57" s="9">
        <v>0.8</v>
      </c>
      <c r="J57" s="9">
        <v>0.533333333333333</v>
      </c>
      <c r="K57" s="9">
        <v>0.64</v>
      </c>
      <c r="L57" s="9">
        <v>0.7</v>
      </c>
      <c r="M57" s="9">
        <v>0.1</v>
      </c>
      <c r="N57" s="9">
        <v>0.55</v>
      </c>
    </row>
    <row r="58" spans="1:14">
      <c r="A58" s="8">
        <v>305</v>
      </c>
      <c r="B58" s="9">
        <v>305</v>
      </c>
      <c r="C58" s="9">
        <v>0.855350017547607</v>
      </c>
      <c r="D58" s="9">
        <v>0.0944843292236328</v>
      </c>
      <c r="E58" s="9">
        <v>10</v>
      </c>
      <c r="F58" s="9">
        <v>6</v>
      </c>
      <c r="G58" s="9">
        <v>0</v>
      </c>
      <c r="H58" s="9">
        <v>4</v>
      </c>
      <c r="I58" s="9">
        <v>1</v>
      </c>
      <c r="J58" s="9">
        <v>0.625</v>
      </c>
      <c r="K58" s="9">
        <v>0.769230769230769</v>
      </c>
      <c r="L58" s="9">
        <v>0.6</v>
      </c>
      <c r="M58" s="9">
        <v>0.4</v>
      </c>
      <c r="N58" s="9">
        <v>0.7</v>
      </c>
    </row>
    <row r="59" spans="1:14">
      <c r="A59" s="8">
        <v>428</v>
      </c>
      <c r="B59" s="9">
        <v>428</v>
      </c>
      <c r="C59" s="9">
        <v>0.825892806053162</v>
      </c>
      <c r="D59" s="9">
        <v>0.0750623941421509</v>
      </c>
      <c r="E59" s="9">
        <v>9</v>
      </c>
      <c r="F59" s="9">
        <v>5</v>
      </c>
      <c r="G59" s="9">
        <v>1</v>
      </c>
      <c r="H59" s="9">
        <v>5</v>
      </c>
      <c r="I59" s="9">
        <v>0.9</v>
      </c>
      <c r="J59" s="9">
        <v>0.642857142857143</v>
      </c>
      <c r="K59" s="9">
        <v>0.75</v>
      </c>
      <c r="L59" s="9">
        <v>0.5</v>
      </c>
      <c r="M59" s="9">
        <v>0.4</v>
      </c>
      <c r="N59" s="9">
        <v>0.7</v>
      </c>
    </row>
    <row r="60" spans="1:14">
      <c r="A60" s="8">
        <v>64</v>
      </c>
      <c r="B60" s="9">
        <v>64</v>
      </c>
      <c r="C60" s="9">
        <v>0.862770557403564</v>
      </c>
      <c r="D60" s="9">
        <v>0.0667507648468018</v>
      </c>
      <c r="E60" s="9">
        <v>9</v>
      </c>
      <c r="F60" s="9">
        <v>8</v>
      </c>
      <c r="G60" s="9">
        <v>1</v>
      </c>
      <c r="H60" s="9">
        <v>2</v>
      </c>
      <c r="I60" s="9">
        <v>0.9</v>
      </c>
      <c r="J60" s="9">
        <v>0.529411764705882</v>
      </c>
      <c r="K60" s="9">
        <v>0.666666666666667</v>
      </c>
      <c r="L60" s="9">
        <v>0.8</v>
      </c>
      <c r="M60" s="9">
        <v>0.1</v>
      </c>
      <c r="N60" s="9">
        <v>0.55</v>
      </c>
    </row>
    <row r="61" spans="1:14">
      <c r="A61" s="8">
        <v>86</v>
      </c>
      <c r="B61" s="9">
        <v>86</v>
      </c>
      <c r="C61" s="9">
        <v>0.8199782371521</v>
      </c>
      <c r="D61" s="9">
        <v>0.0331791639328003</v>
      </c>
      <c r="E61" s="9">
        <v>9</v>
      </c>
      <c r="F61" s="9">
        <v>8</v>
      </c>
      <c r="G61" s="9">
        <v>1</v>
      </c>
      <c r="H61" s="9">
        <v>2</v>
      </c>
      <c r="I61" s="9">
        <v>0.9</v>
      </c>
      <c r="J61" s="9">
        <v>0.529411764705882</v>
      </c>
      <c r="K61" s="9">
        <v>0.666666666666667</v>
      </c>
      <c r="L61" s="9">
        <v>0.8</v>
      </c>
      <c r="M61" s="9">
        <v>0.1</v>
      </c>
      <c r="N61" s="9">
        <v>0.55</v>
      </c>
    </row>
    <row r="62" spans="1:14">
      <c r="A62" s="8">
        <v>358</v>
      </c>
      <c r="B62" s="9">
        <v>358</v>
      </c>
      <c r="C62" s="9">
        <v>0.789153099060059</v>
      </c>
      <c r="D62" s="9">
        <v>0.069909930229187</v>
      </c>
      <c r="E62" s="9">
        <v>9</v>
      </c>
      <c r="F62" s="9">
        <v>6</v>
      </c>
      <c r="G62" s="9">
        <v>1</v>
      </c>
      <c r="H62" s="9">
        <v>4</v>
      </c>
      <c r="I62" s="9">
        <v>0.9</v>
      </c>
      <c r="J62" s="9">
        <v>0.6</v>
      </c>
      <c r="K62" s="9">
        <v>0.72</v>
      </c>
      <c r="L62" s="9">
        <v>0.6</v>
      </c>
      <c r="M62" s="9">
        <v>0.3</v>
      </c>
      <c r="N62" s="9">
        <v>0.65</v>
      </c>
    </row>
    <row r="63" spans="1:14">
      <c r="A63" s="8">
        <v>110</v>
      </c>
      <c r="B63" s="9">
        <v>110</v>
      </c>
      <c r="C63" s="9">
        <v>0.882378220558167</v>
      </c>
      <c r="D63" s="9">
        <v>0.014157772064209</v>
      </c>
      <c r="E63" s="9">
        <v>10</v>
      </c>
      <c r="F63" s="9">
        <v>10</v>
      </c>
      <c r="G63" s="9">
        <v>0</v>
      </c>
      <c r="H63" s="9">
        <v>0</v>
      </c>
      <c r="I63" s="9">
        <v>1</v>
      </c>
      <c r="J63" s="9">
        <v>0.5</v>
      </c>
      <c r="K63" s="9">
        <v>0.666666666666667</v>
      </c>
      <c r="L63" s="9">
        <v>1</v>
      </c>
      <c r="M63" s="9">
        <v>0</v>
      </c>
      <c r="N63" s="9">
        <v>0.5</v>
      </c>
    </row>
    <row r="64" customFormat="1" spans="1:14">
      <c r="A64" s="8">
        <v>375</v>
      </c>
      <c r="B64" s="9">
        <v>375</v>
      </c>
      <c r="C64" s="9">
        <v>0.788620829582214</v>
      </c>
      <c r="D64" s="9">
        <v>0.0119588375091553</v>
      </c>
      <c r="E64" s="9">
        <v>8</v>
      </c>
      <c r="F64" s="9">
        <v>7</v>
      </c>
      <c r="G64" s="9">
        <v>2</v>
      </c>
      <c r="H64" s="9">
        <v>3</v>
      </c>
      <c r="I64" s="9">
        <v>0.8</v>
      </c>
      <c r="J64" s="9">
        <v>0.533333333333333</v>
      </c>
      <c r="K64" s="9">
        <v>0.64</v>
      </c>
      <c r="L64" s="9">
        <v>0.7</v>
      </c>
      <c r="M64" s="9">
        <v>0.1</v>
      </c>
      <c r="N64" s="9">
        <v>0.55</v>
      </c>
    </row>
    <row r="65" spans="1:14">
      <c r="A65" s="8">
        <v>10</v>
      </c>
      <c r="B65" s="9">
        <v>10</v>
      </c>
      <c r="C65" s="9">
        <v>0.894938230514526</v>
      </c>
      <c r="D65" s="9">
        <v>0.0410025119781494</v>
      </c>
      <c r="E65" s="9">
        <v>9</v>
      </c>
      <c r="F65" s="9">
        <v>6</v>
      </c>
      <c r="G65" s="9">
        <v>1</v>
      </c>
      <c r="H65" s="9">
        <v>4</v>
      </c>
      <c r="I65" s="9">
        <v>0.9</v>
      </c>
      <c r="J65" s="9">
        <v>0.6</v>
      </c>
      <c r="K65" s="9">
        <v>0.72</v>
      </c>
      <c r="L65" s="9">
        <v>0.6</v>
      </c>
      <c r="M65" s="9">
        <v>0.3</v>
      </c>
      <c r="N65" s="9">
        <v>0.65</v>
      </c>
    </row>
    <row r="66" spans="1:14">
      <c r="A66" s="8">
        <v>172</v>
      </c>
      <c r="B66" s="9">
        <v>172</v>
      </c>
      <c r="C66" s="9">
        <v>0.896461248397827</v>
      </c>
      <c r="D66" s="9">
        <v>0.0336966514587402</v>
      </c>
      <c r="E66" s="9">
        <v>10</v>
      </c>
      <c r="F66" s="9">
        <v>6</v>
      </c>
      <c r="G66" s="9">
        <v>0</v>
      </c>
      <c r="H66" s="9">
        <v>4</v>
      </c>
      <c r="I66" s="9">
        <v>1</v>
      </c>
      <c r="J66" s="9">
        <v>0.625</v>
      </c>
      <c r="K66" s="9">
        <v>0.769230769230769</v>
      </c>
      <c r="L66" s="9">
        <v>0.6</v>
      </c>
      <c r="M66" s="9">
        <v>0.4</v>
      </c>
      <c r="N66" s="9">
        <v>0.7</v>
      </c>
    </row>
    <row r="67" spans="1:14">
      <c r="A67" s="8">
        <v>316</v>
      </c>
      <c r="B67" s="9">
        <v>316</v>
      </c>
      <c r="C67" s="9">
        <v>0.899687767028809</v>
      </c>
      <c r="D67" s="9">
        <v>0.0113396644592285</v>
      </c>
      <c r="E67" s="9">
        <v>9</v>
      </c>
      <c r="F67" s="9">
        <v>9</v>
      </c>
      <c r="G67" s="9">
        <v>1</v>
      </c>
      <c r="H67" s="9">
        <v>1</v>
      </c>
      <c r="I67" s="9">
        <v>0.9</v>
      </c>
      <c r="J67" s="9">
        <v>0.5</v>
      </c>
      <c r="K67" s="9">
        <v>0.642857142857143</v>
      </c>
      <c r="L67" s="9">
        <v>0.9</v>
      </c>
      <c r="M67" s="9">
        <v>0</v>
      </c>
      <c r="N67" s="9">
        <v>0.5</v>
      </c>
    </row>
    <row r="68" spans="1:14">
      <c r="A68" s="8">
        <v>87</v>
      </c>
      <c r="B68" s="9">
        <v>87</v>
      </c>
      <c r="C68" s="9">
        <v>0.905320048332214</v>
      </c>
      <c r="D68" s="9">
        <v>0.0473051071166992</v>
      </c>
      <c r="E68" s="9">
        <v>8</v>
      </c>
      <c r="F68" s="9">
        <v>9</v>
      </c>
      <c r="G68" s="9">
        <v>2</v>
      </c>
      <c r="H68" s="9">
        <v>1</v>
      </c>
      <c r="I68" s="9">
        <v>0.8</v>
      </c>
      <c r="J68" s="9">
        <v>0.470588235294118</v>
      </c>
      <c r="K68" s="9">
        <v>0.592592592592593</v>
      </c>
      <c r="L68" s="9">
        <v>0.9</v>
      </c>
      <c r="M68" s="9">
        <v>-0.1</v>
      </c>
      <c r="N68" s="9">
        <v>0.45</v>
      </c>
    </row>
    <row r="69" s="4" customFormat="1" spans="1:14">
      <c r="A69" s="16">
        <v>63</v>
      </c>
      <c r="B69" s="17">
        <v>63</v>
      </c>
      <c r="C69" s="17">
        <v>0.91111147403717</v>
      </c>
      <c r="D69" s="17">
        <v>0.0442389249801636</v>
      </c>
      <c r="E69" s="17">
        <v>10</v>
      </c>
      <c r="F69" s="17">
        <v>7</v>
      </c>
      <c r="G69" s="17">
        <v>0</v>
      </c>
      <c r="H69" s="17">
        <v>3</v>
      </c>
      <c r="I69" s="17">
        <v>1</v>
      </c>
      <c r="J69" s="17">
        <v>0.588235294117647</v>
      </c>
      <c r="K69" s="17">
        <v>0.740740740740741</v>
      </c>
      <c r="L69" s="17">
        <v>0.7</v>
      </c>
      <c r="M69" s="17">
        <v>0.3</v>
      </c>
      <c r="N69" s="17">
        <v>0.65</v>
      </c>
    </row>
    <row r="70" spans="1:14">
      <c r="A70" s="8">
        <v>241</v>
      </c>
      <c r="B70" s="9">
        <v>241</v>
      </c>
      <c r="C70" s="9">
        <v>0.931020617485046</v>
      </c>
      <c r="D70" s="9">
        <v>0.065038800239563</v>
      </c>
      <c r="E70" s="9">
        <v>10</v>
      </c>
      <c r="F70" s="9">
        <v>8</v>
      </c>
      <c r="G70" s="9">
        <v>0</v>
      </c>
      <c r="H70" s="9">
        <v>2</v>
      </c>
      <c r="I70" s="9">
        <v>1</v>
      </c>
      <c r="J70" s="9">
        <v>0.555555555555556</v>
      </c>
      <c r="K70" s="9">
        <v>0.714285714285714</v>
      </c>
      <c r="L70" s="9">
        <v>0.8</v>
      </c>
      <c r="M70" s="9">
        <v>0.2</v>
      </c>
      <c r="N70" s="9">
        <v>0.6</v>
      </c>
    </row>
    <row r="71" spans="1:14">
      <c r="A71" s="8">
        <v>413</v>
      </c>
      <c r="B71" s="9">
        <v>413</v>
      </c>
      <c r="C71" s="9">
        <v>0.932106375694275</v>
      </c>
      <c r="D71" s="9">
        <v>0.126391768455505</v>
      </c>
      <c r="E71" s="9">
        <v>9</v>
      </c>
      <c r="F71" s="9">
        <v>9</v>
      </c>
      <c r="G71" s="9">
        <v>1</v>
      </c>
      <c r="H71" s="9">
        <v>1</v>
      </c>
      <c r="I71" s="9">
        <v>0.9</v>
      </c>
      <c r="J71" s="9">
        <v>0.5</v>
      </c>
      <c r="K71" s="9">
        <v>0.642857142857143</v>
      </c>
      <c r="L71" s="9">
        <v>0.9</v>
      </c>
      <c r="M71" s="9">
        <v>0</v>
      </c>
      <c r="N71" s="9">
        <v>0.5</v>
      </c>
    </row>
    <row r="72" spans="3:13">
      <c r="C72" s="7">
        <f>AVERAGE(C2:C71)</f>
        <v>0.733130839892796</v>
      </c>
      <c r="D72" s="7">
        <f>AVERAGE(D2:D71)</f>
        <v>0.0729534762246268</v>
      </c>
      <c r="L72" s="7">
        <f>AVERAGE(L2:L71)</f>
        <v>0.722857142857143</v>
      </c>
      <c r="M72" s="7">
        <f>AVERAGE(M2:M71)</f>
        <v>0.168571428571429</v>
      </c>
    </row>
    <row r="74" spans="3:9">
      <c r="C74" s="18" t="s">
        <v>13</v>
      </c>
      <c r="D74" s="7" t="s">
        <v>14</v>
      </c>
      <c r="E74" s="7" t="s">
        <v>85</v>
      </c>
      <c r="F74" s="7" t="s">
        <v>88</v>
      </c>
      <c r="G74" s="7"/>
      <c r="H74" s="7" t="s">
        <v>39</v>
      </c>
      <c r="I74" s="7"/>
    </row>
    <row r="75" spans="3:12">
      <c r="C75" s="7" t="s">
        <v>15</v>
      </c>
      <c r="D75" s="7">
        <f>COUNTIF(C2:C71,"&lt;0.343")-COUNTIF(C2:C71,"&lt;0.311")</f>
        <v>0</v>
      </c>
      <c r="E75" s="7"/>
      <c r="F75" s="7"/>
      <c r="G75" s="7"/>
      <c r="H75" s="19">
        <v>0.02</v>
      </c>
      <c r="I75" s="23">
        <v>31.2</v>
      </c>
      <c r="J75" s="23">
        <v>-40</v>
      </c>
      <c r="K75" s="24">
        <v>0.0256</v>
      </c>
      <c r="L75">
        <v>76</v>
      </c>
    </row>
    <row r="76" spans="3:12">
      <c r="C76" s="7" t="s">
        <v>16</v>
      </c>
      <c r="D76" s="7">
        <f>COUNTIF(C2:C71,"&lt;0.375")-COUNTIF(C2:C71,"&lt;0.343")</f>
        <v>0</v>
      </c>
      <c r="E76" s="7"/>
      <c r="F76" s="7"/>
      <c r="G76" s="7"/>
      <c r="H76" s="19">
        <v>0.04</v>
      </c>
      <c r="I76" s="23">
        <v>62.4</v>
      </c>
      <c r="J76" s="23">
        <v>-60</v>
      </c>
      <c r="K76" s="24">
        <v>0.0385</v>
      </c>
      <c r="L76">
        <v>75</v>
      </c>
    </row>
    <row r="77" spans="3:12">
      <c r="C77" s="7" t="s">
        <v>17</v>
      </c>
      <c r="D77" s="7">
        <f>COUNTIF(C2:C71,"&lt;0.407")-COUNTIF(C2:C71,"&lt;0.375")</f>
        <v>0</v>
      </c>
      <c r="E77" s="7"/>
      <c r="F77" s="7"/>
      <c r="G77" s="7"/>
      <c r="H77" s="19">
        <v>0.1</v>
      </c>
      <c r="I77" s="23">
        <v>156</v>
      </c>
      <c r="J77" s="23">
        <v>-160</v>
      </c>
      <c r="K77" s="24">
        <v>0.1026</v>
      </c>
      <c r="L77">
        <v>70</v>
      </c>
    </row>
    <row r="78" spans="3:12">
      <c r="C78" s="7" t="s">
        <v>18</v>
      </c>
      <c r="D78" s="7">
        <f>COUNTIF(C2:C71,"&lt;0.439")-COUNTIF(C2:C71,"&lt;0.407")</f>
        <v>0</v>
      </c>
      <c r="E78" s="7"/>
      <c r="F78" s="7"/>
      <c r="G78" s="7"/>
      <c r="H78" s="19">
        <v>0.12</v>
      </c>
      <c r="I78" s="23">
        <v>187.2</v>
      </c>
      <c r="J78" s="23">
        <v>-180</v>
      </c>
      <c r="K78" s="24">
        <v>0.1154</v>
      </c>
      <c r="L78">
        <v>69</v>
      </c>
    </row>
    <row r="79" s="3" customFormat="1" spans="3:12">
      <c r="C79" s="20" t="s">
        <v>19</v>
      </c>
      <c r="D79" s="20">
        <f>COUNTIF(C2:C71,"&lt;0.471")-COUNTIF(C2:C71,"&lt;0.439")</f>
        <v>0</v>
      </c>
      <c r="E79" s="20"/>
      <c r="F79" s="20">
        <v>1500</v>
      </c>
      <c r="G79" s="20"/>
      <c r="H79" s="20"/>
      <c r="I79" s="20"/>
      <c r="J79" s="3">
        <v>-200</v>
      </c>
      <c r="K79" s="25">
        <v>0.1282</v>
      </c>
      <c r="L79" s="3">
        <v>68</v>
      </c>
    </row>
    <row r="80" spans="3:7">
      <c r="C80" s="7" t="s">
        <v>20</v>
      </c>
      <c r="D80" s="7">
        <f>COUNTIF(C2:C71,"&lt;0.503")-COUNTIF(C2:C71,"&lt;0.471")</f>
        <v>0</v>
      </c>
      <c r="E80" s="7"/>
      <c r="F80" s="7"/>
      <c r="G80" s="7"/>
    </row>
    <row r="81" s="5" customFormat="1" spans="3:8">
      <c r="C81" s="21" t="s">
        <v>21</v>
      </c>
      <c r="D81" s="21">
        <f>COUNTIF(C2:C71,"&lt;0.535")-COUNTIF(C2:C71,"&lt;0.503")</f>
        <v>0</v>
      </c>
      <c r="E81" s="21">
        <v>4</v>
      </c>
      <c r="F81" s="21">
        <v>-36</v>
      </c>
      <c r="G81" s="21">
        <v>3</v>
      </c>
      <c r="H81" s="5">
        <v>4</v>
      </c>
    </row>
    <row r="82" spans="3:7">
      <c r="C82" s="7" t="s">
        <v>22</v>
      </c>
      <c r="D82" s="7">
        <f>COUNTIF(C2:C71,"&lt;0.567")-COUNTIF(C2:C71,"&lt;0.535")</f>
        <v>0</v>
      </c>
      <c r="E82" s="7">
        <v>7</v>
      </c>
      <c r="F82" s="7">
        <v>-38</v>
      </c>
      <c r="G82" s="7">
        <v>7</v>
      </c>
    </row>
    <row r="83" s="3" customFormat="1" spans="3:7">
      <c r="C83" s="20" t="s">
        <v>23</v>
      </c>
      <c r="D83" s="20">
        <f>COUNTIF(C2:C71,"&lt;0.599")-COUNTIF(C2:C71,"&lt;0.567")</f>
        <v>0</v>
      </c>
      <c r="E83" s="20">
        <v>9</v>
      </c>
      <c r="F83" s="20">
        <v>-55</v>
      </c>
      <c r="G83" s="20">
        <v>11</v>
      </c>
    </row>
    <row r="84" spans="3:7">
      <c r="C84" s="7" t="s">
        <v>24</v>
      </c>
      <c r="D84" s="7">
        <f>COUNTIF(C2:C71,"&lt;0.631")-COUNTIF(C2:C71,"&lt;0.599")</f>
        <v>26</v>
      </c>
      <c r="E84" s="7">
        <v>11</v>
      </c>
      <c r="F84" s="7">
        <v>-50</v>
      </c>
      <c r="G84" s="7">
        <v>15</v>
      </c>
    </row>
    <row r="85" s="6" customFormat="1" spans="3:7">
      <c r="C85" s="22" t="s">
        <v>25</v>
      </c>
      <c r="D85" s="22">
        <f>COUNTIF(C2:C71,"&lt;0.663")-COUNTIF(C2:C71,"&lt;0.631")</f>
        <v>0</v>
      </c>
      <c r="E85" s="22">
        <v>13</v>
      </c>
      <c r="F85" s="22">
        <v>-39</v>
      </c>
      <c r="G85" s="22">
        <v>18</v>
      </c>
    </row>
    <row r="86" spans="3:7">
      <c r="C86" s="7" t="s">
        <v>26</v>
      </c>
      <c r="D86" s="7">
        <f>COUNTIF(C2:C71,"&lt;0.695")-COUNTIF(C2:C71,"&lt;0.663")</f>
        <v>0</v>
      </c>
      <c r="E86" s="7">
        <v>11</v>
      </c>
      <c r="F86" s="7">
        <v>-39</v>
      </c>
      <c r="G86" s="7">
        <v>15</v>
      </c>
    </row>
    <row r="87" spans="3:7">
      <c r="C87" s="7" t="s">
        <v>27</v>
      </c>
      <c r="D87" s="7">
        <f>COUNTIF(C2:C71,"&lt;0.727")-COUNTIF(C2:C71,"&lt;0.695")</f>
        <v>9</v>
      </c>
      <c r="E87" s="7">
        <v>9</v>
      </c>
      <c r="F87" s="7">
        <v>-35</v>
      </c>
      <c r="G87" s="7">
        <v>11</v>
      </c>
    </row>
    <row r="88" spans="3:7">
      <c r="C88" s="7" t="s">
        <v>28</v>
      </c>
      <c r="D88" s="7">
        <f>COUNTIF(C2:C71,"&lt;0.759")-COUNTIF(C2:C71,"&lt;0.727")</f>
        <v>0</v>
      </c>
      <c r="E88" s="7">
        <v>7</v>
      </c>
      <c r="F88" s="7">
        <v>-22</v>
      </c>
      <c r="G88" s="7">
        <v>7</v>
      </c>
    </row>
    <row r="89" s="5" customFormat="1" spans="3:7">
      <c r="C89" s="21" t="s">
        <v>29</v>
      </c>
      <c r="D89" s="21">
        <f>COUNTIF(C2:C71,"&lt;0.791")-COUNTIF(C2:C71,"&lt;0.759")</f>
        <v>14</v>
      </c>
      <c r="E89" s="21">
        <v>4</v>
      </c>
      <c r="F89" s="21">
        <v>-14</v>
      </c>
      <c r="G89" s="21">
        <v>3</v>
      </c>
    </row>
    <row r="90" spans="3:7">
      <c r="C90" s="7" t="s">
        <v>30</v>
      </c>
      <c r="D90" s="7">
        <f>COUNTIF(C2:C71,"&lt;0.823")-COUNTIF(C2:C71,"&lt;0.791")</f>
        <v>7</v>
      </c>
      <c r="E90" s="7"/>
      <c r="F90" s="7"/>
      <c r="G90" s="7"/>
    </row>
    <row r="91" spans="3:9">
      <c r="C91" s="7" t="s">
        <v>31</v>
      </c>
      <c r="D91" s="7">
        <f>COUNTIF(C2:C71,"&lt;0.855")-COUNTIF(C2:C71,"&lt;0.823")</f>
        <v>4</v>
      </c>
      <c r="E91" s="7"/>
      <c r="F91" s="7"/>
      <c r="G91" s="7"/>
      <c r="H91">
        <v>0.53</v>
      </c>
      <c r="I91">
        <v>0.038</v>
      </c>
    </row>
    <row r="92" spans="3:9">
      <c r="C92" s="7" t="s">
        <v>32</v>
      </c>
      <c r="D92" s="7">
        <f>COUNTIF(C2:C71,"&lt;0.887")-COUNTIF(C2:C71,"&lt;0.855")</f>
        <v>3</v>
      </c>
      <c r="E92" s="7"/>
      <c r="F92" s="7"/>
      <c r="G92" s="7"/>
      <c r="H92">
        <v>0.641</v>
      </c>
      <c r="I92">
        <v>0.073</v>
      </c>
    </row>
    <row r="93" spans="3:9">
      <c r="C93" s="7" t="s">
        <v>33</v>
      </c>
      <c r="D93" s="7">
        <f>COUNTIF(C2:C71,"&lt;0.919")-COUNTIF(C2:C71,"&lt;0.887")</f>
        <v>5</v>
      </c>
      <c r="E93" s="7"/>
      <c r="F93" s="7"/>
      <c r="G93" s="7"/>
      <c r="H93">
        <v>0.734</v>
      </c>
      <c r="I93">
        <v>0.107</v>
      </c>
    </row>
    <row r="94" spans="3:7">
      <c r="C94" s="7" t="s">
        <v>34</v>
      </c>
      <c r="D94" s="7">
        <f>COUNTIF(C2:C71,"&lt;0.951")-COUNTIF(C2:C71,"&lt;0.919")</f>
        <v>2</v>
      </c>
      <c r="E94" s="7"/>
      <c r="F94" s="7"/>
      <c r="G94" s="7"/>
    </row>
    <row r="95" spans="3:7">
      <c r="C95" s="7" t="s">
        <v>35</v>
      </c>
      <c r="D95" s="7">
        <f>COUNTIF(C2:C71,"&lt;0.983")-COUNTIF(C2:C71,"&lt;0.951")</f>
        <v>0</v>
      </c>
      <c r="E95" s="7"/>
      <c r="F95" s="7"/>
      <c r="G95" s="7"/>
    </row>
    <row r="96" spans="3:7">
      <c r="C96" s="7" t="s">
        <v>36</v>
      </c>
      <c r="D96" s="7">
        <f>COUNTIF(C2:C71,"&lt;1.015")-COUNTIF(C2:C71,"&lt;0.983")</f>
        <v>0</v>
      </c>
      <c r="E96" s="7"/>
      <c r="F96" s="7"/>
      <c r="G96" s="7"/>
    </row>
    <row r="97" spans="3:7">
      <c r="C97" s="7" t="s">
        <v>37</v>
      </c>
      <c r="D97" s="7">
        <f>COUNTIF(C2:C71,"&lt;1.047")-COUNTIF(C2:C71,"&lt;1.015")</f>
        <v>0</v>
      </c>
      <c r="E97" s="7"/>
      <c r="F97" s="7"/>
      <c r="G97" s="7"/>
    </row>
    <row r="98" spans="3:7">
      <c r="C98" s="7" t="s">
        <v>38</v>
      </c>
      <c r="D98" s="7">
        <f>COUNTIF(C2:C71,"&lt;1.079")-COUNTIF(C2:C71,"&lt;1.047")</f>
        <v>0</v>
      </c>
      <c r="E98" s="7"/>
      <c r="F98" s="7"/>
      <c r="G98" s="7"/>
    </row>
  </sheetData>
  <pageMargins left="0.75" right="0.75" top="1" bottom="1" header="0.5" footer="0.5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6"/>
  <sheetViews>
    <sheetView topLeftCell="A37" workbookViewId="0">
      <selection activeCell="A50" sqref="$A50:$XFD50"/>
    </sheetView>
  </sheetViews>
  <sheetFormatPr defaultColWidth="9" defaultRowHeight="13.5"/>
  <cols>
    <col min="3" max="4" width="17.6333333333333" customWidth="1"/>
    <col min="10" max="11" width="12.6333333333333"/>
  </cols>
  <sheetData>
    <row r="1" spans="1:14">
      <c r="A1" s="7"/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</row>
    <row r="2" spans="1:14">
      <c r="A2" s="8">
        <v>462</v>
      </c>
      <c r="B2" s="9">
        <v>462</v>
      </c>
      <c r="C2" s="9">
        <v>0.601978421211243</v>
      </c>
      <c r="D2" s="9">
        <v>0.126847267150879</v>
      </c>
      <c r="E2" s="9">
        <v>9</v>
      </c>
      <c r="F2" s="9">
        <v>6</v>
      </c>
      <c r="G2" s="9">
        <v>1</v>
      </c>
      <c r="H2" s="9">
        <v>4</v>
      </c>
      <c r="I2" s="9">
        <v>0.9</v>
      </c>
      <c r="J2" s="9">
        <v>0.6</v>
      </c>
      <c r="K2" s="9">
        <v>0.72</v>
      </c>
      <c r="L2" s="9">
        <v>0.6</v>
      </c>
      <c r="M2" s="9">
        <v>0.3</v>
      </c>
      <c r="N2" s="9">
        <v>0.65</v>
      </c>
    </row>
    <row r="3" spans="1:14">
      <c r="A3" s="8">
        <v>226</v>
      </c>
      <c r="B3" s="9">
        <v>226</v>
      </c>
      <c r="C3" s="9">
        <v>0.602149486541748</v>
      </c>
      <c r="D3" s="9">
        <v>0.100008964538574</v>
      </c>
      <c r="E3" s="9">
        <v>9</v>
      </c>
      <c r="F3" s="9">
        <v>6</v>
      </c>
      <c r="G3" s="9">
        <v>1</v>
      </c>
      <c r="H3" s="9">
        <v>4</v>
      </c>
      <c r="I3" s="9">
        <v>0.9</v>
      </c>
      <c r="J3" s="9">
        <v>0.6</v>
      </c>
      <c r="K3" s="9">
        <v>0.72</v>
      </c>
      <c r="L3" s="9">
        <v>0.6</v>
      </c>
      <c r="M3" s="9">
        <v>0.3</v>
      </c>
      <c r="N3" s="9">
        <v>0.65</v>
      </c>
    </row>
    <row r="4" spans="1:14">
      <c r="A4" s="8">
        <v>432</v>
      </c>
      <c r="B4" s="9">
        <v>432</v>
      </c>
      <c r="C4" s="9">
        <v>0.605595111846924</v>
      </c>
      <c r="D4" s="9">
        <v>0.208909034729004</v>
      </c>
      <c r="E4" s="9">
        <v>9</v>
      </c>
      <c r="F4" s="9">
        <v>8</v>
      </c>
      <c r="G4" s="9">
        <v>1</v>
      </c>
      <c r="H4" s="9">
        <v>2</v>
      </c>
      <c r="I4" s="9">
        <v>0.9</v>
      </c>
      <c r="J4" s="9">
        <v>0.529411764705882</v>
      </c>
      <c r="K4" s="9">
        <v>0.666666666666667</v>
      </c>
      <c r="L4" s="9">
        <v>0.8</v>
      </c>
      <c r="M4" s="9">
        <v>0.1</v>
      </c>
      <c r="N4" s="9">
        <v>0.55</v>
      </c>
    </row>
    <row r="5" spans="1:14">
      <c r="A5" s="8">
        <v>225</v>
      </c>
      <c r="B5" s="9">
        <v>225</v>
      </c>
      <c r="C5" s="9">
        <v>0.605853915214539</v>
      </c>
      <c r="D5" s="9">
        <v>0.149552583694458</v>
      </c>
      <c r="E5" s="9">
        <v>7</v>
      </c>
      <c r="F5" s="9">
        <v>8</v>
      </c>
      <c r="G5" s="9">
        <v>3</v>
      </c>
      <c r="H5" s="9">
        <v>2</v>
      </c>
      <c r="I5" s="9">
        <v>0.7</v>
      </c>
      <c r="J5" s="9">
        <v>0.466666666666667</v>
      </c>
      <c r="K5" s="9">
        <v>0.56</v>
      </c>
      <c r="L5" s="9">
        <v>0.8</v>
      </c>
      <c r="M5" s="9">
        <v>-0.1</v>
      </c>
      <c r="N5" s="9">
        <v>0.45</v>
      </c>
    </row>
    <row r="6" spans="1:14">
      <c r="A6" s="8">
        <v>155</v>
      </c>
      <c r="B6" s="9">
        <v>155</v>
      </c>
      <c r="C6" s="9">
        <v>0.606492519378662</v>
      </c>
      <c r="D6" s="9">
        <v>0.0782451629638672</v>
      </c>
      <c r="E6" s="9">
        <v>9</v>
      </c>
      <c r="F6" s="9">
        <v>7</v>
      </c>
      <c r="G6" s="9">
        <v>1</v>
      </c>
      <c r="H6" s="9">
        <v>3</v>
      </c>
      <c r="I6" s="9">
        <v>0.9</v>
      </c>
      <c r="J6" s="9">
        <v>0.5625</v>
      </c>
      <c r="K6" s="9">
        <v>0.692307692307692</v>
      </c>
      <c r="L6" s="9">
        <v>0.7</v>
      </c>
      <c r="M6" s="9">
        <v>0.2</v>
      </c>
      <c r="N6" s="9">
        <v>0.6</v>
      </c>
    </row>
    <row r="7" spans="1:14">
      <c r="A7" s="8">
        <v>303</v>
      </c>
      <c r="B7" s="9">
        <v>303</v>
      </c>
      <c r="C7" s="9">
        <v>0.607446551322937</v>
      </c>
      <c r="D7" s="9">
        <v>0.0858523845672607</v>
      </c>
      <c r="E7" s="9">
        <v>9</v>
      </c>
      <c r="F7" s="9">
        <v>5</v>
      </c>
      <c r="G7" s="9">
        <v>1</v>
      </c>
      <c r="H7" s="9">
        <v>5</v>
      </c>
      <c r="I7" s="9">
        <v>0.9</v>
      </c>
      <c r="J7" s="9">
        <v>0.642857142857143</v>
      </c>
      <c r="K7" s="9">
        <v>0.75</v>
      </c>
      <c r="L7" s="9">
        <v>0.5</v>
      </c>
      <c r="M7" s="9">
        <v>0.4</v>
      </c>
      <c r="N7" s="9">
        <v>0.7</v>
      </c>
    </row>
    <row r="8" spans="1:14">
      <c r="A8" s="8">
        <v>499</v>
      </c>
      <c r="B8" s="9">
        <v>499</v>
      </c>
      <c r="C8" s="9">
        <v>0.608421206474304</v>
      </c>
      <c r="D8" s="9">
        <v>0.103592753410339</v>
      </c>
      <c r="E8" s="9">
        <v>9</v>
      </c>
      <c r="F8" s="9">
        <v>5</v>
      </c>
      <c r="G8" s="9">
        <v>1</v>
      </c>
      <c r="H8" s="9">
        <v>5</v>
      </c>
      <c r="I8" s="9">
        <v>0.9</v>
      </c>
      <c r="J8" s="9">
        <v>0.642857142857143</v>
      </c>
      <c r="K8" s="9">
        <v>0.75</v>
      </c>
      <c r="L8" s="9">
        <v>0.5</v>
      </c>
      <c r="M8" s="9">
        <v>0.4</v>
      </c>
      <c r="N8" s="9">
        <v>0.7</v>
      </c>
    </row>
    <row r="9" spans="1:14">
      <c r="A9" s="8">
        <v>146</v>
      </c>
      <c r="B9" s="9">
        <v>146</v>
      </c>
      <c r="C9" s="9">
        <v>0.610994338989258</v>
      </c>
      <c r="D9" s="9">
        <v>0.0859041213989258</v>
      </c>
      <c r="E9" s="9">
        <v>9</v>
      </c>
      <c r="F9" s="9">
        <v>8</v>
      </c>
      <c r="G9" s="9">
        <v>1</v>
      </c>
      <c r="H9" s="9">
        <v>2</v>
      </c>
      <c r="I9" s="9">
        <v>0.9</v>
      </c>
      <c r="J9" s="9">
        <v>0.529411764705882</v>
      </c>
      <c r="K9" s="9">
        <v>0.666666666666667</v>
      </c>
      <c r="L9" s="9">
        <v>0.8</v>
      </c>
      <c r="M9" s="9">
        <v>0.1</v>
      </c>
      <c r="N9" s="9">
        <v>0.55</v>
      </c>
    </row>
    <row r="10" spans="1:14">
      <c r="A10" s="8">
        <v>332</v>
      </c>
      <c r="B10" s="9">
        <v>332</v>
      </c>
      <c r="C10" s="9">
        <v>0.611989974975586</v>
      </c>
      <c r="D10" s="9">
        <v>0.103309869766235</v>
      </c>
      <c r="E10" s="9">
        <v>10</v>
      </c>
      <c r="F10" s="9">
        <v>7</v>
      </c>
      <c r="G10" s="9">
        <v>0</v>
      </c>
      <c r="H10" s="9">
        <v>3</v>
      </c>
      <c r="I10" s="9">
        <v>1</v>
      </c>
      <c r="J10" s="9">
        <v>0.588235294117647</v>
      </c>
      <c r="K10" s="9">
        <v>0.740740740740741</v>
      </c>
      <c r="L10" s="9">
        <v>0.7</v>
      </c>
      <c r="M10" s="9">
        <v>0.3</v>
      </c>
      <c r="N10" s="9">
        <v>0.65</v>
      </c>
    </row>
    <row r="11" spans="1:14">
      <c r="A11" s="8">
        <v>392</v>
      </c>
      <c r="B11" s="9">
        <v>392</v>
      </c>
      <c r="C11" s="9">
        <v>0.61318051815033</v>
      </c>
      <c r="D11" s="9">
        <v>0.0908862352371216</v>
      </c>
      <c r="E11" s="9">
        <v>10</v>
      </c>
      <c r="F11" s="9">
        <v>9</v>
      </c>
      <c r="G11" s="9">
        <v>0</v>
      </c>
      <c r="H11" s="9">
        <v>1</v>
      </c>
      <c r="I11" s="9">
        <v>1</v>
      </c>
      <c r="J11" s="9">
        <v>0.526315789473684</v>
      </c>
      <c r="K11" s="9">
        <v>0.689655172413793</v>
      </c>
      <c r="L11" s="9">
        <v>0.9</v>
      </c>
      <c r="M11" s="9">
        <v>0.1</v>
      </c>
      <c r="N11" s="9">
        <v>0.55</v>
      </c>
    </row>
    <row r="12" spans="1:14">
      <c r="A12" s="8">
        <v>411</v>
      </c>
      <c r="B12" s="9">
        <v>411</v>
      </c>
      <c r="C12" s="9">
        <v>0.613397359848022</v>
      </c>
      <c r="D12" s="9">
        <v>0.104501247406006</v>
      </c>
      <c r="E12" s="9">
        <v>9</v>
      </c>
      <c r="F12" s="9">
        <v>7</v>
      </c>
      <c r="G12" s="9">
        <v>1</v>
      </c>
      <c r="H12" s="9">
        <v>3</v>
      </c>
      <c r="I12" s="9">
        <v>0.9</v>
      </c>
      <c r="J12" s="9">
        <v>0.5625</v>
      </c>
      <c r="K12" s="9">
        <v>0.692307692307692</v>
      </c>
      <c r="L12" s="9">
        <v>0.7</v>
      </c>
      <c r="M12" s="9">
        <v>0.2</v>
      </c>
      <c r="N12" s="9">
        <v>0.6</v>
      </c>
    </row>
    <row r="13" spans="1:14">
      <c r="A13" s="8">
        <v>194</v>
      </c>
      <c r="B13" s="9">
        <v>194</v>
      </c>
      <c r="C13" s="9">
        <v>0.614265203475952</v>
      </c>
      <c r="D13" s="9">
        <v>0.0895330905914307</v>
      </c>
      <c r="E13" s="9">
        <v>9</v>
      </c>
      <c r="F13" s="9">
        <v>6</v>
      </c>
      <c r="G13" s="9">
        <v>1</v>
      </c>
      <c r="H13" s="9">
        <v>4</v>
      </c>
      <c r="I13" s="9">
        <v>0.9</v>
      </c>
      <c r="J13" s="9">
        <v>0.6</v>
      </c>
      <c r="K13" s="9">
        <v>0.72</v>
      </c>
      <c r="L13" s="9">
        <v>0.6</v>
      </c>
      <c r="M13" s="9">
        <v>0.3</v>
      </c>
      <c r="N13" s="9">
        <v>0.65</v>
      </c>
    </row>
    <row r="14" spans="1:14">
      <c r="A14" s="8">
        <v>311</v>
      </c>
      <c r="B14" s="9">
        <v>311</v>
      </c>
      <c r="C14" s="9">
        <v>0.615211844444275</v>
      </c>
      <c r="D14" s="9">
        <v>0.113019585609436</v>
      </c>
      <c r="E14" s="9">
        <v>8</v>
      </c>
      <c r="F14" s="9">
        <v>7</v>
      </c>
      <c r="G14" s="9">
        <v>2</v>
      </c>
      <c r="H14" s="9">
        <v>3</v>
      </c>
      <c r="I14" s="9">
        <v>0.8</v>
      </c>
      <c r="J14" s="9">
        <v>0.533333333333333</v>
      </c>
      <c r="K14" s="9">
        <v>0.64</v>
      </c>
      <c r="L14" s="9">
        <v>0.7</v>
      </c>
      <c r="M14" s="9">
        <v>0.1</v>
      </c>
      <c r="N14" s="9">
        <v>0.55</v>
      </c>
    </row>
    <row r="15" spans="1:14">
      <c r="A15" s="8">
        <v>472</v>
      </c>
      <c r="B15" s="9">
        <v>472</v>
      </c>
      <c r="C15" s="9">
        <v>0.620526671409607</v>
      </c>
      <c r="D15" s="9">
        <v>0.139442920684815</v>
      </c>
      <c r="E15" s="9">
        <v>8</v>
      </c>
      <c r="F15" s="9">
        <v>7</v>
      </c>
      <c r="G15" s="9">
        <v>2</v>
      </c>
      <c r="H15" s="9">
        <v>3</v>
      </c>
      <c r="I15" s="9">
        <v>0.8</v>
      </c>
      <c r="J15" s="9">
        <v>0.533333333333333</v>
      </c>
      <c r="K15" s="9">
        <v>0.64</v>
      </c>
      <c r="L15" s="9">
        <v>0.7</v>
      </c>
      <c r="M15" s="9">
        <v>0.1</v>
      </c>
      <c r="N15" s="9">
        <v>0.55</v>
      </c>
    </row>
    <row r="16" spans="1:14">
      <c r="A16" s="8">
        <v>266</v>
      </c>
      <c r="B16" s="9">
        <v>266</v>
      </c>
      <c r="C16" s="9">
        <v>0.620866060256958</v>
      </c>
      <c r="D16" s="9">
        <v>0.0807085037231445</v>
      </c>
      <c r="E16" s="9">
        <v>9</v>
      </c>
      <c r="F16" s="9">
        <v>8</v>
      </c>
      <c r="G16" s="9">
        <v>1</v>
      </c>
      <c r="H16" s="9">
        <v>2</v>
      </c>
      <c r="I16" s="9">
        <v>0.9</v>
      </c>
      <c r="J16" s="9">
        <v>0.529411764705882</v>
      </c>
      <c r="K16" s="9">
        <v>0.666666666666667</v>
      </c>
      <c r="L16" s="9">
        <v>0.8</v>
      </c>
      <c r="M16" s="9">
        <v>0.1</v>
      </c>
      <c r="N16" s="9">
        <v>0.55</v>
      </c>
    </row>
    <row r="17" spans="1:14">
      <c r="A17" s="8">
        <v>171</v>
      </c>
      <c r="B17" s="9">
        <v>171</v>
      </c>
      <c r="C17" s="9">
        <v>0.621196031570435</v>
      </c>
      <c r="D17" s="9">
        <v>0.0872279405593872</v>
      </c>
      <c r="E17" s="9">
        <v>9</v>
      </c>
      <c r="F17" s="9">
        <v>7</v>
      </c>
      <c r="G17" s="9">
        <v>1</v>
      </c>
      <c r="H17" s="9">
        <v>3</v>
      </c>
      <c r="I17" s="9">
        <v>0.9</v>
      </c>
      <c r="J17" s="9">
        <v>0.5625</v>
      </c>
      <c r="K17" s="9">
        <v>0.692307692307692</v>
      </c>
      <c r="L17" s="9">
        <v>0.7</v>
      </c>
      <c r="M17" s="9">
        <v>0.2</v>
      </c>
      <c r="N17" s="9">
        <v>0.6</v>
      </c>
    </row>
    <row r="18" spans="1:14">
      <c r="A18" s="8">
        <v>264</v>
      </c>
      <c r="B18" s="9">
        <v>264</v>
      </c>
      <c r="C18" s="9">
        <v>0.624519824981689</v>
      </c>
      <c r="D18" s="9">
        <v>0.128039479255676</v>
      </c>
      <c r="E18" s="9">
        <v>7</v>
      </c>
      <c r="F18" s="9">
        <v>7</v>
      </c>
      <c r="G18" s="9">
        <v>3</v>
      </c>
      <c r="H18" s="9">
        <v>3</v>
      </c>
      <c r="I18" s="9">
        <v>0.7</v>
      </c>
      <c r="J18" s="9">
        <v>0.5</v>
      </c>
      <c r="K18" s="9">
        <v>0.583333333333333</v>
      </c>
      <c r="L18" s="9">
        <v>0.7</v>
      </c>
      <c r="M18" s="9">
        <v>0</v>
      </c>
      <c r="N18" s="9">
        <v>0.5</v>
      </c>
    </row>
    <row r="19" spans="1:14">
      <c r="A19" s="8">
        <v>385</v>
      </c>
      <c r="B19" s="9">
        <v>385</v>
      </c>
      <c r="C19" s="9">
        <v>0.625738263130188</v>
      </c>
      <c r="D19" s="9">
        <v>0.0926125049591064</v>
      </c>
      <c r="E19" s="9">
        <v>6</v>
      </c>
      <c r="F19" s="9">
        <v>8</v>
      </c>
      <c r="G19" s="9">
        <v>4</v>
      </c>
      <c r="H19" s="9">
        <v>2</v>
      </c>
      <c r="I19" s="9">
        <v>0.6</v>
      </c>
      <c r="J19" s="9">
        <v>0.428571428571429</v>
      </c>
      <c r="K19" s="9">
        <v>0.5</v>
      </c>
      <c r="L19" s="9">
        <v>0.8</v>
      </c>
      <c r="M19" s="9">
        <v>-0.2</v>
      </c>
      <c r="N19" s="9">
        <v>0.4</v>
      </c>
    </row>
    <row r="20" spans="1:14">
      <c r="A20" s="8">
        <v>160</v>
      </c>
      <c r="B20" s="9">
        <v>160</v>
      </c>
      <c r="C20" s="9">
        <v>0.625976920127869</v>
      </c>
      <c r="D20" s="9">
        <v>0.133077383041382</v>
      </c>
      <c r="E20" s="9">
        <v>9</v>
      </c>
      <c r="F20" s="9">
        <v>7</v>
      </c>
      <c r="G20" s="9">
        <v>1</v>
      </c>
      <c r="H20" s="9">
        <v>3</v>
      </c>
      <c r="I20" s="9">
        <v>0.9</v>
      </c>
      <c r="J20" s="9">
        <v>0.5625</v>
      </c>
      <c r="K20" s="9">
        <v>0.692307692307692</v>
      </c>
      <c r="L20" s="9">
        <v>0.7</v>
      </c>
      <c r="M20" s="9">
        <v>0.2</v>
      </c>
      <c r="N20" s="9">
        <v>0.6</v>
      </c>
    </row>
    <row r="21" spans="1:14">
      <c r="A21" s="8">
        <v>399</v>
      </c>
      <c r="B21" s="9">
        <v>399</v>
      </c>
      <c r="C21" s="9">
        <v>0.626033902168274</v>
      </c>
      <c r="D21" s="9">
        <v>0.150467753410339</v>
      </c>
      <c r="E21" s="9">
        <v>9</v>
      </c>
      <c r="F21" s="9">
        <v>5</v>
      </c>
      <c r="G21" s="9">
        <v>1</v>
      </c>
      <c r="H21" s="9">
        <v>5</v>
      </c>
      <c r="I21" s="9">
        <v>0.9</v>
      </c>
      <c r="J21" s="9">
        <v>0.642857142857143</v>
      </c>
      <c r="K21" s="9">
        <v>0.75</v>
      </c>
      <c r="L21" s="9">
        <v>0.5</v>
      </c>
      <c r="M21" s="9">
        <v>0.4</v>
      </c>
      <c r="N21" s="9">
        <v>0.7</v>
      </c>
    </row>
    <row r="22" s="1" customFormat="1" spans="1:14">
      <c r="A22" s="10">
        <v>215</v>
      </c>
      <c r="B22" s="11">
        <v>215</v>
      </c>
      <c r="C22" s="11">
        <v>0.627145886421204</v>
      </c>
      <c r="D22" s="11">
        <v>0.127987384796143</v>
      </c>
      <c r="E22" s="11">
        <v>10</v>
      </c>
      <c r="F22" s="11">
        <v>9</v>
      </c>
      <c r="G22" s="11">
        <v>0</v>
      </c>
      <c r="H22" s="11">
        <v>1</v>
      </c>
      <c r="I22" s="11">
        <v>1</v>
      </c>
      <c r="J22" s="11">
        <v>0.526315789473684</v>
      </c>
      <c r="K22" s="11">
        <v>0.689655172413793</v>
      </c>
      <c r="L22" s="11">
        <v>0.9</v>
      </c>
      <c r="M22" s="11">
        <v>0.1</v>
      </c>
      <c r="N22" s="11">
        <v>0.55</v>
      </c>
    </row>
    <row r="23" spans="1:14">
      <c r="A23" s="8">
        <v>420</v>
      </c>
      <c r="B23" s="9">
        <v>420</v>
      </c>
      <c r="C23" s="9">
        <v>0.627292990684509</v>
      </c>
      <c r="D23" s="9">
        <v>0.0877902507781982</v>
      </c>
      <c r="E23" s="9">
        <v>7</v>
      </c>
      <c r="F23" s="9">
        <v>5</v>
      </c>
      <c r="G23" s="9">
        <v>3</v>
      </c>
      <c r="H23" s="9">
        <v>5</v>
      </c>
      <c r="I23" s="9">
        <v>0.7</v>
      </c>
      <c r="J23" s="9">
        <v>0.583333333333333</v>
      </c>
      <c r="K23" s="9">
        <v>0.636363636363636</v>
      </c>
      <c r="L23" s="9">
        <v>0.5</v>
      </c>
      <c r="M23" s="9">
        <v>0.2</v>
      </c>
      <c r="N23" s="9">
        <v>0.6</v>
      </c>
    </row>
    <row r="24" spans="1:14">
      <c r="A24" s="8">
        <v>99</v>
      </c>
      <c r="B24" s="9">
        <v>99</v>
      </c>
      <c r="C24" s="9">
        <v>0.629253506660461</v>
      </c>
      <c r="D24" s="9">
        <v>0.0805251598358154</v>
      </c>
      <c r="E24" s="9">
        <v>9</v>
      </c>
      <c r="F24" s="9">
        <v>8</v>
      </c>
      <c r="G24" s="9">
        <v>1</v>
      </c>
      <c r="H24" s="9">
        <v>2</v>
      </c>
      <c r="I24" s="9">
        <v>0.9</v>
      </c>
      <c r="J24" s="9">
        <v>0.529411764705882</v>
      </c>
      <c r="K24" s="9">
        <v>0.666666666666667</v>
      </c>
      <c r="L24" s="9">
        <v>0.8</v>
      </c>
      <c r="M24" s="9">
        <v>0.1</v>
      </c>
      <c r="N24" s="9">
        <v>0.55</v>
      </c>
    </row>
    <row r="25" spans="1:14">
      <c r="A25" s="8">
        <v>88</v>
      </c>
      <c r="B25" s="9">
        <v>88</v>
      </c>
      <c r="C25" s="9">
        <v>0.63013482093811</v>
      </c>
      <c r="D25" s="9">
        <v>0.111610770225525</v>
      </c>
      <c r="E25" s="9">
        <v>8</v>
      </c>
      <c r="F25" s="9">
        <v>10</v>
      </c>
      <c r="G25" s="9">
        <v>2</v>
      </c>
      <c r="H25" s="9">
        <v>0</v>
      </c>
      <c r="I25" s="9">
        <v>0.8</v>
      </c>
      <c r="J25" s="9">
        <v>0.444444444444444</v>
      </c>
      <c r="K25" s="9">
        <v>0.571428571428572</v>
      </c>
      <c r="L25" s="9">
        <v>1</v>
      </c>
      <c r="M25" s="9">
        <v>-0.2</v>
      </c>
      <c r="N25" s="9">
        <v>0.4</v>
      </c>
    </row>
    <row r="26" spans="1:14">
      <c r="A26" s="8">
        <v>396</v>
      </c>
      <c r="B26" s="9">
        <v>396</v>
      </c>
      <c r="C26" s="9">
        <v>0.630221962928772</v>
      </c>
      <c r="D26" s="9">
        <v>0.13497257232666</v>
      </c>
      <c r="E26" s="9">
        <v>7</v>
      </c>
      <c r="F26" s="9">
        <v>5</v>
      </c>
      <c r="G26" s="9">
        <v>3</v>
      </c>
      <c r="H26" s="9">
        <v>5</v>
      </c>
      <c r="I26" s="9">
        <v>0.7</v>
      </c>
      <c r="J26" s="9">
        <v>0.583333333333333</v>
      </c>
      <c r="K26" s="9">
        <v>0.636363636363636</v>
      </c>
      <c r="L26" s="9">
        <v>0.5</v>
      </c>
      <c r="M26" s="9">
        <v>0.2</v>
      </c>
      <c r="N26" s="9">
        <v>0.6</v>
      </c>
    </row>
    <row r="27" s="2" customFormat="1" spans="1:14">
      <c r="A27" s="12">
        <v>216</v>
      </c>
      <c r="B27" s="13">
        <v>216</v>
      </c>
      <c r="C27" s="13">
        <v>0.630265712738037</v>
      </c>
      <c r="D27" s="13">
        <v>0.11783504486084</v>
      </c>
      <c r="E27" s="13">
        <v>10</v>
      </c>
      <c r="F27" s="13">
        <v>8</v>
      </c>
      <c r="G27" s="13">
        <v>0</v>
      </c>
      <c r="H27" s="13">
        <v>2</v>
      </c>
      <c r="I27" s="13">
        <v>1</v>
      </c>
      <c r="J27" s="13">
        <v>0.555555555555556</v>
      </c>
      <c r="K27" s="13">
        <v>0.714285714285714</v>
      </c>
      <c r="L27" s="13">
        <v>0.8</v>
      </c>
      <c r="M27" s="13">
        <v>0.2</v>
      </c>
      <c r="N27" s="13">
        <v>0.6</v>
      </c>
    </row>
    <row r="28" spans="1:14">
      <c r="A28" s="8">
        <v>108</v>
      </c>
      <c r="B28" s="9">
        <v>108</v>
      </c>
      <c r="C28" s="9">
        <v>0.699525833129883</v>
      </c>
      <c r="D28" s="9">
        <v>0.117718815803528</v>
      </c>
      <c r="E28" s="9">
        <v>9</v>
      </c>
      <c r="F28" s="9">
        <v>9</v>
      </c>
      <c r="G28" s="9">
        <v>1</v>
      </c>
      <c r="H28" s="9">
        <v>1</v>
      </c>
      <c r="I28" s="9">
        <v>0.9</v>
      </c>
      <c r="J28" s="9">
        <v>0.5</v>
      </c>
      <c r="K28" s="9">
        <v>0.642857142857143</v>
      </c>
      <c r="L28" s="9">
        <v>0.9</v>
      </c>
      <c r="M28" s="9">
        <v>0</v>
      </c>
      <c r="N28" s="9">
        <v>0.5</v>
      </c>
    </row>
    <row r="29" spans="1:14">
      <c r="A29" s="8">
        <v>40</v>
      </c>
      <c r="B29" s="9">
        <v>40</v>
      </c>
      <c r="C29" s="9">
        <v>0.702210426330566</v>
      </c>
      <c r="D29" s="9">
        <v>0.0116062164306641</v>
      </c>
      <c r="E29" s="9">
        <v>10</v>
      </c>
      <c r="F29" s="9">
        <v>7</v>
      </c>
      <c r="G29" s="9">
        <v>0</v>
      </c>
      <c r="H29" s="9">
        <v>3</v>
      </c>
      <c r="I29" s="9">
        <v>1</v>
      </c>
      <c r="J29" s="9">
        <v>0.588235294117647</v>
      </c>
      <c r="K29" s="9">
        <v>0.740740740740741</v>
      </c>
      <c r="L29" s="9">
        <v>0.7</v>
      </c>
      <c r="M29" s="9">
        <v>0.3</v>
      </c>
      <c r="N29" s="9">
        <v>0.65</v>
      </c>
    </row>
    <row r="30" s="3" customFormat="1" spans="1:14">
      <c r="A30" s="14">
        <v>265</v>
      </c>
      <c r="B30" s="15">
        <v>265</v>
      </c>
      <c r="C30" s="15">
        <v>0.70265793800354</v>
      </c>
      <c r="D30" s="15">
        <v>0.0941702127456665</v>
      </c>
      <c r="E30" s="15">
        <v>8</v>
      </c>
      <c r="F30" s="15">
        <v>9</v>
      </c>
      <c r="G30" s="15">
        <v>2</v>
      </c>
      <c r="H30" s="15">
        <v>1</v>
      </c>
      <c r="I30" s="15">
        <v>0.8</v>
      </c>
      <c r="J30" s="15">
        <v>0.470588235294118</v>
      </c>
      <c r="K30" s="15">
        <v>0.592592592592593</v>
      </c>
      <c r="L30" s="15">
        <v>0.9</v>
      </c>
      <c r="M30" s="15">
        <v>-0.1</v>
      </c>
      <c r="N30" s="15">
        <v>0.45</v>
      </c>
    </row>
    <row r="31" spans="1:14">
      <c r="A31" s="8">
        <v>459</v>
      </c>
      <c r="B31" s="9">
        <v>459</v>
      </c>
      <c r="C31" s="9">
        <v>0.703859448432922</v>
      </c>
      <c r="D31" s="9">
        <v>0.0196352005004883</v>
      </c>
      <c r="E31" s="9">
        <v>10</v>
      </c>
      <c r="F31" s="9">
        <v>7</v>
      </c>
      <c r="G31" s="9">
        <v>0</v>
      </c>
      <c r="H31" s="9">
        <v>3</v>
      </c>
      <c r="I31" s="9">
        <v>1</v>
      </c>
      <c r="J31" s="9">
        <v>0.588235294117647</v>
      </c>
      <c r="K31" s="9">
        <v>0.740740740740741</v>
      </c>
      <c r="L31" s="9">
        <v>0.7</v>
      </c>
      <c r="M31" s="9">
        <v>0.3</v>
      </c>
      <c r="N31" s="9">
        <v>0.65</v>
      </c>
    </row>
    <row r="32" spans="1:14">
      <c r="A32" s="8">
        <v>158</v>
      </c>
      <c r="B32" s="9">
        <v>158</v>
      </c>
      <c r="C32" s="9">
        <v>0.704049229621887</v>
      </c>
      <c r="D32" s="9">
        <v>0.0694003105163574</v>
      </c>
      <c r="E32" s="9">
        <v>8</v>
      </c>
      <c r="F32" s="9">
        <v>6</v>
      </c>
      <c r="G32" s="9">
        <v>2</v>
      </c>
      <c r="H32" s="9">
        <v>4</v>
      </c>
      <c r="I32" s="9">
        <v>0.8</v>
      </c>
      <c r="J32" s="9">
        <v>0.571428571428572</v>
      </c>
      <c r="K32" s="9">
        <v>0.666666666666667</v>
      </c>
      <c r="L32" s="9">
        <v>0.6</v>
      </c>
      <c r="M32" s="9">
        <v>0.2</v>
      </c>
      <c r="N32" s="9">
        <v>0.6</v>
      </c>
    </row>
    <row r="33" spans="1:14">
      <c r="A33" s="8">
        <v>65</v>
      </c>
      <c r="B33" s="9">
        <v>65</v>
      </c>
      <c r="C33" s="9">
        <v>0.770633220672607</v>
      </c>
      <c r="D33" s="9">
        <v>0.0158760547637939</v>
      </c>
      <c r="E33" s="9">
        <v>10</v>
      </c>
      <c r="F33" s="9">
        <v>6</v>
      </c>
      <c r="G33" s="9">
        <v>0</v>
      </c>
      <c r="H33" s="9">
        <v>4</v>
      </c>
      <c r="I33" s="9">
        <v>1</v>
      </c>
      <c r="J33" s="9">
        <v>0.625</v>
      </c>
      <c r="K33" s="9">
        <v>0.769230769230769</v>
      </c>
      <c r="L33" s="9">
        <v>0.6</v>
      </c>
      <c r="M33" s="9">
        <v>0.4</v>
      </c>
      <c r="N33" s="9">
        <v>0.7</v>
      </c>
    </row>
    <row r="34" spans="1:14">
      <c r="A34" s="8">
        <v>410</v>
      </c>
      <c r="B34" s="9">
        <v>410</v>
      </c>
      <c r="C34" s="9">
        <v>0.70784068107605</v>
      </c>
      <c r="D34" s="9">
        <v>0.100501298904419</v>
      </c>
      <c r="E34" s="9">
        <v>10</v>
      </c>
      <c r="F34" s="9">
        <v>5</v>
      </c>
      <c r="G34" s="9">
        <v>0</v>
      </c>
      <c r="H34" s="9">
        <v>5</v>
      </c>
      <c r="I34" s="9">
        <v>1</v>
      </c>
      <c r="J34" s="9">
        <v>0.666666666666667</v>
      </c>
      <c r="K34" s="9">
        <v>0.8</v>
      </c>
      <c r="L34" s="9">
        <v>0.5</v>
      </c>
      <c r="M34" s="9">
        <v>0.5</v>
      </c>
      <c r="N34" s="9">
        <v>0.75</v>
      </c>
    </row>
    <row r="35" spans="1:14">
      <c r="A35" s="8">
        <v>476</v>
      </c>
      <c r="B35" s="9">
        <v>476</v>
      </c>
      <c r="C35" s="9">
        <v>0.708812236785889</v>
      </c>
      <c r="D35" s="9">
        <v>0.00474917888641357</v>
      </c>
      <c r="E35" s="9">
        <v>9</v>
      </c>
      <c r="F35" s="9">
        <v>7</v>
      </c>
      <c r="G35" s="9">
        <v>1</v>
      </c>
      <c r="H35" s="9">
        <v>3</v>
      </c>
      <c r="I35" s="9">
        <v>0.9</v>
      </c>
      <c r="J35" s="9">
        <v>0.5625</v>
      </c>
      <c r="K35" s="9">
        <v>0.692307692307692</v>
      </c>
      <c r="L35" s="9">
        <v>0.7</v>
      </c>
      <c r="M35" s="9">
        <v>0.2</v>
      </c>
      <c r="N35" s="9">
        <v>0.6</v>
      </c>
    </row>
    <row r="36" spans="1:14">
      <c r="A36" s="8">
        <v>148</v>
      </c>
      <c r="B36" s="9">
        <v>148</v>
      </c>
      <c r="C36" s="9">
        <v>0.709036827087402</v>
      </c>
      <c r="D36" s="9">
        <v>0.0437332391738892</v>
      </c>
      <c r="E36" s="9">
        <v>9</v>
      </c>
      <c r="F36" s="9">
        <v>7</v>
      </c>
      <c r="G36" s="9">
        <v>1</v>
      </c>
      <c r="H36" s="9">
        <v>3</v>
      </c>
      <c r="I36" s="9">
        <v>0.9</v>
      </c>
      <c r="J36" s="9">
        <v>0.5625</v>
      </c>
      <c r="K36" s="9">
        <v>0.692307692307692</v>
      </c>
      <c r="L36" s="9">
        <v>0.7</v>
      </c>
      <c r="M36" s="9">
        <v>0.2</v>
      </c>
      <c r="N36" s="9">
        <v>0.6</v>
      </c>
    </row>
    <row r="37" spans="1:14">
      <c r="A37" s="8">
        <v>123</v>
      </c>
      <c r="B37" s="9">
        <v>123</v>
      </c>
      <c r="C37" s="9">
        <v>0.781936645507812</v>
      </c>
      <c r="D37" s="9">
        <v>0.049551248550415</v>
      </c>
      <c r="E37" s="9">
        <v>9</v>
      </c>
      <c r="F37" s="9">
        <v>8</v>
      </c>
      <c r="G37" s="9">
        <v>1</v>
      </c>
      <c r="H37" s="9">
        <v>2</v>
      </c>
      <c r="I37" s="9">
        <v>0.9</v>
      </c>
      <c r="J37" s="9">
        <v>0.529411764705882</v>
      </c>
      <c r="K37" s="9">
        <v>0.666666666666667</v>
      </c>
      <c r="L37" s="9">
        <v>0.8</v>
      </c>
      <c r="M37" s="9">
        <v>0.1</v>
      </c>
      <c r="N37" s="9">
        <v>0.55</v>
      </c>
    </row>
    <row r="38" spans="1:14">
      <c r="A38" s="8">
        <v>8</v>
      </c>
      <c r="B38" s="9">
        <v>8</v>
      </c>
      <c r="C38" s="9">
        <v>0.792236685752869</v>
      </c>
      <c r="D38" s="9">
        <v>0.000946521759033203</v>
      </c>
      <c r="E38" s="9">
        <v>7</v>
      </c>
      <c r="F38" s="9">
        <v>8</v>
      </c>
      <c r="G38" s="9">
        <v>3</v>
      </c>
      <c r="H38" s="9">
        <v>2</v>
      </c>
      <c r="I38" s="9">
        <v>0.7</v>
      </c>
      <c r="J38" s="9">
        <v>0.466666666666667</v>
      </c>
      <c r="K38" s="9">
        <v>0.56</v>
      </c>
      <c r="L38" s="9">
        <v>0.8</v>
      </c>
      <c r="M38" s="9">
        <v>-0.1</v>
      </c>
      <c r="N38" s="9">
        <v>0.45</v>
      </c>
    </row>
    <row r="39" spans="1:14">
      <c r="A39" s="8">
        <v>22</v>
      </c>
      <c r="B39" s="9">
        <v>22</v>
      </c>
      <c r="C39" s="9">
        <v>0.792670369148254</v>
      </c>
      <c r="D39" s="9">
        <v>0.00942361354827881</v>
      </c>
      <c r="E39" s="9">
        <v>9</v>
      </c>
      <c r="F39" s="9">
        <v>8</v>
      </c>
      <c r="G39" s="9">
        <v>1</v>
      </c>
      <c r="H39" s="9">
        <v>2</v>
      </c>
      <c r="I39" s="9">
        <v>0.9</v>
      </c>
      <c r="J39" s="9">
        <v>0.529411764705882</v>
      </c>
      <c r="K39" s="9">
        <v>0.666666666666667</v>
      </c>
      <c r="L39" s="9">
        <v>0.8</v>
      </c>
      <c r="M39" s="9">
        <v>0.1</v>
      </c>
      <c r="N39" s="9">
        <v>0.55</v>
      </c>
    </row>
    <row r="40" spans="1:14">
      <c r="A40" s="8">
        <v>75</v>
      </c>
      <c r="B40" s="9">
        <v>75</v>
      </c>
      <c r="C40" s="9">
        <v>0.770099759101868</v>
      </c>
      <c r="D40" s="9">
        <v>0.0259023904800415</v>
      </c>
      <c r="E40" s="9">
        <v>10</v>
      </c>
      <c r="F40" s="9">
        <v>8</v>
      </c>
      <c r="G40" s="9">
        <v>0</v>
      </c>
      <c r="H40" s="9">
        <v>2</v>
      </c>
      <c r="I40" s="9">
        <v>1</v>
      </c>
      <c r="J40" s="9">
        <v>0.555555555555556</v>
      </c>
      <c r="K40" s="9">
        <v>0.714285714285714</v>
      </c>
      <c r="L40" s="9">
        <v>0.8</v>
      </c>
      <c r="M40" s="9">
        <v>0.2</v>
      </c>
      <c r="N40" s="9">
        <v>0.6</v>
      </c>
    </row>
    <row r="41" spans="1:14">
      <c r="A41" s="8">
        <v>65</v>
      </c>
      <c r="B41" s="9">
        <v>65</v>
      </c>
      <c r="C41" s="9">
        <v>0.770633220672607</v>
      </c>
      <c r="D41" s="9">
        <v>0.0158760547637939</v>
      </c>
      <c r="E41" s="9">
        <v>10</v>
      </c>
      <c r="F41" s="9">
        <v>6</v>
      </c>
      <c r="G41" s="9">
        <v>0</v>
      </c>
      <c r="H41" s="9">
        <v>4</v>
      </c>
      <c r="I41" s="9">
        <v>1</v>
      </c>
      <c r="J41" s="9">
        <v>0.625</v>
      </c>
      <c r="K41" s="9">
        <v>0.769230769230769</v>
      </c>
      <c r="L41" s="9">
        <v>0.6</v>
      </c>
      <c r="M41" s="9">
        <v>0.4</v>
      </c>
      <c r="N41" s="9">
        <v>0.7</v>
      </c>
    </row>
    <row r="42" spans="1:14">
      <c r="A42" s="8">
        <v>475</v>
      </c>
      <c r="B42" s="9">
        <v>475</v>
      </c>
      <c r="C42" s="9">
        <v>0.772042036056519</v>
      </c>
      <c r="D42" s="9">
        <v>0.0372321605682373</v>
      </c>
      <c r="E42" s="9">
        <v>9</v>
      </c>
      <c r="F42" s="9">
        <v>7</v>
      </c>
      <c r="G42" s="9">
        <v>1</v>
      </c>
      <c r="H42" s="9">
        <v>3</v>
      </c>
      <c r="I42" s="9">
        <v>0.9</v>
      </c>
      <c r="J42" s="9">
        <v>0.5625</v>
      </c>
      <c r="K42" s="9">
        <v>0.692307692307692</v>
      </c>
      <c r="L42" s="9">
        <v>0.7</v>
      </c>
      <c r="M42" s="9">
        <v>0.2</v>
      </c>
      <c r="N42" s="9">
        <v>0.6</v>
      </c>
    </row>
    <row r="43" spans="1:14">
      <c r="A43" s="8">
        <v>35</v>
      </c>
      <c r="B43" s="9">
        <v>35</v>
      </c>
      <c r="C43" s="9">
        <v>0.772181630134583</v>
      </c>
      <c r="D43" s="9">
        <v>0.0937321186065674</v>
      </c>
      <c r="E43" s="9">
        <v>9</v>
      </c>
      <c r="F43" s="9">
        <v>7</v>
      </c>
      <c r="G43" s="9">
        <v>1</v>
      </c>
      <c r="H43" s="9">
        <v>3</v>
      </c>
      <c r="I43" s="9">
        <v>0.9</v>
      </c>
      <c r="J43" s="9">
        <v>0.5625</v>
      </c>
      <c r="K43" s="9">
        <v>0.692307692307692</v>
      </c>
      <c r="L43" s="9">
        <v>0.7</v>
      </c>
      <c r="M43" s="9">
        <v>0.2</v>
      </c>
      <c r="N43" s="9">
        <v>0.6</v>
      </c>
    </row>
    <row r="44" spans="1:14">
      <c r="A44" s="8">
        <v>223</v>
      </c>
      <c r="B44" s="9">
        <v>223</v>
      </c>
      <c r="C44" s="9">
        <v>0.77288019657135</v>
      </c>
      <c r="D44" s="9">
        <v>0.0924553871154785</v>
      </c>
      <c r="E44" s="9">
        <v>8</v>
      </c>
      <c r="F44" s="9">
        <v>8</v>
      </c>
      <c r="G44" s="9">
        <v>2</v>
      </c>
      <c r="H44" s="9">
        <v>2</v>
      </c>
      <c r="I44" s="9">
        <v>0.8</v>
      </c>
      <c r="J44" s="9">
        <v>0.5</v>
      </c>
      <c r="K44" s="9">
        <v>0.615384615384615</v>
      </c>
      <c r="L44" s="9">
        <v>0.8</v>
      </c>
      <c r="M44" s="9">
        <v>0</v>
      </c>
      <c r="N44" s="9">
        <v>0.5</v>
      </c>
    </row>
    <row r="45" spans="1:14">
      <c r="A45" s="8">
        <v>166</v>
      </c>
      <c r="B45" s="9">
        <v>166</v>
      </c>
      <c r="C45" s="9">
        <v>0.779670238494873</v>
      </c>
      <c r="D45" s="9">
        <v>0.0862889289855957</v>
      </c>
      <c r="E45" s="9">
        <v>9</v>
      </c>
      <c r="F45" s="9">
        <v>6</v>
      </c>
      <c r="G45" s="9">
        <v>1</v>
      </c>
      <c r="H45" s="9">
        <v>4</v>
      </c>
      <c r="I45" s="9">
        <v>0.9</v>
      </c>
      <c r="J45" s="9">
        <v>0.6</v>
      </c>
      <c r="K45" s="9">
        <v>0.72</v>
      </c>
      <c r="L45" s="9">
        <v>0.6</v>
      </c>
      <c r="M45" s="9">
        <v>0.3</v>
      </c>
      <c r="N45" s="9">
        <v>0.65</v>
      </c>
    </row>
    <row r="46" spans="1:14">
      <c r="A46" s="8">
        <v>123</v>
      </c>
      <c r="B46" s="9">
        <v>123</v>
      </c>
      <c r="C46" s="9">
        <v>0.781936645507812</v>
      </c>
      <c r="D46" s="9">
        <v>0.049551248550415</v>
      </c>
      <c r="E46" s="9">
        <v>9</v>
      </c>
      <c r="F46" s="9">
        <v>8</v>
      </c>
      <c r="G46" s="9">
        <v>1</v>
      </c>
      <c r="H46" s="9">
        <v>2</v>
      </c>
      <c r="I46" s="9">
        <v>0.9</v>
      </c>
      <c r="J46" s="9">
        <v>0.529411764705882</v>
      </c>
      <c r="K46" s="9">
        <v>0.666666666666667</v>
      </c>
      <c r="L46" s="9">
        <v>0.8</v>
      </c>
      <c r="M46" s="9">
        <v>0.1</v>
      </c>
      <c r="N46" s="9">
        <v>0.55</v>
      </c>
    </row>
    <row r="47" spans="1:14">
      <c r="A47" s="8">
        <v>167</v>
      </c>
      <c r="B47" s="9">
        <v>167</v>
      </c>
      <c r="C47" s="9">
        <v>0.815348744392395</v>
      </c>
      <c r="D47" s="9">
        <v>0.00903403759002686</v>
      </c>
      <c r="E47" s="9">
        <v>9</v>
      </c>
      <c r="F47" s="9">
        <v>7</v>
      </c>
      <c r="G47" s="9">
        <v>1</v>
      </c>
      <c r="H47" s="9">
        <v>3</v>
      </c>
      <c r="I47" s="9">
        <v>0.9</v>
      </c>
      <c r="J47" s="9">
        <v>0.5625</v>
      </c>
      <c r="K47" s="9">
        <v>0.692307692307692</v>
      </c>
      <c r="L47" s="9">
        <v>0.7</v>
      </c>
      <c r="M47" s="9">
        <v>0.2</v>
      </c>
      <c r="N47" s="9">
        <v>0.6</v>
      </c>
    </row>
    <row r="48" spans="1:14">
      <c r="A48" s="8">
        <v>375</v>
      </c>
      <c r="B48" s="9">
        <v>375</v>
      </c>
      <c r="C48" s="9">
        <v>0.788620829582214</v>
      </c>
      <c r="D48" s="9">
        <v>0.0119588375091553</v>
      </c>
      <c r="E48" s="9">
        <v>8</v>
      </c>
      <c r="F48" s="9">
        <v>7</v>
      </c>
      <c r="G48" s="9">
        <v>2</v>
      </c>
      <c r="H48" s="9">
        <v>3</v>
      </c>
      <c r="I48" s="9">
        <v>0.8</v>
      </c>
      <c r="J48" s="9">
        <v>0.533333333333333</v>
      </c>
      <c r="K48" s="9">
        <v>0.64</v>
      </c>
      <c r="L48" s="9">
        <v>0.7</v>
      </c>
      <c r="M48" s="9">
        <v>0.1</v>
      </c>
      <c r="N48" s="9">
        <v>0.55</v>
      </c>
    </row>
    <row r="49" spans="1:14">
      <c r="A49" s="8">
        <v>281</v>
      </c>
      <c r="B49" s="9">
        <v>281</v>
      </c>
      <c r="C49" s="9">
        <v>0.818611860275269</v>
      </c>
      <c r="D49" s="9">
        <v>0.00951147079467773</v>
      </c>
      <c r="E49" s="9">
        <v>10</v>
      </c>
      <c r="F49" s="9">
        <v>10</v>
      </c>
      <c r="G49" s="9">
        <v>0</v>
      </c>
      <c r="H49" s="9">
        <v>0</v>
      </c>
      <c r="I49" s="9">
        <v>1</v>
      </c>
      <c r="J49" s="9">
        <v>0.5</v>
      </c>
      <c r="K49" s="9">
        <v>0.666666666666667</v>
      </c>
      <c r="L49" s="9">
        <v>1</v>
      </c>
      <c r="M49" s="9">
        <v>0</v>
      </c>
      <c r="N49" s="9">
        <v>0.5</v>
      </c>
    </row>
    <row r="50" spans="1:14">
      <c r="A50" s="8">
        <v>189</v>
      </c>
      <c r="B50" s="9">
        <v>189</v>
      </c>
      <c r="C50" s="9">
        <v>0.811143755912781</v>
      </c>
      <c r="D50" s="9">
        <v>0.090301513671875</v>
      </c>
      <c r="E50" s="9">
        <v>8</v>
      </c>
      <c r="F50" s="9">
        <v>7</v>
      </c>
      <c r="G50" s="9">
        <v>2</v>
      </c>
      <c r="H50" s="9">
        <v>3</v>
      </c>
      <c r="I50" s="9">
        <v>0.8</v>
      </c>
      <c r="J50" s="9">
        <v>0.533333333333333</v>
      </c>
      <c r="K50" s="9">
        <v>0.64</v>
      </c>
      <c r="L50" s="9">
        <v>0.7</v>
      </c>
      <c r="M50" s="9">
        <v>0.1</v>
      </c>
      <c r="N50" s="9">
        <v>0.55</v>
      </c>
    </row>
    <row r="51" spans="1:14">
      <c r="A51" s="8">
        <v>318</v>
      </c>
      <c r="B51" s="9">
        <v>318</v>
      </c>
      <c r="C51" s="9">
        <v>0.842553019523621</v>
      </c>
      <c r="D51" s="9">
        <v>0.0404520034790039</v>
      </c>
      <c r="E51" s="9">
        <v>10</v>
      </c>
      <c r="F51" s="9">
        <v>8</v>
      </c>
      <c r="G51" s="9">
        <v>0</v>
      </c>
      <c r="H51" s="9">
        <v>2</v>
      </c>
      <c r="I51" s="9">
        <v>1</v>
      </c>
      <c r="J51" s="9">
        <v>0.555555555555556</v>
      </c>
      <c r="K51" s="9">
        <v>0.714285714285714</v>
      </c>
      <c r="L51" s="9">
        <v>0.8</v>
      </c>
      <c r="M51" s="9">
        <v>0.2</v>
      </c>
      <c r="N51" s="9">
        <v>0.6</v>
      </c>
    </row>
    <row r="52" spans="1:14">
      <c r="A52" s="8">
        <v>203</v>
      </c>
      <c r="B52" s="9">
        <v>203</v>
      </c>
      <c r="C52" s="9">
        <v>0.82262909412384</v>
      </c>
      <c r="D52" s="9">
        <v>0.0605645179748535</v>
      </c>
      <c r="E52" s="9">
        <v>10</v>
      </c>
      <c r="F52" s="9">
        <v>6</v>
      </c>
      <c r="G52" s="9">
        <v>0</v>
      </c>
      <c r="H52" s="9">
        <v>4</v>
      </c>
      <c r="I52" s="9">
        <v>1</v>
      </c>
      <c r="J52" s="9">
        <v>0.625</v>
      </c>
      <c r="K52" s="9">
        <v>0.769230769230769</v>
      </c>
      <c r="L52" s="9">
        <v>0.6</v>
      </c>
      <c r="M52" s="9">
        <v>0.4</v>
      </c>
      <c r="N52" s="9">
        <v>0.7</v>
      </c>
    </row>
    <row r="53" spans="1:14">
      <c r="A53" s="8">
        <v>457</v>
      </c>
      <c r="B53" s="9">
        <v>457</v>
      </c>
      <c r="C53" s="9">
        <v>0.839494109153748</v>
      </c>
      <c r="D53" s="9">
        <v>0.00750446319580078</v>
      </c>
      <c r="E53" s="9">
        <v>9</v>
      </c>
      <c r="F53" s="9">
        <v>9</v>
      </c>
      <c r="G53" s="9">
        <v>1</v>
      </c>
      <c r="H53" s="9">
        <v>1</v>
      </c>
      <c r="I53" s="9">
        <v>0.9</v>
      </c>
      <c r="J53" s="9">
        <v>0.5</v>
      </c>
      <c r="K53" s="9">
        <v>0.642857142857143</v>
      </c>
      <c r="L53" s="9">
        <v>0.9</v>
      </c>
      <c r="M53" s="9">
        <v>0</v>
      </c>
      <c r="N53" s="9">
        <v>0.5</v>
      </c>
    </row>
    <row r="54" spans="1:14">
      <c r="A54" s="8">
        <v>366</v>
      </c>
      <c r="B54" s="9">
        <v>366</v>
      </c>
      <c r="C54" s="9">
        <v>0.844253778457642</v>
      </c>
      <c r="D54" s="9">
        <v>0.0926085710525513</v>
      </c>
      <c r="E54" s="9">
        <v>10</v>
      </c>
      <c r="F54" s="9">
        <v>8</v>
      </c>
      <c r="G54" s="9">
        <v>0</v>
      </c>
      <c r="H54" s="9">
        <v>2</v>
      </c>
      <c r="I54" s="9">
        <v>1</v>
      </c>
      <c r="J54" s="9">
        <v>0.555555555555556</v>
      </c>
      <c r="K54" s="9">
        <v>0.714285714285714</v>
      </c>
      <c r="L54" s="9">
        <v>0.8</v>
      </c>
      <c r="M54" s="9">
        <v>0.2</v>
      </c>
      <c r="N54" s="9">
        <v>0.6</v>
      </c>
    </row>
    <row r="55" customFormat="1" spans="1:14">
      <c r="A55" s="8">
        <v>24</v>
      </c>
      <c r="B55" s="9">
        <v>24</v>
      </c>
      <c r="C55" s="9">
        <v>0.790312647819519</v>
      </c>
      <c r="D55" s="9">
        <v>0.0681979656219482</v>
      </c>
      <c r="E55" s="9">
        <v>8</v>
      </c>
      <c r="F55" s="9">
        <v>7</v>
      </c>
      <c r="G55" s="9">
        <v>2</v>
      </c>
      <c r="H55" s="9">
        <v>3</v>
      </c>
      <c r="I55" s="9">
        <v>0.8</v>
      </c>
      <c r="J55" s="9">
        <v>0.533333333333333</v>
      </c>
      <c r="K55" s="9">
        <v>0.64</v>
      </c>
      <c r="L55" s="9">
        <v>0.7</v>
      </c>
      <c r="M55" s="9">
        <v>0.1</v>
      </c>
      <c r="N55" s="9">
        <v>0.55</v>
      </c>
    </row>
    <row r="56" spans="1:14">
      <c r="A56" s="8">
        <v>305</v>
      </c>
      <c r="B56" s="9">
        <v>305</v>
      </c>
      <c r="C56" s="9">
        <v>0.855350017547607</v>
      </c>
      <c r="D56" s="9">
        <v>0.0944843292236328</v>
      </c>
      <c r="E56" s="9">
        <v>10</v>
      </c>
      <c r="F56" s="9">
        <v>6</v>
      </c>
      <c r="G56" s="9">
        <v>0</v>
      </c>
      <c r="H56" s="9">
        <v>4</v>
      </c>
      <c r="I56" s="9">
        <v>1</v>
      </c>
      <c r="J56" s="9">
        <v>0.625</v>
      </c>
      <c r="K56" s="9">
        <v>0.769230769230769</v>
      </c>
      <c r="L56" s="9">
        <v>0.6</v>
      </c>
      <c r="M56" s="9">
        <v>0.4</v>
      </c>
      <c r="N56" s="9">
        <v>0.7</v>
      </c>
    </row>
    <row r="57" spans="1:14">
      <c r="A57" s="8">
        <v>428</v>
      </c>
      <c r="B57" s="9">
        <v>428</v>
      </c>
      <c r="C57" s="9">
        <v>0.825892806053162</v>
      </c>
      <c r="D57" s="9">
        <v>0.0750623941421509</v>
      </c>
      <c r="E57" s="9">
        <v>9</v>
      </c>
      <c r="F57" s="9">
        <v>5</v>
      </c>
      <c r="G57" s="9">
        <v>1</v>
      </c>
      <c r="H57" s="9">
        <v>5</v>
      </c>
      <c r="I57" s="9">
        <v>0.9</v>
      </c>
      <c r="J57" s="9">
        <v>0.642857142857143</v>
      </c>
      <c r="K57" s="9">
        <v>0.75</v>
      </c>
      <c r="L57" s="9">
        <v>0.5</v>
      </c>
      <c r="M57" s="9">
        <v>0.4</v>
      </c>
      <c r="N57" s="9">
        <v>0.7</v>
      </c>
    </row>
    <row r="58" spans="1:14">
      <c r="A58" s="8">
        <v>64</v>
      </c>
      <c r="B58" s="9">
        <v>64</v>
      </c>
      <c r="C58" s="9">
        <v>0.862770557403564</v>
      </c>
      <c r="D58" s="9">
        <v>0.0667507648468018</v>
      </c>
      <c r="E58" s="9">
        <v>9</v>
      </c>
      <c r="F58" s="9">
        <v>8</v>
      </c>
      <c r="G58" s="9">
        <v>1</v>
      </c>
      <c r="H58" s="9">
        <v>2</v>
      </c>
      <c r="I58" s="9">
        <v>0.9</v>
      </c>
      <c r="J58" s="9">
        <v>0.529411764705882</v>
      </c>
      <c r="K58" s="9">
        <v>0.666666666666667</v>
      </c>
      <c r="L58" s="9">
        <v>0.8</v>
      </c>
      <c r="M58" s="9">
        <v>0.1</v>
      </c>
      <c r="N58" s="9">
        <v>0.55</v>
      </c>
    </row>
    <row r="59" spans="1:14">
      <c r="A59" s="8">
        <v>86</v>
      </c>
      <c r="B59" s="9">
        <v>86</v>
      </c>
      <c r="C59" s="9">
        <v>0.8199782371521</v>
      </c>
      <c r="D59" s="9">
        <v>0.0331791639328003</v>
      </c>
      <c r="E59" s="9">
        <v>9</v>
      </c>
      <c r="F59" s="9">
        <v>8</v>
      </c>
      <c r="G59" s="9">
        <v>1</v>
      </c>
      <c r="H59" s="9">
        <v>2</v>
      </c>
      <c r="I59" s="9">
        <v>0.9</v>
      </c>
      <c r="J59" s="9">
        <v>0.529411764705882</v>
      </c>
      <c r="K59" s="9">
        <v>0.666666666666667</v>
      </c>
      <c r="L59" s="9">
        <v>0.8</v>
      </c>
      <c r="M59" s="9">
        <v>0.1</v>
      </c>
      <c r="N59" s="9">
        <v>0.55</v>
      </c>
    </row>
    <row r="60" spans="1:14">
      <c r="A60" s="8">
        <v>358</v>
      </c>
      <c r="B60" s="9">
        <v>358</v>
      </c>
      <c r="C60" s="9">
        <v>0.789153099060059</v>
      </c>
      <c r="D60" s="9">
        <v>0.069909930229187</v>
      </c>
      <c r="E60" s="9">
        <v>9</v>
      </c>
      <c r="F60" s="9">
        <v>6</v>
      </c>
      <c r="G60" s="9">
        <v>1</v>
      </c>
      <c r="H60" s="9">
        <v>4</v>
      </c>
      <c r="I60" s="9">
        <v>0.9</v>
      </c>
      <c r="J60" s="9">
        <v>0.6</v>
      </c>
      <c r="K60" s="9">
        <v>0.72</v>
      </c>
      <c r="L60" s="9">
        <v>0.6</v>
      </c>
      <c r="M60" s="9">
        <v>0.3</v>
      </c>
      <c r="N60" s="9">
        <v>0.65</v>
      </c>
    </row>
    <row r="61" spans="1:14">
      <c r="A61" s="8">
        <v>110</v>
      </c>
      <c r="B61" s="9">
        <v>110</v>
      </c>
      <c r="C61" s="9">
        <v>0.882378220558167</v>
      </c>
      <c r="D61" s="9">
        <v>0.014157772064209</v>
      </c>
      <c r="E61" s="9">
        <v>10</v>
      </c>
      <c r="F61" s="9">
        <v>10</v>
      </c>
      <c r="G61" s="9">
        <v>0</v>
      </c>
      <c r="H61" s="9">
        <v>0</v>
      </c>
      <c r="I61" s="9">
        <v>1</v>
      </c>
      <c r="J61" s="9">
        <v>0.5</v>
      </c>
      <c r="K61" s="9">
        <v>0.666666666666667</v>
      </c>
      <c r="L61" s="9">
        <v>1</v>
      </c>
      <c r="M61" s="9">
        <v>0</v>
      </c>
      <c r="N61" s="9">
        <v>0.5</v>
      </c>
    </row>
    <row r="62" customFormat="1" spans="1:14">
      <c r="A62" s="8">
        <v>375</v>
      </c>
      <c r="B62" s="9">
        <v>375</v>
      </c>
      <c r="C62" s="9">
        <v>0.788620829582214</v>
      </c>
      <c r="D62" s="9">
        <v>0.0119588375091553</v>
      </c>
      <c r="E62" s="9">
        <v>8</v>
      </c>
      <c r="F62" s="9">
        <v>7</v>
      </c>
      <c r="G62" s="9">
        <v>2</v>
      </c>
      <c r="H62" s="9">
        <v>3</v>
      </c>
      <c r="I62" s="9">
        <v>0.8</v>
      </c>
      <c r="J62" s="9">
        <v>0.533333333333333</v>
      </c>
      <c r="K62" s="9">
        <v>0.64</v>
      </c>
      <c r="L62" s="9">
        <v>0.7</v>
      </c>
      <c r="M62" s="9">
        <v>0.1</v>
      </c>
      <c r="N62" s="9">
        <v>0.55</v>
      </c>
    </row>
    <row r="63" spans="1:14">
      <c r="A63" s="8">
        <v>10</v>
      </c>
      <c r="B63" s="9">
        <v>10</v>
      </c>
      <c r="C63" s="9">
        <v>0.894938230514526</v>
      </c>
      <c r="D63" s="9">
        <v>0.0410025119781494</v>
      </c>
      <c r="E63" s="9">
        <v>9</v>
      </c>
      <c r="F63" s="9">
        <v>6</v>
      </c>
      <c r="G63" s="9">
        <v>1</v>
      </c>
      <c r="H63" s="9">
        <v>4</v>
      </c>
      <c r="I63" s="9">
        <v>0.9</v>
      </c>
      <c r="J63" s="9">
        <v>0.6</v>
      </c>
      <c r="K63" s="9">
        <v>0.72</v>
      </c>
      <c r="L63" s="9">
        <v>0.6</v>
      </c>
      <c r="M63" s="9">
        <v>0.3</v>
      </c>
      <c r="N63" s="9">
        <v>0.65</v>
      </c>
    </row>
    <row r="64" spans="1:14">
      <c r="A64" s="8">
        <v>172</v>
      </c>
      <c r="B64" s="9">
        <v>172</v>
      </c>
      <c r="C64" s="9">
        <v>0.896461248397827</v>
      </c>
      <c r="D64" s="9">
        <v>0.0336966514587402</v>
      </c>
      <c r="E64" s="9">
        <v>10</v>
      </c>
      <c r="F64" s="9">
        <v>6</v>
      </c>
      <c r="G64" s="9">
        <v>0</v>
      </c>
      <c r="H64" s="9">
        <v>4</v>
      </c>
      <c r="I64" s="9">
        <v>1</v>
      </c>
      <c r="J64" s="9">
        <v>0.625</v>
      </c>
      <c r="K64" s="9">
        <v>0.769230769230769</v>
      </c>
      <c r="L64" s="9">
        <v>0.6</v>
      </c>
      <c r="M64" s="9">
        <v>0.4</v>
      </c>
      <c r="N64" s="9">
        <v>0.7</v>
      </c>
    </row>
    <row r="65" spans="1:14">
      <c r="A65" s="8">
        <v>316</v>
      </c>
      <c r="B65" s="9">
        <v>316</v>
      </c>
      <c r="C65" s="9">
        <v>0.899687767028809</v>
      </c>
      <c r="D65" s="9">
        <v>0.0113396644592285</v>
      </c>
      <c r="E65" s="9">
        <v>9</v>
      </c>
      <c r="F65" s="9">
        <v>9</v>
      </c>
      <c r="G65" s="9">
        <v>1</v>
      </c>
      <c r="H65" s="9">
        <v>1</v>
      </c>
      <c r="I65" s="9">
        <v>0.9</v>
      </c>
      <c r="J65" s="9">
        <v>0.5</v>
      </c>
      <c r="K65" s="9">
        <v>0.642857142857143</v>
      </c>
      <c r="L65" s="9">
        <v>0.9</v>
      </c>
      <c r="M65" s="9">
        <v>0</v>
      </c>
      <c r="N65" s="9">
        <v>0.5</v>
      </c>
    </row>
    <row r="66" spans="1:14">
      <c r="A66" s="8">
        <v>87</v>
      </c>
      <c r="B66" s="9">
        <v>87</v>
      </c>
      <c r="C66" s="9">
        <v>0.905320048332214</v>
      </c>
      <c r="D66" s="9">
        <v>0.0473051071166992</v>
      </c>
      <c r="E66" s="9">
        <v>8</v>
      </c>
      <c r="F66" s="9">
        <v>9</v>
      </c>
      <c r="G66" s="9">
        <v>2</v>
      </c>
      <c r="H66" s="9">
        <v>1</v>
      </c>
      <c r="I66" s="9">
        <v>0.8</v>
      </c>
      <c r="J66" s="9">
        <v>0.470588235294118</v>
      </c>
      <c r="K66" s="9">
        <v>0.592592592592593</v>
      </c>
      <c r="L66" s="9">
        <v>0.9</v>
      </c>
      <c r="M66" s="9">
        <v>-0.1</v>
      </c>
      <c r="N66" s="9">
        <v>0.45</v>
      </c>
    </row>
    <row r="67" s="4" customFormat="1" spans="1:14">
      <c r="A67" s="16">
        <v>63</v>
      </c>
      <c r="B67" s="17">
        <v>63</v>
      </c>
      <c r="C67" s="17">
        <v>0.91111147403717</v>
      </c>
      <c r="D67" s="17">
        <v>0.0442389249801636</v>
      </c>
      <c r="E67" s="17">
        <v>10</v>
      </c>
      <c r="F67" s="17">
        <v>7</v>
      </c>
      <c r="G67" s="17">
        <v>0</v>
      </c>
      <c r="H67" s="17">
        <v>3</v>
      </c>
      <c r="I67" s="17">
        <v>1</v>
      </c>
      <c r="J67" s="17">
        <v>0.588235294117647</v>
      </c>
      <c r="K67" s="17">
        <v>0.740740740740741</v>
      </c>
      <c r="L67" s="17">
        <v>0.7</v>
      </c>
      <c r="M67" s="17">
        <v>0.3</v>
      </c>
      <c r="N67" s="17">
        <v>0.65</v>
      </c>
    </row>
    <row r="68" spans="1:14">
      <c r="A68" s="8">
        <v>241</v>
      </c>
      <c r="B68" s="9">
        <v>241</v>
      </c>
      <c r="C68" s="9">
        <v>0.931020617485046</v>
      </c>
      <c r="D68" s="9">
        <v>0.065038800239563</v>
      </c>
      <c r="E68" s="9">
        <v>10</v>
      </c>
      <c r="F68" s="9">
        <v>8</v>
      </c>
      <c r="G68" s="9">
        <v>0</v>
      </c>
      <c r="H68" s="9">
        <v>2</v>
      </c>
      <c r="I68" s="9">
        <v>1</v>
      </c>
      <c r="J68" s="9">
        <v>0.555555555555556</v>
      </c>
      <c r="K68" s="9">
        <v>0.714285714285714</v>
      </c>
      <c r="L68" s="9">
        <v>0.8</v>
      </c>
      <c r="M68" s="9">
        <v>0.2</v>
      </c>
      <c r="N68" s="9">
        <v>0.6</v>
      </c>
    </row>
    <row r="69" spans="1:14">
      <c r="A69" s="8">
        <v>413</v>
      </c>
      <c r="B69" s="9">
        <v>413</v>
      </c>
      <c r="C69" s="9">
        <v>0.932106375694275</v>
      </c>
      <c r="D69" s="9">
        <v>0.126391768455505</v>
      </c>
      <c r="E69" s="9">
        <v>9</v>
      </c>
      <c r="F69" s="9">
        <v>9</v>
      </c>
      <c r="G69" s="9">
        <v>1</v>
      </c>
      <c r="H69" s="9">
        <v>1</v>
      </c>
      <c r="I69" s="9">
        <v>0.9</v>
      </c>
      <c r="J69" s="9">
        <v>0.5</v>
      </c>
      <c r="K69" s="9">
        <v>0.642857142857143</v>
      </c>
      <c r="L69" s="9">
        <v>0.9</v>
      </c>
      <c r="M69" s="9">
        <v>0</v>
      </c>
      <c r="N69" s="9">
        <v>0.5</v>
      </c>
    </row>
    <row r="70" spans="3:13">
      <c r="C70" s="7">
        <f>AVERAGE(C2:C69)</f>
        <v>0.732629700618632</v>
      </c>
      <c r="D70" s="7">
        <f>AVERAGE(D2:D69)</f>
        <v>0.0731685319367577</v>
      </c>
      <c r="L70" s="7">
        <f>AVERAGE(L2:L69)</f>
        <v>0.725</v>
      </c>
      <c r="M70" s="7">
        <f>AVERAGE(M2:M69)</f>
        <v>0.167647058823529</v>
      </c>
    </row>
    <row r="72" spans="3:9">
      <c r="C72" s="18" t="s">
        <v>13</v>
      </c>
      <c r="D72" s="7" t="s">
        <v>14</v>
      </c>
      <c r="E72" s="7" t="s">
        <v>85</v>
      </c>
      <c r="F72" s="7" t="s">
        <v>88</v>
      </c>
      <c r="G72" s="7"/>
      <c r="H72" s="7" t="s">
        <v>39</v>
      </c>
      <c r="I72" s="7"/>
    </row>
    <row r="73" spans="3:12">
      <c r="C73" s="7" t="s">
        <v>15</v>
      </c>
      <c r="D73" s="7">
        <f>COUNTIF(C2:C69,"&lt;0.343")-COUNTIF(C2:C69,"&lt;0.311")</f>
        <v>0</v>
      </c>
      <c r="E73" s="7"/>
      <c r="F73" s="7"/>
      <c r="G73" s="7"/>
      <c r="H73" s="19">
        <v>0.02</v>
      </c>
      <c r="I73" s="23">
        <v>31.2</v>
      </c>
      <c r="J73" s="23">
        <v>-40</v>
      </c>
      <c r="K73" s="24">
        <v>0.0256</v>
      </c>
      <c r="L73">
        <v>76</v>
      </c>
    </row>
    <row r="74" spans="3:12">
      <c r="C74" s="7" t="s">
        <v>16</v>
      </c>
      <c r="D74" s="7">
        <f>COUNTIF(C2:C69,"&lt;0.375")-COUNTIF(C2:C69,"&lt;0.343")</f>
        <v>0</v>
      </c>
      <c r="E74" s="7"/>
      <c r="F74" s="7"/>
      <c r="G74" s="7"/>
      <c r="H74" s="19">
        <v>0.04</v>
      </c>
      <c r="I74" s="23">
        <v>62.4</v>
      </c>
      <c r="J74" s="23">
        <v>-60</v>
      </c>
      <c r="K74" s="24">
        <v>0.0385</v>
      </c>
      <c r="L74">
        <v>75</v>
      </c>
    </row>
    <row r="75" spans="3:12">
      <c r="C75" s="7" t="s">
        <v>17</v>
      </c>
      <c r="D75" s="7">
        <f>COUNTIF(C2:C69,"&lt;0.407")-COUNTIF(C2:C69,"&lt;0.375")</f>
        <v>0</v>
      </c>
      <c r="E75" s="7"/>
      <c r="F75" s="7"/>
      <c r="G75" s="7"/>
      <c r="H75" s="19">
        <v>0.1</v>
      </c>
      <c r="I75" s="23">
        <v>156</v>
      </c>
      <c r="J75" s="23">
        <v>-160</v>
      </c>
      <c r="K75" s="24">
        <v>0.1026</v>
      </c>
      <c r="L75">
        <v>70</v>
      </c>
    </row>
    <row r="76" spans="3:12">
      <c r="C76" s="7" t="s">
        <v>18</v>
      </c>
      <c r="D76" s="7">
        <f>COUNTIF(C2:C69,"&lt;0.439")-COUNTIF(C2:C69,"&lt;0.407")</f>
        <v>0</v>
      </c>
      <c r="E76" s="7"/>
      <c r="F76" s="7"/>
      <c r="G76" s="7"/>
      <c r="H76" s="19">
        <v>0.12</v>
      </c>
      <c r="I76" s="23">
        <v>187.2</v>
      </c>
      <c r="J76" s="23">
        <v>-180</v>
      </c>
      <c r="K76" s="24">
        <v>0.1154</v>
      </c>
      <c r="L76">
        <v>69</v>
      </c>
    </row>
    <row r="77" s="3" customFormat="1" spans="3:12">
      <c r="C77" s="20" t="s">
        <v>19</v>
      </c>
      <c r="D77" s="20">
        <f>COUNTIF(C2:C69,"&lt;0.471")-COUNTIF(C2:C69,"&lt;0.439")</f>
        <v>0</v>
      </c>
      <c r="E77" s="20"/>
      <c r="F77" s="20">
        <v>1500</v>
      </c>
      <c r="G77" s="20"/>
      <c r="H77" s="20"/>
      <c r="I77" s="20"/>
      <c r="J77" s="3">
        <v>-200</v>
      </c>
      <c r="K77" s="25">
        <v>0.1282</v>
      </c>
      <c r="L77" s="3">
        <v>68</v>
      </c>
    </row>
    <row r="78" spans="3:7">
      <c r="C78" s="7" t="s">
        <v>20</v>
      </c>
      <c r="D78" s="7">
        <f>COUNTIF(C2:C69,"&lt;0.503")-COUNTIF(C2:C69,"&lt;0.471")</f>
        <v>0</v>
      </c>
      <c r="E78" s="7"/>
      <c r="F78" s="7"/>
      <c r="G78" s="7"/>
    </row>
    <row r="79" s="5" customFormat="1" spans="3:8">
      <c r="C79" s="21" t="s">
        <v>21</v>
      </c>
      <c r="D79" s="21">
        <f>COUNTIF(C2:C69,"&lt;0.535")-COUNTIF(C2:C69,"&lt;0.503")</f>
        <v>0</v>
      </c>
      <c r="E79" s="21">
        <v>4</v>
      </c>
      <c r="F79" s="21">
        <v>-36</v>
      </c>
      <c r="G79" s="21">
        <v>3</v>
      </c>
      <c r="H79" s="5">
        <v>4</v>
      </c>
    </row>
    <row r="80" spans="3:7">
      <c r="C80" s="7" t="s">
        <v>22</v>
      </c>
      <c r="D80" s="7">
        <f>COUNTIF(C2:C69,"&lt;0.567")-COUNTIF(C2:C69,"&lt;0.535")</f>
        <v>0</v>
      </c>
      <c r="E80" s="7">
        <v>7</v>
      </c>
      <c r="F80" s="7">
        <v>-38</v>
      </c>
      <c r="G80" s="7">
        <v>7</v>
      </c>
    </row>
    <row r="81" s="3" customFormat="1" spans="3:7">
      <c r="C81" s="20" t="s">
        <v>23</v>
      </c>
      <c r="D81" s="20">
        <f>COUNTIF(C2:C69,"&lt;0.599")-COUNTIF(C2:C69,"&lt;0.567")</f>
        <v>0</v>
      </c>
      <c r="E81" s="20">
        <v>9</v>
      </c>
      <c r="F81" s="20">
        <v>-55</v>
      </c>
      <c r="G81" s="20">
        <v>11</v>
      </c>
    </row>
    <row r="82" spans="3:7">
      <c r="C82" s="7" t="s">
        <v>24</v>
      </c>
      <c r="D82" s="7">
        <f>COUNTIF(C2:C69,"&lt;0.631")-COUNTIF(C2:C69,"&lt;0.599")</f>
        <v>26</v>
      </c>
      <c r="E82" s="7">
        <v>11</v>
      </c>
      <c r="F82" s="7">
        <v>-50</v>
      </c>
      <c r="G82" s="7">
        <v>15</v>
      </c>
    </row>
    <row r="83" s="6" customFormat="1" spans="3:7">
      <c r="C83" s="22" t="s">
        <v>25</v>
      </c>
      <c r="D83" s="22">
        <f>COUNTIF(C2:C69,"&lt;0.663")-COUNTIF(C2:C69,"&lt;0.631")</f>
        <v>0</v>
      </c>
      <c r="E83" s="22">
        <v>13</v>
      </c>
      <c r="F83" s="22">
        <v>-39</v>
      </c>
      <c r="G83" s="22">
        <v>18</v>
      </c>
    </row>
    <row r="84" spans="3:7">
      <c r="C84" s="7" t="s">
        <v>26</v>
      </c>
      <c r="D84" s="7">
        <f>COUNTIF(C2:C69,"&lt;0.695")-COUNTIF(C2:C69,"&lt;0.663")</f>
        <v>0</v>
      </c>
      <c r="E84" s="7">
        <v>11</v>
      </c>
      <c r="F84" s="7">
        <v>-39</v>
      </c>
      <c r="G84" s="7">
        <v>15</v>
      </c>
    </row>
    <row r="85" spans="3:7">
      <c r="C85" s="7" t="s">
        <v>27</v>
      </c>
      <c r="D85" s="7">
        <f>COUNTIF(C2:C69,"&lt;0.727")-COUNTIF(C2:C69,"&lt;0.695")</f>
        <v>8</v>
      </c>
      <c r="E85" s="7">
        <v>9</v>
      </c>
      <c r="F85" s="7">
        <v>-35</v>
      </c>
      <c r="G85" s="7">
        <v>11</v>
      </c>
    </row>
    <row r="86" spans="3:7">
      <c r="C86" s="7" t="s">
        <v>28</v>
      </c>
      <c r="D86" s="7">
        <f>COUNTIF(C2:C69,"&lt;0.759")-COUNTIF(C2:C69,"&lt;0.727")</f>
        <v>0</v>
      </c>
      <c r="E86" s="7">
        <v>7</v>
      </c>
      <c r="F86" s="7">
        <v>-22</v>
      </c>
      <c r="G86" s="7">
        <v>7</v>
      </c>
    </row>
    <row r="87" s="5" customFormat="1" spans="3:7">
      <c r="C87" s="21" t="s">
        <v>29</v>
      </c>
      <c r="D87" s="21">
        <f>COUNTIF(C2:C69,"&lt;0.791")-COUNTIF(C2:C69,"&lt;0.759")</f>
        <v>13</v>
      </c>
      <c r="E87" s="21">
        <v>4</v>
      </c>
      <c r="F87" s="21">
        <v>-14</v>
      </c>
      <c r="G87" s="21">
        <v>3</v>
      </c>
    </row>
    <row r="88" spans="3:7">
      <c r="C88" s="7" t="s">
        <v>30</v>
      </c>
      <c r="D88" s="7">
        <f>COUNTIF(C2:C69,"&lt;0.823")-COUNTIF(C2:C69,"&lt;0.791")</f>
        <v>7</v>
      </c>
      <c r="E88" s="7"/>
      <c r="F88" s="7"/>
      <c r="G88" s="7"/>
    </row>
    <row r="89" spans="3:9">
      <c r="C89" s="7" t="s">
        <v>31</v>
      </c>
      <c r="D89" s="7">
        <f>COUNTIF(C2:C69,"&lt;0.855")-COUNTIF(C2:C69,"&lt;0.823")</f>
        <v>4</v>
      </c>
      <c r="E89" s="7"/>
      <c r="F89" s="7"/>
      <c r="G89" s="7"/>
      <c r="H89">
        <v>0.53</v>
      </c>
      <c r="I89">
        <v>0.038</v>
      </c>
    </row>
    <row r="90" spans="3:9">
      <c r="C90" s="7" t="s">
        <v>32</v>
      </c>
      <c r="D90" s="7">
        <f>COUNTIF(C2:C69,"&lt;0.887")-COUNTIF(C2:C69,"&lt;0.855")</f>
        <v>3</v>
      </c>
      <c r="E90" s="7"/>
      <c r="F90" s="7"/>
      <c r="G90" s="7"/>
      <c r="H90">
        <v>0.641</v>
      </c>
      <c r="I90">
        <v>0.073</v>
      </c>
    </row>
    <row r="91" spans="3:9">
      <c r="C91" s="7" t="s">
        <v>33</v>
      </c>
      <c r="D91" s="7">
        <f>COUNTIF(C2:C69,"&lt;0.919")-COUNTIF(C2:C69,"&lt;0.887")</f>
        <v>5</v>
      </c>
      <c r="E91" s="7"/>
      <c r="F91" s="7"/>
      <c r="G91" s="7"/>
      <c r="H91">
        <v>0.734</v>
      </c>
      <c r="I91">
        <v>0.107</v>
      </c>
    </row>
    <row r="92" spans="3:7">
      <c r="C92" s="7" t="s">
        <v>34</v>
      </c>
      <c r="D92" s="7">
        <f>COUNTIF(C2:C69,"&lt;0.951")-COUNTIF(C2:C69,"&lt;0.919")</f>
        <v>2</v>
      </c>
      <c r="E92" s="7"/>
      <c r="F92" s="7"/>
      <c r="G92" s="7"/>
    </row>
    <row r="93" spans="3:7">
      <c r="C93" s="7" t="s">
        <v>35</v>
      </c>
      <c r="D93" s="7">
        <f>COUNTIF(C2:C69,"&lt;0.983")-COUNTIF(C2:C69,"&lt;0.951")</f>
        <v>0</v>
      </c>
      <c r="E93" s="7"/>
      <c r="F93" s="7"/>
      <c r="G93" s="7"/>
    </row>
    <row r="94" spans="3:7">
      <c r="C94" s="7" t="s">
        <v>36</v>
      </c>
      <c r="D94" s="7">
        <f>COUNTIF(C2:C69,"&lt;1.015")-COUNTIF(C2:C69,"&lt;0.983")</f>
        <v>0</v>
      </c>
      <c r="E94" s="7"/>
      <c r="F94" s="7"/>
      <c r="G94" s="7"/>
    </row>
    <row r="95" spans="3:7">
      <c r="C95" s="7" t="s">
        <v>37</v>
      </c>
      <c r="D95" s="7">
        <f>COUNTIF(C2:C69,"&lt;1.047")-COUNTIF(C2:C69,"&lt;1.015")</f>
        <v>0</v>
      </c>
      <c r="E95" s="7"/>
      <c r="F95" s="7"/>
      <c r="G95" s="7"/>
    </row>
    <row r="96" spans="3:7">
      <c r="C96" s="7" t="s">
        <v>38</v>
      </c>
      <c r="D96" s="7">
        <f>COUNTIF(C2:C69,"&lt;1.079")-COUNTIF(C2:C69,"&lt;1.047")</f>
        <v>0</v>
      </c>
      <c r="E96" s="7"/>
      <c r="F96" s="7"/>
      <c r="G96" s="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111</vt:i4>
      </vt:variant>
    </vt:vector>
  </HeadingPairs>
  <TitlesOfParts>
    <vt:vector size="111" baseType="lpstr">
      <vt:lpstr>texas100</vt:lpstr>
      <vt:lpstr>Texas100_1</vt:lpstr>
      <vt:lpstr>Sheet28</vt:lpstr>
      <vt:lpstr>Texas_N_0.641_d1_2%</vt:lpstr>
      <vt:lpstr>Texas_N_0.641_d1_4%</vt:lpstr>
      <vt:lpstr>Texas_N_0.641_d1_10%</vt:lpstr>
      <vt:lpstr>Texas_N_0.641_d1_12%</vt:lpstr>
      <vt:lpstr>Texas_N_0.641_d2_2%</vt:lpstr>
      <vt:lpstr>Texas_N_0.641_d2_4%</vt:lpstr>
      <vt:lpstr>Texas_N_0.641_d2_10%</vt:lpstr>
      <vt:lpstr>Texas_N_0.641_d2_12%</vt:lpstr>
      <vt:lpstr>Texas_N_0.641_d3_2%</vt:lpstr>
      <vt:lpstr>Texas_N_0.641_d3_4%</vt:lpstr>
      <vt:lpstr>Texas_N_0.641_d3_10%</vt:lpstr>
      <vt:lpstr>Texas_N_0.641_d3_12%</vt:lpstr>
      <vt:lpstr>Texas_N_0.53_d1_2%</vt:lpstr>
      <vt:lpstr>Texas_N_0.53_d1_4%</vt:lpstr>
      <vt:lpstr>Texas_N_0.53_d1_10%</vt:lpstr>
      <vt:lpstr>Texas_N_0.53_d1_12%</vt:lpstr>
      <vt:lpstr>Texas_N_0.53_d2_2%</vt:lpstr>
      <vt:lpstr>Texas_N_0.53_d2_4%</vt:lpstr>
      <vt:lpstr>Texas_N_0.53_d2_10%</vt:lpstr>
      <vt:lpstr>Texas_N_0.53_d2_12%</vt:lpstr>
      <vt:lpstr>Texas_N_0.53_d3_2%</vt:lpstr>
      <vt:lpstr>Texas_N_0.53_d3_4%</vt:lpstr>
      <vt:lpstr>Texas_N_0.53_d3_10%</vt:lpstr>
      <vt:lpstr>Texas_N_0.53_d3_12%</vt:lpstr>
      <vt:lpstr>Texas_N_0.734_d1_2%</vt:lpstr>
      <vt:lpstr>Texas_N_0.734_d1_4%</vt:lpstr>
      <vt:lpstr>Texas_N_0.734_d1_10%</vt:lpstr>
      <vt:lpstr>Texas_N_0.734_d1_12%</vt:lpstr>
      <vt:lpstr>Texas_N_0.734_d2_2%</vt:lpstr>
      <vt:lpstr>Texas_N_0.734_d2_4%</vt:lpstr>
      <vt:lpstr>Texas_N_0.734_d2_10%</vt:lpstr>
      <vt:lpstr>Texas_N_0.734_d2_12%</vt:lpstr>
      <vt:lpstr>Texas_N_0.734_d3_2%</vt:lpstr>
      <vt:lpstr>Texas_N_0.734_d3_4%</vt:lpstr>
      <vt:lpstr>Texas_N_0.734_d3_10%</vt:lpstr>
      <vt:lpstr>Texas_N_0.734_d3_12%</vt:lpstr>
      <vt:lpstr>Texas_U_0.641_d1_2%</vt:lpstr>
      <vt:lpstr>Texas_U_0.641_d1_4%</vt:lpstr>
      <vt:lpstr>Texas_U_0.641_d1_10%</vt:lpstr>
      <vt:lpstr>Texas_U_0.641_d1_12%</vt:lpstr>
      <vt:lpstr>Texas_U_0.641_d2_2%</vt:lpstr>
      <vt:lpstr>Texas_U_0.641_d2_4%</vt:lpstr>
      <vt:lpstr>Texas_U_0.641_d2_10%</vt:lpstr>
      <vt:lpstr>Texas_U_0.641_d2_12%</vt:lpstr>
      <vt:lpstr>Texas_U_0.641_d3_2%</vt:lpstr>
      <vt:lpstr>Texas_U_0.641_d3_4%</vt:lpstr>
      <vt:lpstr>Texas_U_0.641_d3_10%</vt:lpstr>
      <vt:lpstr>Texas_U_0.641_d3_12%</vt:lpstr>
      <vt:lpstr>Texas_U_0.53_d1_2%</vt:lpstr>
      <vt:lpstr>Texas_U_0.53_d1_4%</vt:lpstr>
      <vt:lpstr>Texas_U_0.53_d1_10%</vt:lpstr>
      <vt:lpstr>Texas_U_0.53_d1_12%</vt:lpstr>
      <vt:lpstr>Texas_U_0.53_d2_2%</vt:lpstr>
      <vt:lpstr>Texas_U_0.53_d2_4%</vt:lpstr>
      <vt:lpstr>Texas_U_0.53_d2_10%</vt:lpstr>
      <vt:lpstr>Texas_U_0.53_d2_12%</vt:lpstr>
      <vt:lpstr>Texas_U_0.53_d3_2%</vt:lpstr>
      <vt:lpstr>Texas_U_0.53_d3_4%</vt:lpstr>
      <vt:lpstr>Texas_U_0.53_d3_10%</vt:lpstr>
      <vt:lpstr>Texas_U_0.53_d3_12%</vt:lpstr>
      <vt:lpstr>Texas_U_0.734_d1_2%</vt:lpstr>
      <vt:lpstr>Texas_U_0.734_d1_4%</vt:lpstr>
      <vt:lpstr>Texas_U_0.734_d1_10%</vt:lpstr>
      <vt:lpstr>Texas_U_0.734_d1_12%</vt:lpstr>
      <vt:lpstr>Texas_U_0.734_d2_2%</vt:lpstr>
      <vt:lpstr>Texas_U_0.734_d2_4%</vt:lpstr>
      <vt:lpstr>Texas_U_0.734_d2_10%</vt:lpstr>
      <vt:lpstr>Texas_U_0.734_d2_12%</vt:lpstr>
      <vt:lpstr>Texas_U_0.734_d3_2%</vt:lpstr>
      <vt:lpstr>Texas_U_0.734_d3_4%</vt:lpstr>
      <vt:lpstr>Texas_U_0.734_d3_10%</vt:lpstr>
      <vt:lpstr>Texas_U_0.734_d3_12%</vt:lpstr>
      <vt:lpstr>Texas_B_0.641_d1_2%</vt:lpstr>
      <vt:lpstr>Texas_B_0.641_d1_4%</vt:lpstr>
      <vt:lpstr>Texas_B_0.641_d1_10%</vt:lpstr>
      <vt:lpstr>Texas_B_0.641_d1_12%</vt:lpstr>
      <vt:lpstr>Texas_B_0.641_d2_2%</vt:lpstr>
      <vt:lpstr>Texas_B_0.641_d2_4%</vt:lpstr>
      <vt:lpstr>Texas_B_0.641_d2_10%</vt:lpstr>
      <vt:lpstr>Texas_B_0.641_d2_12%</vt:lpstr>
      <vt:lpstr>Texas_B_0.641_d3_2%</vt:lpstr>
      <vt:lpstr>Texas_B_0.641_d3_4%</vt:lpstr>
      <vt:lpstr>Texas_B_0.641_d3_10%</vt:lpstr>
      <vt:lpstr>Texas_B_0.641_d3_12%</vt:lpstr>
      <vt:lpstr>Texas_B_0.53_d1_2%</vt:lpstr>
      <vt:lpstr>Texas_B_0.53_d1_4%</vt:lpstr>
      <vt:lpstr>Texas_B_0.53_d1_10%</vt:lpstr>
      <vt:lpstr>Texas_B_0.53_d1_12%</vt:lpstr>
      <vt:lpstr>Texas_B_0.53_d2_2%</vt:lpstr>
      <vt:lpstr>Texas_B_0.53_d2_4%</vt:lpstr>
      <vt:lpstr>Texas_B_0.53_d2_10%</vt:lpstr>
      <vt:lpstr>Texas_B_0.53_d2_12%</vt:lpstr>
      <vt:lpstr>Texas_B_0.53_d3_2%</vt:lpstr>
      <vt:lpstr>Texas_B_0.53_d3_4%</vt:lpstr>
      <vt:lpstr>Texas_B_0.53_d3_10%</vt:lpstr>
      <vt:lpstr>Texas_B_0.53_d3_12%</vt:lpstr>
      <vt:lpstr>Texas_B_0.734_d1_2%</vt:lpstr>
      <vt:lpstr>Texas_B_0.734_d1_4%</vt:lpstr>
      <vt:lpstr>Texas_B_0.734_d1_10%</vt:lpstr>
      <vt:lpstr>Texas_B_0.734_d1_12%</vt:lpstr>
      <vt:lpstr>Texas_B_0.734_d2_2%</vt:lpstr>
      <vt:lpstr>Texas_B_0.734_d2_4%</vt:lpstr>
      <vt:lpstr>Texas_B_0.734_d2_10%</vt:lpstr>
      <vt:lpstr>Texas_B_0.734_d2_12%</vt:lpstr>
      <vt:lpstr>Texas_B_0.734_d3_2%</vt:lpstr>
      <vt:lpstr>Texas_B_0.734_d3_4%</vt:lpstr>
      <vt:lpstr>Texas_B_0.734_d3_10%</vt:lpstr>
      <vt:lpstr>Texas_B_0.734_d3_12%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2022-12-12T06:02:00Z</dcterms:created>
  <dcterms:modified xsi:type="dcterms:W3CDTF">2023-01-07T08:00:59Z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CE1D071882C6462CBA4A430A5BA1D0AC</vt:lpwstr>
  </property>
  <property fmtid="{D5CDD505-2E9C-101B-9397-08002B2CF9AE}" pid="3" name="KSOProductBuildVer">
    <vt:lpwstr>2052-11.1.0.11744</vt:lpwstr>
  </property>
</Properties>
</file>