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R Desktop\Desktop\Mail\"/>
    </mc:Choice>
  </mc:AlternateContent>
  <xr:revisionPtr revIDLastSave="0" documentId="8_{85D913E6-A9F0-46AB-BA27-9FB3F2382A2D}" xr6:coauthVersionLast="47" xr6:coauthVersionMax="47" xr10:uidLastSave="{00000000-0000-0000-0000-000000000000}"/>
  <bookViews>
    <workbookView xWindow="-120" yWindow="-120" windowWidth="20730" windowHeight="11160" xr2:uid="{9A8C930A-0974-4D6C-A449-05AA07396A46}"/>
  </bookViews>
  <sheets>
    <sheet name="08" sheetId="1" r:id="rId1"/>
  </sheets>
  <externalReferences>
    <externalReference r:id="rId2"/>
  </externalReferences>
  <definedNames>
    <definedName name="_xlnm.Print_Area" localSheetId="0">'08'!$A$1:$Q$52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8576" i="1" l="1"/>
  <c r="D49" i="1"/>
  <c r="M40" i="1"/>
  <c r="P32" i="1"/>
  <c r="P24" i="1"/>
  <c r="P16" i="1"/>
  <c r="N36" i="1"/>
  <c r="P36" i="1" s="1"/>
  <c r="Q36" i="1" s="1"/>
  <c r="N32" i="1"/>
  <c r="N28" i="1"/>
  <c r="P28" i="1" s="1"/>
  <c r="N24" i="1"/>
  <c r="N20" i="1"/>
  <c r="P20" i="1" s="1"/>
  <c r="N16" i="1"/>
  <c r="N15" i="1" a="1"/>
  <c r="N35" i="1" s="1"/>
  <c r="P35" i="1" s="1"/>
  <c r="K37" i="1"/>
  <c r="M37" i="1" s="1"/>
  <c r="K33" i="1"/>
  <c r="M33" i="1" s="1"/>
  <c r="K29" i="1"/>
  <c r="M29" i="1" s="1"/>
  <c r="K25" i="1"/>
  <c r="M25" i="1" s="1"/>
  <c r="K21" i="1"/>
  <c r="M21" i="1" s="1"/>
  <c r="K17" i="1"/>
  <c r="M17" i="1" s="1"/>
  <c r="K15" i="1" a="1"/>
  <c r="K36" i="1" s="1"/>
  <c r="M36" i="1" s="1"/>
  <c r="E40" i="1"/>
  <c r="G40" i="1" s="1"/>
  <c r="E32" i="1"/>
  <c r="G32" i="1" s="1"/>
  <c r="E24" i="1"/>
  <c r="G24" i="1" s="1"/>
  <c r="E17" i="1"/>
  <c r="G17" i="1" s="1"/>
  <c r="E15" i="1" a="1"/>
  <c r="E41" i="1" s="1"/>
  <c r="G41" i="1" s="1"/>
  <c r="B15" i="1" a="1"/>
  <c r="B42" i="1" s="1"/>
  <c r="D42" i="1" s="1"/>
  <c r="N14" i="1"/>
  <c r="P14" i="1" s="1"/>
  <c r="Q14" i="1" s="1"/>
  <c r="M14" i="1"/>
  <c r="K14" i="1"/>
  <c r="G14" i="1"/>
  <c r="H14" i="1" s="1"/>
  <c r="E14" i="1"/>
  <c r="B14" i="1"/>
  <c r="D14" i="1" s="1"/>
  <c r="B6" i="1"/>
  <c r="B19" i="1" l="1"/>
  <c r="D19" i="1" s="1"/>
  <c r="B35" i="1"/>
  <c r="D35" i="1" s="1"/>
  <c r="B46" i="1"/>
  <c r="D46" i="1" s="1"/>
  <c r="Q24" i="1"/>
  <c r="B15" i="1"/>
  <c r="D15" i="1" s="1"/>
  <c r="B20" i="1"/>
  <c r="D20" i="1" s="1"/>
  <c r="B26" i="1"/>
  <c r="D26" i="1" s="1"/>
  <c r="B31" i="1"/>
  <c r="D31" i="1" s="1"/>
  <c r="B36" i="1"/>
  <c r="D36" i="1" s="1"/>
  <c r="E18" i="1"/>
  <c r="G18" i="1" s="1"/>
  <c r="E25" i="1"/>
  <c r="G25" i="1" s="1"/>
  <c r="H25" i="1" s="1"/>
  <c r="E33" i="1"/>
  <c r="G33" i="1" s="1"/>
  <c r="B45" i="1"/>
  <c r="D45" i="1" s="1"/>
  <c r="B41" i="1"/>
  <c r="D41" i="1" s="1"/>
  <c r="H41" i="1" s="1"/>
  <c r="B37" i="1"/>
  <c r="D37" i="1" s="1"/>
  <c r="B33" i="1"/>
  <c r="D33" i="1" s="1"/>
  <c r="B29" i="1"/>
  <c r="D29" i="1" s="1"/>
  <c r="B25" i="1"/>
  <c r="D25" i="1" s="1"/>
  <c r="B21" i="1"/>
  <c r="D21" i="1" s="1"/>
  <c r="B17" i="1"/>
  <c r="D17" i="1" s="1"/>
  <c r="H17" i="1" s="1"/>
  <c r="B30" i="1"/>
  <c r="D30" i="1" s="1"/>
  <c r="B40" i="1"/>
  <c r="D40" i="1" s="1"/>
  <c r="H24" i="1"/>
  <c r="B27" i="1"/>
  <c r="D27" i="1" s="1"/>
  <c r="E43" i="1"/>
  <c r="G43" i="1" s="1"/>
  <c r="E39" i="1"/>
  <c r="G39" i="1" s="1"/>
  <c r="H39" i="1" s="1"/>
  <c r="E35" i="1"/>
  <c r="G35" i="1" s="1"/>
  <c r="E31" i="1"/>
  <c r="G31" i="1" s="1"/>
  <c r="H31" i="1" s="1"/>
  <c r="E27" i="1"/>
  <c r="G27" i="1" s="1"/>
  <c r="H27" i="1" s="1"/>
  <c r="E23" i="1"/>
  <c r="G23" i="1" s="1"/>
  <c r="H23" i="1" s="1"/>
  <c r="E19" i="1"/>
  <c r="G19" i="1" s="1"/>
  <c r="E15" i="1"/>
  <c r="G15" i="1" s="1"/>
  <c r="H15" i="1" s="1"/>
  <c r="E46" i="1"/>
  <c r="G46" i="1" s="1"/>
  <c r="H46" i="1" s="1"/>
  <c r="E42" i="1"/>
  <c r="G42" i="1" s="1"/>
  <c r="H42" i="1" s="1"/>
  <c r="E38" i="1"/>
  <c r="G38" i="1" s="1"/>
  <c r="E34" i="1"/>
  <c r="G34" i="1" s="1"/>
  <c r="E30" i="1"/>
  <c r="G30" i="1" s="1"/>
  <c r="H30" i="1" s="1"/>
  <c r="E26" i="1"/>
  <c r="G26" i="1" s="1"/>
  <c r="H26" i="1" s="1"/>
  <c r="E22" i="1"/>
  <c r="G22" i="1" s="1"/>
  <c r="E20" i="1"/>
  <c r="G20" i="1" s="1"/>
  <c r="H20" i="1" s="1"/>
  <c r="E28" i="1"/>
  <c r="G28" i="1" s="1"/>
  <c r="E36" i="1"/>
  <c r="G36" i="1" s="1"/>
  <c r="H36" i="1" s="1"/>
  <c r="E44" i="1"/>
  <c r="G44" i="1" s="1"/>
  <c r="B24" i="1"/>
  <c r="D24" i="1" s="1"/>
  <c r="H40" i="1"/>
  <c r="B16" i="1"/>
  <c r="D16" i="1" s="1"/>
  <c r="B22" i="1"/>
  <c r="D22" i="1" s="1"/>
  <c r="B32" i="1"/>
  <c r="D32" i="1" s="1"/>
  <c r="H32" i="1" s="1"/>
  <c r="B38" i="1"/>
  <c r="D38" i="1" s="1"/>
  <c r="B43" i="1"/>
  <c r="D43" i="1" s="1"/>
  <c r="B18" i="1"/>
  <c r="D18" i="1" s="1"/>
  <c r="B23" i="1"/>
  <c r="D23" i="1" s="1"/>
  <c r="B28" i="1"/>
  <c r="D28" i="1" s="1"/>
  <c r="B34" i="1"/>
  <c r="D34" i="1" s="1"/>
  <c r="B39" i="1"/>
  <c r="D39" i="1" s="1"/>
  <c r="B44" i="1"/>
  <c r="D44" i="1" s="1"/>
  <c r="E16" i="1"/>
  <c r="G16" i="1" s="1"/>
  <c r="E21" i="1"/>
  <c r="G21" i="1" s="1"/>
  <c r="H21" i="1" s="1"/>
  <c r="E29" i="1"/>
  <c r="G29" i="1" s="1"/>
  <c r="H29" i="1" s="1"/>
  <c r="E37" i="1"/>
  <c r="G37" i="1" s="1"/>
  <c r="E45" i="1"/>
  <c r="G45" i="1" s="1"/>
  <c r="H45" i="1" s="1"/>
  <c r="K18" i="1"/>
  <c r="M18" i="1" s="1"/>
  <c r="K22" i="1"/>
  <c r="M22" i="1" s="1"/>
  <c r="K26" i="1"/>
  <c r="M26" i="1" s="1"/>
  <c r="K30" i="1"/>
  <c r="M30" i="1" s="1"/>
  <c r="K34" i="1"/>
  <c r="M34" i="1" s="1"/>
  <c r="N17" i="1"/>
  <c r="P17" i="1" s="1"/>
  <c r="Q17" i="1" s="1"/>
  <c r="N21" i="1"/>
  <c r="P21" i="1" s="1"/>
  <c r="Q21" i="1" s="1"/>
  <c r="N25" i="1"/>
  <c r="P25" i="1" s="1"/>
  <c r="Q25" i="1" s="1"/>
  <c r="N29" i="1"/>
  <c r="P29" i="1" s="1"/>
  <c r="Q29" i="1" s="1"/>
  <c r="N33" i="1"/>
  <c r="P33" i="1" s="1"/>
  <c r="Q33" i="1" s="1"/>
  <c r="N37" i="1"/>
  <c r="P37" i="1" s="1"/>
  <c r="Q37" i="1" s="1"/>
  <c r="N18" i="1"/>
  <c r="P18" i="1" s="1"/>
  <c r="Q18" i="1" s="1"/>
  <c r="N22" i="1"/>
  <c r="P22" i="1" s="1"/>
  <c r="N26" i="1"/>
  <c r="P26" i="1" s="1"/>
  <c r="N30" i="1"/>
  <c r="P30" i="1" s="1"/>
  <c r="N34" i="1"/>
  <c r="P34" i="1" s="1"/>
  <c r="Q34" i="1" s="1"/>
  <c r="K15" i="1"/>
  <c r="M15" i="1" s="1"/>
  <c r="K19" i="1"/>
  <c r="M19" i="1" s="1"/>
  <c r="K23" i="1"/>
  <c r="M23" i="1" s="1"/>
  <c r="K27" i="1"/>
  <c r="M27" i="1" s="1"/>
  <c r="K31" i="1"/>
  <c r="M31" i="1" s="1"/>
  <c r="K35" i="1"/>
  <c r="M35" i="1" s="1"/>
  <c r="Q35" i="1" s="1"/>
  <c r="K16" i="1"/>
  <c r="M16" i="1" s="1"/>
  <c r="Q16" i="1" s="1"/>
  <c r="K20" i="1"/>
  <c r="M20" i="1" s="1"/>
  <c r="Q20" i="1" s="1"/>
  <c r="K24" i="1"/>
  <c r="M24" i="1" s="1"/>
  <c r="K28" i="1"/>
  <c r="M28" i="1" s="1"/>
  <c r="Q28" i="1" s="1"/>
  <c r="K32" i="1"/>
  <c r="M32" i="1" s="1"/>
  <c r="Q32" i="1" s="1"/>
  <c r="N15" i="1"/>
  <c r="P15" i="1" s="1"/>
  <c r="Q15" i="1" s="1"/>
  <c r="N19" i="1"/>
  <c r="P19" i="1" s="1"/>
  <c r="N23" i="1"/>
  <c r="P23" i="1" s="1"/>
  <c r="N27" i="1"/>
  <c r="P27" i="1" s="1"/>
  <c r="N31" i="1"/>
  <c r="P31" i="1" s="1"/>
  <c r="Q31" i="1" s="1"/>
  <c r="H16" i="1" l="1"/>
  <c r="H47" i="1" s="1"/>
  <c r="D48" i="1" s="1"/>
  <c r="D50" i="1" s="1"/>
  <c r="H28" i="1"/>
  <c r="H43" i="1"/>
  <c r="H18" i="1"/>
  <c r="Q23" i="1"/>
  <c r="Q26" i="1"/>
  <c r="H37" i="1"/>
  <c r="H34" i="1"/>
  <c r="Q27" i="1"/>
  <c r="Q30" i="1"/>
  <c r="Q19" i="1"/>
  <c r="Q38" i="1" s="1"/>
  <c r="M39" i="1" s="1"/>
  <c r="M41" i="1" s="1"/>
  <c r="Q22" i="1"/>
  <c r="H44" i="1"/>
  <c r="H22" i="1"/>
  <c r="H38" i="1"/>
  <c r="H19" i="1"/>
  <c r="H35" i="1"/>
  <c r="H33" i="1"/>
</calcChain>
</file>

<file path=xl/sharedStrings.xml><?xml version="1.0" encoding="utf-8"?>
<sst xmlns="http://schemas.openxmlformats.org/spreadsheetml/2006/main" count="78" uniqueCount="45">
  <si>
    <t>\</t>
  </si>
  <si>
    <t>METRO POWER COMPANY LIMITED</t>
  </si>
  <si>
    <t>Hourly MWh Readings</t>
  </si>
  <si>
    <t>Date:</t>
  </si>
  <si>
    <t>Attn:</t>
  </si>
  <si>
    <t>Abdul Ghaffar</t>
  </si>
  <si>
    <t>EXPORT</t>
  </si>
  <si>
    <t>IMPORT</t>
  </si>
  <si>
    <t>Time Hours</t>
  </si>
  <si>
    <t>Transformer No 1</t>
  </si>
  <si>
    <t>Transformer No 2</t>
  </si>
  <si>
    <t>(MWh) Previous</t>
  </si>
  <si>
    <t>(MWh) Present</t>
  </si>
  <si>
    <t>(MWh) Diff-A</t>
  </si>
  <si>
    <t>(MWh) Diff-B</t>
  </si>
  <si>
    <t>T.Dispatch A+B MWh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</si>
  <si>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</si>
  <si>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</si>
  <si>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</si>
  <si>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</si>
  <si>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</si>
  <si>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</si>
  <si>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</si>
  <si>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</si>
  <si>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</si>
  <si>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</si>
  <si>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</si>
  <si>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</si>
  <si>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</si>
  <si>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</si>
  <si>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</si>
  <si>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</si>
  <si>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</si>
  <si>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</si>
  <si>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</si>
  <si>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</si>
  <si>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</si>
  <si>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</si>
  <si>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</si>
  <si>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</si>
  <si>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Total (MWh)</t>
  </si>
  <si>
    <t>Total MWh (Today)</t>
  </si>
  <si>
    <t>Before Last Day MWh</t>
  </si>
  <si>
    <t>Month to date:  (MWh)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</si>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</sst>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/>
    <numFmt numFmtId="165" formatCode="[h]:mm;@"/>
  </numFmts>
  <fonts count="13">
    <font>
      <sz val="11"/>
      <color theme="1"/>
      <name val="Aptos Narrow"/>
      <charset val="134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Arial Bold"/>
      <charset val="134"/>
    </font>
    <font>
      <sz val="10"/>
      <color rgb="FF000000"/>
      <name val="Arial Bold"/>
      <charset val="134"/>
    </font>
    <font>
      <sz val="9"/>
      <color rgb="FF000000"/>
      <name val="Arial Bold"/>
      <charset val="134"/>
    </font>
    <font>
      <sz val="10"/>
      <color theme="1"/>
      <name val="Times New Roman"/>
      <family val="1"/>
    </font>
    <font>
      <b/>
      <sz val="9"/>
      <color rgb="FF000000"/>
      <name val="Arial Bold"/>
      <charset val="134"/>
    </font>
    <font>
      <sz val="9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rial Bold"/>
      <charset val="134"/>
    </font>
    <font>
      <sz val="8"/>
      <color rgb="FF000000"/>
      <name val="Arial Bold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Protection="1">
      <protection locked="0"/>
    </xf>
    <xf numFmtId="164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3" fillId="0" borderId="0" xfId="0" applyNumberFormat="1" applyFont="1" applyAlignment="1" applyProtection="1">
      <alignment horizontal="left"/>
      <protection locked="0"/>
    </xf>
    <xf numFmtId="49" fontId="3" fillId="0" borderId="0" xfId="0" applyNumberFormat="1" applyFont="1" applyAlignment="1" applyProtection="1">
      <alignment horizontal="left"/>
      <protection locked="0"/>
    </xf>
    <xf numFmtId="49" fontId="6" fillId="0" borderId="3" xfId="0" applyNumberFormat="1" applyFont="1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 applyProtection="1">
      <alignment horizontal="center" vertical="center"/>
      <protection locked="0"/>
    </xf>
    <xf numFmtId="49" fontId="6" fillId="0" borderId="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49" fontId="6" fillId="0" borderId="6" xfId="0" applyNumberFormat="1" applyFont="1" applyBorder="1" applyAlignment="1" applyProtection="1">
      <alignment horizontal="center" vertical="center"/>
      <protection locked="0"/>
    </xf>
    <xf numFmtId="49" fontId="6" fillId="0" borderId="7" xfId="0" applyNumberFormat="1" applyFont="1" applyBorder="1" applyAlignment="1" applyProtection="1">
      <alignment horizontal="center" vertical="center"/>
      <protection locked="0"/>
    </xf>
    <xf numFmtId="49" fontId="6" fillId="0" borderId="8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49" fontId="4" fillId="0" borderId="9" xfId="0" applyNumberFormat="1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2" fontId="8" fillId="0" borderId="10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1" fillId="0" borderId="10" xfId="0" applyNumberFormat="1" applyFont="1" applyBorder="1" applyAlignment="1" applyProtection="1">
      <alignment horizontal="center" vertical="center" wrapText="1"/>
      <protection locked="0"/>
    </xf>
    <xf numFmtId="49" fontId="4" fillId="0" borderId="11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2" fontId="8" fillId="0" borderId="0" xfId="0" applyNumberFormat="1" applyFont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horizontal="left" vertical="center"/>
      <protection locked="0"/>
    </xf>
    <xf numFmtId="49" fontId="10" fillId="0" borderId="12" xfId="0" applyNumberFormat="1" applyFont="1" applyBorder="1" applyAlignment="1" applyProtection="1">
      <alignment horizontal="left" vertical="center"/>
      <protection locked="0"/>
    </xf>
    <xf numFmtId="49" fontId="10" fillId="0" borderId="2" xfId="0" applyNumberFormat="1" applyFont="1" applyBorder="1" applyAlignment="1" applyProtection="1">
      <alignment horizontal="left" vertical="center"/>
      <protection locked="0"/>
    </xf>
    <xf numFmtId="2" fontId="11" fillId="0" borderId="10" xfId="0" applyNumberFormat="1" applyFont="1" applyBorder="1" applyAlignment="1">
      <alignment horizontal="center" vertical="center" wrapText="1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49" fontId="12" fillId="0" borderId="0" xfId="0" applyNumberFormat="1" applyFont="1" applyAlignment="1" applyProtection="1">
      <alignment wrapText="1"/>
      <protection locked="0"/>
    </xf>
    <xf numFmtId="165" fontId="1" fillId="0" borderId="10" xfId="0" applyNumberFormat="1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49" fontId="10" fillId="0" borderId="10" xfId="0" applyNumberFormat="1" applyFont="1" applyBorder="1" applyAlignment="1" applyProtection="1">
      <alignment horizontal="left" vertical="center"/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4115" cy="552450"/>
    <xdr:pic>
      <xdr:nvPicPr>
        <xdr:cNvPr id="2" name="Picture 1">
          <a:extLst>
            <a:ext uri="{FF2B5EF4-FFF2-40B4-BE49-F238E27FC236}">
              <a16:creationId xmlns:a16="http://schemas.microsoft.com/office/drawing/2014/main" id="{EDC54FE6-366B-4228-BB6B-53BB235F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4115" cy="5524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.Descon%20Power%20Solutions\1.Daily%20Data%20Sheets\9.2024\3.%20Hourly%20MWH%20Record-MPCL\10.Oct-2024\Hourly%20MWH%20Record%20-MPCL--2024.xlsx" TargetMode="External"/><Relationship Id="rId1" Type="http://schemas.openxmlformats.org/officeDocument/2006/relationships/externalLinkPath" Target="file:///E:\1.Descon%20Power%20Solutions\1.Daily%20Data%20Sheets\9.2024\3.%20Hourly%20MWH%20Record-MPCL\10.Oct-2024\Hourly%20MWH%20Record%20-MPCL-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-10-2024"/>
      <sheetName val="02-10-2024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>
        <row r="6">
          <cell r="B6">
            <v>45566</v>
          </cell>
        </row>
      </sheetData>
      <sheetData sheetId="1"/>
      <sheetData sheetId="2"/>
      <sheetData sheetId="3"/>
      <sheetData sheetId="4"/>
      <sheetData sheetId="5"/>
      <sheetData sheetId="6">
        <row r="37">
          <cell r="L37">
            <v>1117.1099999999999</v>
          </cell>
          <cell r="O37">
            <v>1406.63</v>
          </cell>
        </row>
        <row r="41">
          <cell r="M41">
            <v>6.0399999999999636</v>
          </cell>
        </row>
        <row r="46">
          <cell r="C46">
            <v>6006.93</v>
          </cell>
          <cell r="F46">
            <v>6204.27</v>
          </cell>
        </row>
        <row r="50">
          <cell r="D50">
            <v>2259.5300000000007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A2CC-D823-4E98-A71A-CE3E52C7F6EF}">
  <dimension ref="A1:Q1048576"/>
  <sheetViews>
    <sheetView tabSelected="1" topLeftCell="A38" workbookViewId="0">
      <selection activeCell="H8" sqref="H8"/>
    </sheetView>
  </sheetViews>
  <sheetFormatPr defaultColWidth="7.75" defaultRowHeight="13.5"/>
  <cols>
    <col min="1" max="1" width="6" style="1" customWidth="1"/>
    <col min="2" max="3" width="9.375" style="1" customWidth="1"/>
    <col min="4" max="4" width="11" style="1" customWidth="1"/>
    <col min="5" max="8" width="9.375" style="1" customWidth="1"/>
    <col min="9" max="10" width="7.75" style="1"/>
    <col min="11" max="11" width="9.75" style="1" customWidth="1"/>
    <col min="12" max="13" width="9.5" style="1" customWidth="1"/>
    <col min="14" max="14" width="9.625" style="1" customWidth="1"/>
    <col min="15" max="15" width="9.125" style="1" customWidth="1"/>
    <col min="16" max="16" width="9.625" style="1" customWidth="1"/>
    <col min="17" max="17" width="8.875" style="1" customWidth="1"/>
    <col min="18" max="16384" width="7.75" style="1"/>
  </cols>
  <sheetData>
    <row r="1" spans="1:17">
      <c r="B1" s="1" t="s">
        <v>0</v>
      </c>
    </row>
    <row r="4" spans="1:17" ht="18">
      <c r="A4" s="2" t="s">
        <v>1</v>
      </c>
      <c r="B4" s="2"/>
      <c r="C4" s="2"/>
      <c r="D4" s="2"/>
      <c r="E4" s="2"/>
      <c r="F4" s="2"/>
      <c r="G4" s="2"/>
      <c r="H4" s="2"/>
    </row>
    <row r="5" spans="1:17" ht="14.25">
      <c r="A5" s="3" t="s">
        <v>2</v>
      </c>
      <c r="B5" s="3"/>
      <c r="C5" s="3"/>
      <c r="D5" s="3"/>
      <c r="E5" s="3"/>
      <c r="F5" s="3"/>
      <c r="G5" s="3"/>
      <c r="H5" s="3"/>
    </row>
    <row r="6" spans="1:17" ht="14.25">
      <c r="A6" s="4" t="s">
        <v>3</v>
      </c>
      <c r="B6" s="5">
        <f>('[1]01-10-2024'!B6)+7</f>
        <v>45573</v>
      </c>
      <c r="C6" s="6"/>
    </row>
    <row r="7" spans="1:17" ht="14.25">
      <c r="A7" s="4" t="s">
        <v>4</v>
      </c>
      <c r="B7" s="7" t="s">
        <v>5</v>
      </c>
      <c r="C7" s="7"/>
      <c r="D7" s="7"/>
    </row>
    <row r="8" spans="1:17" ht="15" thickBot="1">
      <c r="A8" s="4"/>
      <c r="B8" s="8"/>
      <c r="C8" s="8"/>
      <c r="D8" s="8"/>
    </row>
    <row r="9" spans="1:17">
      <c r="A9" s="9" t="s">
        <v>6</v>
      </c>
      <c r="B9" s="10"/>
      <c r="C9" s="10"/>
      <c r="D9" s="10"/>
      <c r="E9" s="10"/>
      <c r="F9" s="10"/>
      <c r="G9" s="10"/>
      <c r="H9" s="11"/>
      <c r="I9" s="12"/>
      <c r="J9" s="13" t="s">
        <v>7</v>
      </c>
      <c r="K9" s="14"/>
      <c r="L9" s="14"/>
      <c r="M9" s="14"/>
      <c r="N9" s="14"/>
      <c r="O9" s="14"/>
      <c r="P9" s="14"/>
      <c r="Q9" s="15"/>
    </row>
    <row r="10" spans="1:17" ht="14.25" thickBot="1">
      <c r="A10" s="16"/>
      <c r="B10" s="17"/>
      <c r="C10" s="17"/>
      <c r="D10" s="17"/>
      <c r="E10" s="17"/>
      <c r="F10" s="17"/>
      <c r="G10" s="17"/>
      <c r="H10" s="18"/>
      <c r="I10" s="12"/>
      <c r="J10" s="19"/>
      <c r="K10" s="20"/>
      <c r="L10" s="20"/>
      <c r="M10" s="20"/>
      <c r="N10" s="20"/>
      <c r="O10" s="20"/>
      <c r="P10" s="20"/>
      <c r="Q10" s="21"/>
    </row>
    <row r="11" spans="1:17" ht="21.6" customHeight="1">
      <c r="A11" s="22" t="s">
        <v>8</v>
      </c>
      <c r="B11" s="22" t="s">
        <v>9</v>
      </c>
      <c r="C11" s="22"/>
      <c r="D11" s="22"/>
      <c r="E11" s="22" t="s">
        <v>10</v>
      </c>
      <c r="F11" s="22"/>
      <c r="G11" s="22"/>
      <c r="H11" s="23"/>
      <c r="J11" s="22" t="s">
        <v>8</v>
      </c>
      <c r="K11" s="22" t="s">
        <v>9</v>
      </c>
      <c r="L11" s="22"/>
      <c r="M11" s="22"/>
      <c r="N11" s="22" t="s">
        <v>10</v>
      </c>
      <c r="O11" s="22"/>
      <c r="P11" s="22"/>
      <c r="Q11" s="23"/>
    </row>
    <row r="12" spans="1:17" ht="14.45" customHeight="1">
      <c r="A12" s="24"/>
      <c r="B12" s="24" t="s">
        <v>11</v>
      </c>
      <c r="C12" s="24" t="s">
        <v>12</v>
      </c>
      <c r="D12" s="24" t="s">
        <v>13</v>
      </c>
      <c r="E12" s="24" t="s">
        <v>11</v>
      </c>
      <c r="F12" s="24" t="s">
        <v>12</v>
      </c>
      <c r="G12" s="24" t="s">
        <v>14</v>
      </c>
      <c r="H12" s="24" t="s">
        <v>15</v>
      </c>
      <c r="J12" s="24"/>
      <c r="K12" s="24" t="s">
        <v>11</v>
      </c>
      <c r="L12" s="24" t="s">
        <v>12</v>
      </c>
      <c r="M12" s="24" t="s">
        <v>13</v>
      </c>
      <c r="N12" s="24" t="s">
        <v>11</v>
      </c>
      <c r="O12" s="24" t="s">
        <v>12</v>
      </c>
      <c r="P12" s="24" t="s">
        <v>14</v>
      </c>
      <c r="Q12" s="24" t="s">
        <v>15</v>
      </c>
    </row>
    <row r="13" spans="1:17">
      <c r="A13" s="24"/>
      <c r="B13" s="24"/>
      <c r="C13" s="24"/>
      <c r="D13" s="24"/>
      <c r="E13" s="24"/>
      <c r="F13" s="24"/>
      <c r="G13" s="24"/>
      <c r="H13" s="24"/>
      <c r="J13" s="24"/>
      <c r="K13" s="24"/>
      <c r="L13" s="24"/>
      <c r="M13" s="24"/>
      <c r="N13" s="24"/>
      <c r="O13" s="24"/>
      <c r="P13" s="24"/>
      <c r="Q13" s="24"/>
    </row>
    <row r="14" spans="1:17" ht="16.899999999999999" customHeight="1">
      <c r="A14" s="25" t="s">
        <v>16</v>
      </c>
      <c r="B14" s="26">
        <f>'[1]07'!C46</f>
        <v>6006.93</v>
      </c>
      <c r="C14" s="27">
        <v>6008.37</v>
      </c>
      <c r="D14" s="26">
        <f t="shared" ref="D14:D46" si="0">C14-B14</f>
        <v>1.4399999999995998</v>
      </c>
      <c r="E14" s="26">
        <f>'[1]07'!F46</f>
        <v>6204.27</v>
      </c>
      <c r="F14" s="27">
        <v>6205.04</v>
      </c>
      <c r="G14" s="26">
        <f t="shared" ref="G14:G46" si="1">F14-E14</f>
        <v>0.76999999999952706</v>
      </c>
      <c r="H14" s="26">
        <f t="shared" ref="H14:H46" si="2">G14+D14</f>
        <v>2.2099999999991269</v>
      </c>
      <c r="J14" s="25" t="s">
        <v>16</v>
      </c>
      <c r="K14" s="26">
        <f>'[1]07'!L37</f>
        <v>1117.1099999999999</v>
      </c>
      <c r="L14" s="27">
        <v>1117.1199999999999</v>
      </c>
      <c r="M14" s="26">
        <f t="shared" ref="M14:M37" si="3">L14-K14</f>
        <v>9.9999999999909051E-3</v>
      </c>
      <c r="N14" s="26">
        <f>'[1]07'!O37</f>
        <v>1406.63</v>
      </c>
      <c r="O14" s="27">
        <v>1406.65</v>
      </c>
      <c r="P14" s="26">
        <f t="shared" ref="P14:P37" si="4">O14-N14</f>
        <v>1.999999999998181E-2</v>
      </c>
      <c r="Q14" s="26">
        <f t="shared" ref="Q14:Q37" si="5">P14+M14</f>
        <v>2.9999999999972715E-2</v>
      </c>
    </row>
    <row r="15" spans="1:17" ht="16.899999999999999" customHeight="1">
      <c r="A15" s="25" t="s">
        <v>17</v>
      </c>
      <c r="B15" s="26">
        <f t="array" ref="B15:B46">C14:C45</f>
        <v>6008.37</v>
      </c>
      <c r="C15" s="27">
        <v>6012.41</v>
      </c>
      <c r="D15" s="26">
        <f t="shared" si="0"/>
        <v>4.0399999999999636</v>
      </c>
      <c r="E15" s="26">
        <f t="array" ref="E15:E46">F14:F45</f>
        <v>6205.04</v>
      </c>
      <c r="F15" s="27">
        <v>6209.76</v>
      </c>
      <c r="G15" s="26">
        <f t="shared" si="1"/>
        <v>4.7200000000002547</v>
      </c>
      <c r="H15" s="26">
        <f t="shared" si="2"/>
        <v>8.7600000000002183</v>
      </c>
      <c r="J15" s="25" t="s">
        <v>17</v>
      </c>
      <c r="K15" s="26">
        <f t="array" ref="K15:K37">L14:L36</f>
        <v>1117.1199999999999</v>
      </c>
      <c r="L15" s="27">
        <v>1117.1199999999999</v>
      </c>
      <c r="M15" s="26">
        <f t="shared" si="3"/>
        <v>0</v>
      </c>
      <c r="N15" s="26">
        <f t="array" ref="N15:N37">O14:O36</f>
        <v>1406.65</v>
      </c>
      <c r="O15" s="27">
        <v>1406.65</v>
      </c>
      <c r="P15" s="26">
        <f t="shared" si="4"/>
        <v>0</v>
      </c>
      <c r="Q15" s="26">
        <f t="shared" si="5"/>
        <v>0</v>
      </c>
    </row>
    <row r="16" spans="1:17" ht="16.899999999999999" customHeight="1">
      <c r="A16" s="25" t="s">
        <v>18</v>
      </c>
      <c r="B16" s="26">
        <v>6012.41</v>
      </c>
      <c r="C16" s="27">
        <v>6019.34</v>
      </c>
      <c r="D16" s="26">
        <f t="shared" si="0"/>
        <v>6.930000000000291</v>
      </c>
      <c r="E16" s="26">
        <v>6209.76</v>
      </c>
      <c r="F16" s="27">
        <v>6216.29</v>
      </c>
      <c r="G16" s="26">
        <f t="shared" si="1"/>
        <v>6.5299999999997453</v>
      </c>
      <c r="H16" s="26">
        <f t="shared" si="2"/>
        <v>13.460000000000036</v>
      </c>
      <c r="J16" s="25" t="s">
        <v>18</v>
      </c>
      <c r="K16" s="26">
        <v>1117.1199999999999</v>
      </c>
      <c r="L16" s="27">
        <v>1117.1199999999999</v>
      </c>
      <c r="M16" s="26">
        <f t="shared" si="3"/>
        <v>0</v>
      </c>
      <c r="N16" s="26">
        <v>1406.65</v>
      </c>
      <c r="O16" s="27">
        <v>1406.65</v>
      </c>
      <c r="P16" s="26">
        <f t="shared" si="4"/>
        <v>0</v>
      </c>
      <c r="Q16" s="26">
        <f t="shared" si="5"/>
        <v>0</v>
      </c>
    </row>
    <row r="17" spans="1:17" ht="16.899999999999999" customHeight="1">
      <c r="A17" s="25" t="s">
        <v>19</v>
      </c>
      <c r="B17" s="26">
        <v>6019.34</v>
      </c>
      <c r="C17" s="27">
        <v>6024.43</v>
      </c>
      <c r="D17" s="26">
        <f t="shared" si="0"/>
        <v>5.0900000000001455</v>
      </c>
      <c r="E17" s="26">
        <v>6216.29</v>
      </c>
      <c r="F17" s="27">
        <v>6222.58</v>
      </c>
      <c r="G17" s="26">
        <f t="shared" si="1"/>
        <v>6.2899999999999636</v>
      </c>
      <c r="H17" s="26">
        <f t="shared" si="2"/>
        <v>11.380000000000109</v>
      </c>
      <c r="J17" s="25" t="s">
        <v>19</v>
      </c>
      <c r="K17" s="26">
        <v>1117.1199999999999</v>
      </c>
      <c r="L17" s="27">
        <v>1117.1199999999999</v>
      </c>
      <c r="M17" s="26">
        <f t="shared" si="3"/>
        <v>0</v>
      </c>
      <c r="N17" s="26">
        <v>1406.65</v>
      </c>
      <c r="O17" s="27">
        <v>1406.65</v>
      </c>
      <c r="P17" s="26">
        <f t="shared" si="4"/>
        <v>0</v>
      </c>
      <c r="Q17" s="26">
        <f t="shared" si="5"/>
        <v>0</v>
      </c>
    </row>
    <row r="18" spans="1:17" ht="16.899999999999999" customHeight="1">
      <c r="A18" s="25" t="s">
        <v>20</v>
      </c>
      <c r="B18" s="26">
        <v>6024.43</v>
      </c>
      <c r="C18" s="27">
        <v>6029.12</v>
      </c>
      <c r="D18" s="26">
        <f t="shared" si="0"/>
        <v>4.6899999999995998</v>
      </c>
      <c r="E18" s="26">
        <v>6222.58</v>
      </c>
      <c r="F18" s="27">
        <v>6226.79</v>
      </c>
      <c r="G18" s="26">
        <f t="shared" si="1"/>
        <v>4.2100000000000364</v>
      </c>
      <c r="H18" s="26">
        <f t="shared" si="2"/>
        <v>8.8999999999996362</v>
      </c>
      <c r="J18" s="25" t="s">
        <v>20</v>
      </c>
      <c r="K18" s="26">
        <v>1117.1199999999999</v>
      </c>
      <c r="L18" s="27">
        <v>1117.1199999999999</v>
      </c>
      <c r="M18" s="26">
        <f t="shared" si="3"/>
        <v>0</v>
      </c>
      <c r="N18" s="26">
        <v>1406.65</v>
      </c>
      <c r="O18" s="27">
        <v>1406.65</v>
      </c>
      <c r="P18" s="26">
        <f t="shared" si="4"/>
        <v>0</v>
      </c>
      <c r="Q18" s="26">
        <f t="shared" si="5"/>
        <v>0</v>
      </c>
    </row>
    <row r="19" spans="1:17" ht="16.899999999999999" customHeight="1">
      <c r="A19" s="25" t="s">
        <v>21</v>
      </c>
      <c r="B19" s="26">
        <v>6029.12</v>
      </c>
      <c r="C19" s="27">
        <v>6036.1</v>
      </c>
      <c r="D19" s="26">
        <f t="shared" si="0"/>
        <v>6.9800000000004729</v>
      </c>
      <c r="E19" s="26">
        <v>6226.79</v>
      </c>
      <c r="F19" s="27">
        <v>6233.81</v>
      </c>
      <c r="G19" s="26">
        <f t="shared" si="1"/>
        <v>7.0200000000004366</v>
      </c>
      <c r="H19" s="26">
        <f t="shared" si="2"/>
        <v>14.000000000000909</v>
      </c>
      <c r="J19" s="25" t="s">
        <v>21</v>
      </c>
      <c r="K19" s="26">
        <v>1117.1199999999999</v>
      </c>
      <c r="L19" s="27">
        <v>1117.1199999999999</v>
      </c>
      <c r="M19" s="26">
        <f t="shared" si="3"/>
        <v>0</v>
      </c>
      <c r="N19" s="26">
        <v>1406.65</v>
      </c>
      <c r="O19" s="27">
        <v>1406.65</v>
      </c>
      <c r="P19" s="26">
        <f t="shared" si="4"/>
        <v>0</v>
      </c>
      <c r="Q19" s="26">
        <f t="shared" si="5"/>
        <v>0</v>
      </c>
    </row>
    <row r="20" spans="1:17" ht="16.899999999999999" customHeight="1">
      <c r="A20" s="25" t="s">
        <v>22</v>
      </c>
      <c r="B20" s="26">
        <v>6036.1</v>
      </c>
      <c r="C20" s="27">
        <v>6043.26</v>
      </c>
      <c r="D20" s="26">
        <f t="shared" si="0"/>
        <v>7.1599999999998545</v>
      </c>
      <c r="E20" s="26">
        <v>6233.81</v>
      </c>
      <c r="F20" s="27">
        <v>6242.28</v>
      </c>
      <c r="G20" s="26">
        <f t="shared" si="1"/>
        <v>8.4699999999993452</v>
      </c>
      <c r="H20" s="26">
        <f t="shared" si="2"/>
        <v>15.6299999999992</v>
      </c>
      <c r="J20" s="25" t="s">
        <v>22</v>
      </c>
      <c r="K20" s="26">
        <v>1117.1199999999999</v>
      </c>
      <c r="L20" s="27">
        <v>1117.1199999999999</v>
      </c>
      <c r="M20" s="26">
        <f t="shared" si="3"/>
        <v>0</v>
      </c>
      <c r="N20" s="26">
        <v>1406.65</v>
      </c>
      <c r="O20" s="27">
        <v>1406.65</v>
      </c>
      <c r="P20" s="26">
        <f t="shared" si="4"/>
        <v>0</v>
      </c>
      <c r="Q20" s="26">
        <f t="shared" si="5"/>
        <v>0</v>
      </c>
    </row>
    <row r="21" spans="1:17" ht="16.899999999999999" customHeight="1">
      <c r="A21" s="25" t="s">
        <v>23</v>
      </c>
      <c r="B21" s="26">
        <v>6043.26</v>
      </c>
      <c r="C21" s="27">
        <v>6051.5</v>
      </c>
      <c r="D21" s="26">
        <f t="shared" si="0"/>
        <v>8.2399999999997817</v>
      </c>
      <c r="E21" s="26">
        <v>6242.28</v>
      </c>
      <c r="F21" s="27">
        <v>6250.1</v>
      </c>
      <c r="G21" s="26">
        <f t="shared" si="1"/>
        <v>7.8200000000006185</v>
      </c>
      <c r="H21" s="26">
        <f t="shared" si="2"/>
        <v>16.0600000000004</v>
      </c>
      <c r="J21" s="25" t="s">
        <v>23</v>
      </c>
      <c r="K21" s="26">
        <v>1117.1199999999999</v>
      </c>
      <c r="L21" s="27">
        <v>1117.1199999999999</v>
      </c>
      <c r="M21" s="26">
        <f t="shared" si="3"/>
        <v>0</v>
      </c>
      <c r="N21" s="26">
        <v>1406.65</v>
      </c>
      <c r="O21" s="27">
        <v>1406.65</v>
      </c>
      <c r="P21" s="26">
        <f t="shared" si="4"/>
        <v>0</v>
      </c>
      <c r="Q21" s="26">
        <f t="shared" si="5"/>
        <v>0</v>
      </c>
    </row>
    <row r="22" spans="1:17" ht="16.899999999999999" customHeight="1">
      <c r="A22" s="25" t="s">
        <v>24</v>
      </c>
      <c r="B22" s="26">
        <v>6051.5</v>
      </c>
      <c r="C22" s="27">
        <v>6054.46</v>
      </c>
      <c r="D22" s="26">
        <f t="shared" si="0"/>
        <v>2.9600000000000364</v>
      </c>
      <c r="E22" s="26">
        <v>6250.1</v>
      </c>
      <c r="F22" s="27">
        <v>6253.64</v>
      </c>
      <c r="G22" s="26">
        <f t="shared" si="1"/>
        <v>3.5399999999999636</v>
      </c>
      <c r="H22" s="26">
        <f t="shared" si="2"/>
        <v>6.5</v>
      </c>
      <c r="J22" s="25" t="s">
        <v>24</v>
      </c>
      <c r="K22" s="26">
        <v>1117.1199999999999</v>
      </c>
      <c r="L22" s="27">
        <v>1117.1199999999999</v>
      </c>
      <c r="M22" s="26">
        <f t="shared" si="3"/>
        <v>0</v>
      </c>
      <c r="N22" s="26">
        <v>1406.65</v>
      </c>
      <c r="O22" s="27">
        <v>1406.65</v>
      </c>
      <c r="P22" s="26">
        <f t="shared" si="4"/>
        <v>0</v>
      </c>
      <c r="Q22" s="26">
        <f t="shared" si="5"/>
        <v>0</v>
      </c>
    </row>
    <row r="23" spans="1:17" ht="16.899999999999999" customHeight="1">
      <c r="A23" s="25" t="s">
        <v>25</v>
      </c>
      <c r="B23" s="26">
        <v>6054.46</v>
      </c>
      <c r="C23" s="27">
        <v>6056.12</v>
      </c>
      <c r="D23" s="26">
        <f t="shared" si="0"/>
        <v>1.6599999999998545</v>
      </c>
      <c r="E23" s="26">
        <v>6253.64</v>
      </c>
      <c r="F23" s="27">
        <v>6255.05</v>
      </c>
      <c r="G23" s="26">
        <f t="shared" si="1"/>
        <v>1.4099999999998545</v>
      </c>
      <c r="H23" s="26">
        <f t="shared" si="2"/>
        <v>3.069999999999709</v>
      </c>
      <c r="J23" s="25" t="s">
        <v>25</v>
      </c>
      <c r="K23" s="26">
        <v>1117.1199999999999</v>
      </c>
      <c r="L23" s="27">
        <v>1117.1199999999999</v>
      </c>
      <c r="M23" s="26">
        <f t="shared" si="3"/>
        <v>0</v>
      </c>
      <c r="N23" s="26">
        <v>1406.65</v>
      </c>
      <c r="O23" s="27">
        <v>1406.65</v>
      </c>
      <c r="P23" s="26">
        <f t="shared" si="4"/>
        <v>0</v>
      </c>
      <c r="Q23" s="26">
        <f t="shared" si="5"/>
        <v>0</v>
      </c>
    </row>
    <row r="24" spans="1:17" ht="16.899999999999999" customHeight="1">
      <c r="A24" s="25" t="s">
        <v>26</v>
      </c>
      <c r="B24" s="26">
        <v>6056.12</v>
      </c>
      <c r="C24" s="27">
        <v>6056.23</v>
      </c>
      <c r="D24" s="26">
        <f t="shared" si="0"/>
        <v>0.10999999999967258</v>
      </c>
      <c r="E24" s="26">
        <v>6255.05</v>
      </c>
      <c r="F24" s="27">
        <v>6255.25</v>
      </c>
      <c r="G24" s="26">
        <f t="shared" si="1"/>
        <v>0.1999999999998181</v>
      </c>
      <c r="H24" s="26">
        <f t="shared" si="2"/>
        <v>0.30999999999949068</v>
      </c>
      <c r="J24" s="25" t="s">
        <v>26</v>
      </c>
      <c r="K24" s="26">
        <v>1117.1199999999999</v>
      </c>
      <c r="L24" s="27">
        <v>1117.19</v>
      </c>
      <c r="M24" s="26">
        <f t="shared" si="3"/>
        <v>7.0000000000163709E-2</v>
      </c>
      <c r="N24" s="26">
        <v>1406.65</v>
      </c>
      <c r="O24" s="27">
        <v>1406.73</v>
      </c>
      <c r="P24" s="26">
        <f t="shared" si="4"/>
        <v>7.999999999992724E-2</v>
      </c>
      <c r="Q24" s="26">
        <f t="shared" si="5"/>
        <v>0.15000000000009095</v>
      </c>
    </row>
    <row r="25" spans="1:17" ht="16.899999999999999" customHeight="1">
      <c r="A25" s="25" t="s">
        <v>27</v>
      </c>
      <c r="B25" s="26">
        <v>6056.23</v>
      </c>
      <c r="C25" s="27">
        <v>6056.23</v>
      </c>
      <c r="D25" s="26">
        <f t="shared" si="0"/>
        <v>0</v>
      </c>
      <c r="E25" s="26">
        <v>6255.25</v>
      </c>
      <c r="F25" s="27">
        <v>6255.25</v>
      </c>
      <c r="G25" s="26">
        <f t="shared" si="1"/>
        <v>0</v>
      </c>
      <c r="H25" s="26">
        <f t="shared" si="2"/>
        <v>0</v>
      </c>
      <c r="J25" s="25" t="s">
        <v>27</v>
      </c>
      <c r="K25" s="26">
        <v>1117.19</v>
      </c>
      <c r="L25" s="27">
        <v>1117.3399999999999</v>
      </c>
      <c r="M25" s="26">
        <f t="shared" si="3"/>
        <v>0.14999999999986358</v>
      </c>
      <c r="N25" s="26">
        <v>1406.73</v>
      </c>
      <c r="O25" s="27">
        <v>1406.93</v>
      </c>
      <c r="P25" s="26">
        <f t="shared" si="4"/>
        <v>0.20000000000004547</v>
      </c>
      <c r="Q25" s="26">
        <f t="shared" si="5"/>
        <v>0.34999999999990905</v>
      </c>
    </row>
    <row r="26" spans="1:17" ht="16.899999999999999" customHeight="1">
      <c r="A26" s="25" t="s">
        <v>28</v>
      </c>
      <c r="B26" s="26">
        <v>6056.23</v>
      </c>
      <c r="C26" s="27">
        <v>6056.23</v>
      </c>
      <c r="D26" s="26">
        <f t="shared" si="0"/>
        <v>0</v>
      </c>
      <c r="E26" s="26">
        <v>6255.25</v>
      </c>
      <c r="F26" s="27">
        <v>6255.25</v>
      </c>
      <c r="G26" s="26">
        <f t="shared" si="1"/>
        <v>0</v>
      </c>
      <c r="H26" s="26">
        <f t="shared" si="2"/>
        <v>0</v>
      </c>
      <c r="J26" s="25" t="s">
        <v>28</v>
      </c>
      <c r="K26" s="26">
        <v>1117.3399999999999</v>
      </c>
      <c r="L26" s="27">
        <v>1117.48</v>
      </c>
      <c r="M26" s="26">
        <f t="shared" si="3"/>
        <v>0.14000000000010004</v>
      </c>
      <c r="N26" s="26">
        <v>1406.93</v>
      </c>
      <c r="O26" s="27">
        <v>1407.14</v>
      </c>
      <c r="P26" s="26">
        <f t="shared" si="4"/>
        <v>0.21000000000003638</v>
      </c>
      <c r="Q26" s="26">
        <f t="shared" si="5"/>
        <v>0.35000000000013642</v>
      </c>
    </row>
    <row r="27" spans="1:17" ht="16.899999999999999" customHeight="1">
      <c r="A27" s="25" t="s">
        <v>29</v>
      </c>
      <c r="B27" s="26">
        <v>6056.23</v>
      </c>
      <c r="C27" s="27">
        <v>6056.24</v>
      </c>
      <c r="D27" s="26">
        <f t="shared" si="0"/>
        <v>1.0000000000218279E-2</v>
      </c>
      <c r="E27" s="26">
        <v>6255.25</v>
      </c>
      <c r="F27" s="27">
        <v>6255.26</v>
      </c>
      <c r="G27" s="26">
        <f t="shared" si="1"/>
        <v>1.0000000000218279E-2</v>
      </c>
      <c r="H27" s="26">
        <f t="shared" si="2"/>
        <v>2.0000000000436557E-2</v>
      </c>
      <c r="J27" s="25" t="s">
        <v>29</v>
      </c>
      <c r="K27" s="26">
        <v>1117.48</v>
      </c>
      <c r="L27" s="27">
        <v>1117.6199999999999</v>
      </c>
      <c r="M27" s="26">
        <f t="shared" si="3"/>
        <v>0.13999999999987267</v>
      </c>
      <c r="N27" s="26">
        <v>1407.14</v>
      </c>
      <c r="O27" s="27">
        <v>1407.36</v>
      </c>
      <c r="P27" s="26">
        <f t="shared" si="4"/>
        <v>0.21999999999979991</v>
      </c>
      <c r="Q27" s="26">
        <f t="shared" si="5"/>
        <v>0.35999999999967258</v>
      </c>
    </row>
    <row r="28" spans="1:17" ht="16.899999999999999" customHeight="1">
      <c r="A28" s="25" t="s">
        <v>30</v>
      </c>
      <c r="B28" s="26">
        <v>6056.24</v>
      </c>
      <c r="C28" s="27">
        <v>6056.24</v>
      </c>
      <c r="D28" s="26">
        <f t="shared" si="0"/>
        <v>0</v>
      </c>
      <c r="E28" s="26">
        <v>6255.26</v>
      </c>
      <c r="F28" s="27">
        <v>6255.26</v>
      </c>
      <c r="G28" s="26">
        <f t="shared" si="1"/>
        <v>0</v>
      </c>
      <c r="H28" s="26">
        <f t="shared" si="2"/>
        <v>0</v>
      </c>
      <c r="J28" s="25" t="s">
        <v>30</v>
      </c>
      <c r="K28" s="26">
        <v>1117.6199999999999</v>
      </c>
      <c r="L28" s="27">
        <v>1117.76</v>
      </c>
      <c r="M28" s="26">
        <f t="shared" si="3"/>
        <v>0.14000000000010004</v>
      </c>
      <c r="N28" s="26">
        <v>1407.36</v>
      </c>
      <c r="O28" s="27">
        <v>1407.58</v>
      </c>
      <c r="P28" s="26">
        <f t="shared" si="4"/>
        <v>0.22000000000002728</v>
      </c>
      <c r="Q28" s="26">
        <f t="shared" si="5"/>
        <v>0.36000000000012733</v>
      </c>
    </row>
    <row r="29" spans="1:17" ht="16.899999999999999" customHeight="1">
      <c r="A29" s="25" t="s">
        <v>31</v>
      </c>
      <c r="B29" s="26">
        <v>6056.24</v>
      </c>
      <c r="C29" s="27">
        <v>6056.24</v>
      </c>
      <c r="D29" s="26">
        <f t="shared" si="0"/>
        <v>0</v>
      </c>
      <c r="E29" s="26">
        <v>6255.26</v>
      </c>
      <c r="F29" s="27">
        <v>6255.26</v>
      </c>
      <c r="G29" s="26">
        <f t="shared" si="1"/>
        <v>0</v>
      </c>
      <c r="H29" s="26">
        <f t="shared" si="2"/>
        <v>0</v>
      </c>
      <c r="J29" s="25" t="s">
        <v>31</v>
      </c>
      <c r="K29" s="26">
        <v>1117.76</v>
      </c>
      <c r="L29" s="27">
        <v>1117.9100000000001</v>
      </c>
      <c r="M29" s="26">
        <f t="shared" si="3"/>
        <v>0.15000000000009095</v>
      </c>
      <c r="N29" s="26">
        <v>1407.58</v>
      </c>
      <c r="O29" s="27">
        <v>1407.8</v>
      </c>
      <c r="P29" s="26">
        <f t="shared" si="4"/>
        <v>0.22000000000002728</v>
      </c>
      <c r="Q29" s="26">
        <f t="shared" si="5"/>
        <v>0.37000000000011823</v>
      </c>
    </row>
    <row r="30" spans="1:17" ht="16.899999999999999" customHeight="1">
      <c r="A30" s="25" t="s">
        <v>32</v>
      </c>
      <c r="B30" s="26">
        <v>6056.24</v>
      </c>
      <c r="C30" s="27">
        <v>6056.24</v>
      </c>
      <c r="D30" s="26">
        <f t="shared" si="0"/>
        <v>0</v>
      </c>
      <c r="E30" s="26">
        <v>6255.26</v>
      </c>
      <c r="F30" s="27">
        <v>6255.26</v>
      </c>
      <c r="G30" s="26">
        <f t="shared" si="1"/>
        <v>0</v>
      </c>
      <c r="H30" s="26">
        <f t="shared" si="2"/>
        <v>0</v>
      </c>
      <c r="J30" s="25" t="s">
        <v>32</v>
      </c>
      <c r="K30" s="26">
        <v>1117.9100000000001</v>
      </c>
      <c r="L30" s="27">
        <v>1118.04</v>
      </c>
      <c r="M30" s="26">
        <f t="shared" si="3"/>
        <v>0.12999999999988177</v>
      </c>
      <c r="N30" s="26">
        <v>1407.8</v>
      </c>
      <c r="O30" s="27">
        <v>1408</v>
      </c>
      <c r="P30" s="26">
        <f t="shared" si="4"/>
        <v>0.20000000000004547</v>
      </c>
      <c r="Q30" s="26">
        <f t="shared" si="5"/>
        <v>0.32999999999992724</v>
      </c>
    </row>
    <row r="31" spans="1:17" ht="16.899999999999999" customHeight="1">
      <c r="A31" s="28">
        <v>0.73958333333333337</v>
      </c>
      <c r="B31" s="26">
        <v>6056.24</v>
      </c>
      <c r="C31" s="27">
        <v>6056.24</v>
      </c>
      <c r="D31" s="26">
        <f t="shared" si="0"/>
        <v>0</v>
      </c>
      <c r="E31" s="26">
        <v>6255.26</v>
      </c>
      <c r="F31" s="27">
        <v>6255.26</v>
      </c>
      <c r="G31" s="26">
        <f t="shared" si="1"/>
        <v>0</v>
      </c>
      <c r="H31" s="26">
        <f t="shared" si="2"/>
        <v>0</v>
      </c>
      <c r="J31" s="25" t="s">
        <v>33</v>
      </c>
      <c r="K31" s="26">
        <v>1118.04</v>
      </c>
      <c r="L31" s="27">
        <v>1118.18</v>
      </c>
      <c r="M31" s="26">
        <f t="shared" si="3"/>
        <v>0.14000000000010004</v>
      </c>
      <c r="N31" s="26">
        <v>1408</v>
      </c>
      <c r="O31" s="27">
        <v>1408.15</v>
      </c>
      <c r="P31" s="26">
        <f t="shared" si="4"/>
        <v>0.15000000000009095</v>
      </c>
      <c r="Q31" s="26">
        <f t="shared" si="5"/>
        <v>0.29000000000019099</v>
      </c>
    </row>
    <row r="32" spans="1:17" ht="16.899999999999999" customHeight="1">
      <c r="A32" s="28">
        <v>0.75</v>
      </c>
      <c r="B32" s="26">
        <v>6056.24</v>
      </c>
      <c r="C32" s="27">
        <v>6056.24</v>
      </c>
      <c r="D32" s="26">
        <f t="shared" si="0"/>
        <v>0</v>
      </c>
      <c r="E32" s="26">
        <v>6255.26</v>
      </c>
      <c r="F32" s="27">
        <v>6255.3</v>
      </c>
      <c r="G32" s="26">
        <f t="shared" si="1"/>
        <v>3.999999999996362E-2</v>
      </c>
      <c r="H32" s="26">
        <f t="shared" si="2"/>
        <v>3.999999999996362E-2</v>
      </c>
      <c r="J32" s="25" t="s">
        <v>34</v>
      </c>
      <c r="K32" s="26">
        <v>1118.18</v>
      </c>
      <c r="L32" s="27">
        <v>1118.18</v>
      </c>
      <c r="M32" s="26">
        <f t="shared" si="3"/>
        <v>0</v>
      </c>
      <c r="N32" s="26">
        <v>1408.15</v>
      </c>
      <c r="O32" s="27">
        <v>1408.16</v>
      </c>
      <c r="P32" s="26">
        <f t="shared" si="4"/>
        <v>9.9999999999909051E-3</v>
      </c>
      <c r="Q32" s="26">
        <f t="shared" si="5"/>
        <v>9.9999999999909051E-3</v>
      </c>
    </row>
    <row r="33" spans="1:17" ht="16.899999999999999" customHeight="1">
      <c r="A33" s="28">
        <v>0.76041666666666663</v>
      </c>
      <c r="B33" s="26">
        <v>6056.24</v>
      </c>
      <c r="C33" s="27">
        <v>6056.34</v>
      </c>
      <c r="D33" s="26">
        <f t="shared" si="0"/>
        <v>0.1000000000003638</v>
      </c>
      <c r="E33" s="26">
        <v>6255.3</v>
      </c>
      <c r="F33" s="27">
        <v>6255.46</v>
      </c>
      <c r="G33" s="26">
        <f t="shared" si="1"/>
        <v>0.15999999999985448</v>
      </c>
      <c r="H33" s="26">
        <f t="shared" si="2"/>
        <v>0.26000000000021828</v>
      </c>
      <c r="J33" s="25" t="s">
        <v>35</v>
      </c>
      <c r="K33" s="26">
        <v>1118.18</v>
      </c>
      <c r="L33" s="27">
        <v>1118.18</v>
      </c>
      <c r="M33" s="26">
        <f t="shared" si="3"/>
        <v>0</v>
      </c>
      <c r="N33" s="26">
        <v>1408.16</v>
      </c>
      <c r="O33" s="27">
        <v>1408.23</v>
      </c>
      <c r="P33" s="26">
        <f t="shared" si="4"/>
        <v>6.9999999999936335E-2</v>
      </c>
      <c r="Q33" s="26">
        <f t="shared" si="5"/>
        <v>6.9999999999936335E-2</v>
      </c>
    </row>
    <row r="34" spans="1:17" ht="16.899999999999999" customHeight="1">
      <c r="A34" s="28">
        <v>0.77083333333333337</v>
      </c>
      <c r="B34" s="26">
        <v>6056.34</v>
      </c>
      <c r="C34" s="27">
        <v>6056.58</v>
      </c>
      <c r="D34" s="26">
        <f t="shared" si="0"/>
        <v>0.23999999999978172</v>
      </c>
      <c r="E34" s="26">
        <v>6255.46</v>
      </c>
      <c r="F34" s="27">
        <v>6255.69</v>
      </c>
      <c r="G34" s="26">
        <f t="shared" si="1"/>
        <v>0.22999999999956344</v>
      </c>
      <c r="H34" s="26">
        <f t="shared" si="2"/>
        <v>0.46999999999934516</v>
      </c>
      <c r="J34" s="25" t="s">
        <v>36</v>
      </c>
      <c r="K34" s="26">
        <v>1118.18</v>
      </c>
      <c r="L34" s="27">
        <v>1118.25</v>
      </c>
      <c r="M34" s="26">
        <f t="shared" si="3"/>
        <v>6.9999999999936335E-2</v>
      </c>
      <c r="N34" s="26">
        <v>1408.23</v>
      </c>
      <c r="O34" s="27">
        <v>1408.46</v>
      </c>
      <c r="P34" s="26">
        <f t="shared" si="4"/>
        <v>0.23000000000001819</v>
      </c>
      <c r="Q34" s="26">
        <f t="shared" si="5"/>
        <v>0.29999999999995453</v>
      </c>
    </row>
    <row r="35" spans="1:17" ht="16.899999999999999" customHeight="1">
      <c r="A35" s="28">
        <v>0.78125</v>
      </c>
      <c r="B35" s="26">
        <v>6056.58</v>
      </c>
      <c r="C35" s="27">
        <v>6056.78</v>
      </c>
      <c r="D35" s="26">
        <f t="shared" si="0"/>
        <v>0.1999999999998181</v>
      </c>
      <c r="E35" s="26">
        <v>6255.69</v>
      </c>
      <c r="F35" s="27">
        <v>6255.87</v>
      </c>
      <c r="G35" s="26">
        <f t="shared" si="1"/>
        <v>0.18000000000029104</v>
      </c>
      <c r="H35" s="26">
        <f t="shared" si="2"/>
        <v>0.38000000000010914</v>
      </c>
      <c r="J35" s="25" t="s">
        <v>37</v>
      </c>
      <c r="K35" s="26">
        <v>1118.25</v>
      </c>
      <c r="L35" s="27">
        <v>1118.25</v>
      </c>
      <c r="M35" s="26">
        <f t="shared" si="3"/>
        <v>0</v>
      </c>
      <c r="N35" s="26">
        <v>1408.46</v>
      </c>
      <c r="O35" s="27">
        <v>1408.49</v>
      </c>
      <c r="P35" s="26">
        <f t="shared" si="4"/>
        <v>2.9999999999972715E-2</v>
      </c>
      <c r="Q35" s="26">
        <f t="shared" si="5"/>
        <v>2.9999999999972715E-2</v>
      </c>
    </row>
    <row r="36" spans="1:17" ht="16.899999999999999" customHeight="1">
      <c r="A36" s="28">
        <v>0.79166666666666663</v>
      </c>
      <c r="B36" s="26">
        <v>6056.78</v>
      </c>
      <c r="C36" s="27">
        <v>6056.9</v>
      </c>
      <c r="D36" s="26">
        <f t="shared" si="0"/>
        <v>0.11999999999989086</v>
      </c>
      <c r="E36" s="26">
        <v>6255.87</v>
      </c>
      <c r="F36" s="27">
        <v>6255.91</v>
      </c>
      <c r="G36" s="26">
        <f t="shared" si="1"/>
        <v>3.999999999996362E-2</v>
      </c>
      <c r="H36" s="26">
        <f t="shared" si="2"/>
        <v>0.15999999999985448</v>
      </c>
      <c r="J36" s="29" t="s">
        <v>38</v>
      </c>
      <c r="K36" s="26">
        <v>1118.25</v>
      </c>
      <c r="L36" s="27">
        <v>1118.3</v>
      </c>
      <c r="M36" s="26">
        <f t="shared" si="3"/>
        <v>4.9999999999954525E-2</v>
      </c>
      <c r="N36" s="26">
        <v>1408.49</v>
      </c>
      <c r="O36" s="27">
        <v>1408.5</v>
      </c>
      <c r="P36" s="26">
        <f t="shared" si="4"/>
        <v>9.9999999999909051E-3</v>
      </c>
      <c r="Q36" s="26">
        <f t="shared" si="5"/>
        <v>5.999999999994543E-2</v>
      </c>
    </row>
    <row r="37" spans="1:17" ht="16.899999999999999" customHeight="1">
      <c r="A37" s="28">
        <v>0.80208333333333337</v>
      </c>
      <c r="B37" s="26">
        <v>6056.9</v>
      </c>
      <c r="C37" s="27">
        <v>6057.48</v>
      </c>
      <c r="D37" s="26">
        <f t="shared" si="0"/>
        <v>0.57999999999992724</v>
      </c>
      <c r="E37" s="26">
        <v>6255.91</v>
      </c>
      <c r="F37" s="27">
        <v>6256.28</v>
      </c>
      <c r="G37" s="26">
        <f t="shared" si="1"/>
        <v>0.36999999999989086</v>
      </c>
      <c r="H37" s="26">
        <f t="shared" si="2"/>
        <v>0.9499999999998181</v>
      </c>
      <c r="J37" s="25" t="s">
        <v>39</v>
      </c>
      <c r="K37" s="26">
        <v>1118.3</v>
      </c>
      <c r="L37" s="27">
        <v>1118.31</v>
      </c>
      <c r="M37" s="26">
        <f t="shared" si="3"/>
        <v>9.9999999999909051E-3</v>
      </c>
      <c r="N37" s="26">
        <v>1408.5</v>
      </c>
      <c r="O37" s="27">
        <v>1408.51</v>
      </c>
      <c r="P37" s="26">
        <f t="shared" si="4"/>
        <v>9.9999999999909051E-3</v>
      </c>
      <c r="Q37" s="26">
        <f t="shared" si="5"/>
        <v>1.999999999998181E-2</v>
      </c>
    </row>
    <row r="38" spans="1:17" ht="16.899999999999999" customHeight="1">
      <c r="A38" s="28">
        <v>0.8125</v>
      </c>
      <c r="B38" s="26">
        <v>6057.48</v>
      </c>
      <c r="C38" s="27">
        <v>6057.48</v>
      </c>
      <c r="D38" s="26">
        <f t="shared" si="0"/>
        <v>0</v>
      </c>
      <c r="E38" s="26">
        <v>6256.28</v>
      </c>
      <c r="F38" s="27">
        <v>6256.28</v>
      </c>
      <c r="G38" s="26">
        <f t="shared" si="1"/>
        <v>0</v>
      </c>
      <c r="H38" s="26">
        <f t="shared" si="2"/>
        <v>0</v>
      </c>
      <c r="J38" s="30"/>
      <c r="K38" s="31"/>
      <c r="L38" s="31"/>
      <c r="M38" s="31"/>
      <c r="N38" s="31"/>
      <c r="O38" s="32" t="s">
        <v>40</v>
      </c>
      <c r="P38" s="32"/>
      <c r="Q38" s="26">
        <f>SUM(Q14:Q37)</f>
        <v>3.0799999999999272</v>
      </c>
    </row>
    <row r="39" spans="1:17" ht="16.899999999999999" customHeight="1">
      <c r="A39" s="28">
        <v>0.82291666666666663</v>
      </c>
      <c r="B39" s="26">
        <v>6057.48</v>
      </c>
      <c r="C39" s="27">
        <v>6057.93</v>
      </c>
      <c r="D39" s="26">
        <f t="shared" si="0"/>
        <v>0.4500000000007276</v>
      </c>
      <c r="E39" s="26">
        <v>6256.28</v>
      </c>
      <c r="F39" s="27">
        <v>6256.55</v>
      </c>
      <c r="G39" s="26">
        <f t="shared" si="1"/>
        <v>0.27000000000043656</v>
      </c>
      <c r="H39" s="26">
        <f t="shared" si="2"/>
        <v>0.72000000000116415</v>
      </c>
      <c r="J39" s="33" t="s">
        <v>41</v>
      </c>
      <c r="K39" s="34"/>
      <c r="L39" s="35"/>
      <c r="M39" s="36">
        <f>Q38</f>
        <v>3.0799999999999272</v>
      </c>
      <c r="N39" s="37"/>
      <c r="O39" s="38"/>
      <c r="P39" s="38"/>
      <c r="Q39" s="31"/>
    </row>
    <row r="40" spans="1:17" ht="16.899999999999999" customHeight="1">
      <c r="A40" s="28">
        <v>0.83333333333333337</v>
      </c>
      <c r="B40" s="26">
        <v>6057.93</v>
      </c>
      <c r="C40" s="27">
        <v>6057.98</v>
      </c>
      <c r="D40" s="26">
        <f t="shared" si="0"/>
        <v>4.9999999999272404E-2</v>
      </c>
      <c r="E40" s="26">
        <v>6256.55</v>
      </c>
      <c r="F40" s="27">
        <v>6256.55</v>
      </c>
      <c r="G40" s="26">
        <f t="shared" si="1"/>
        <v>0</v>
      </c>
      <c r="H40" s="26">
        <f t="shared" si="2"/>
        <v>4.9999999999272404E-2</v>
      </c>
      <c r="J40" s="33" t="s">
        <v>42</v>
      </c>
      <c r="K40" s="34"/>
      <c r="L40" s="35"/>
      <c r="M40" s="36">
        <f>'[1]07'!M41</f>
        <v>6.0399999999999636</v>
      </c>
    </row>
    <row r="41" spans="1:17" ht="16.899999999999999" customHeight="1">
      <c r="A41" s="28">
        <v>0.84375</v>
      </c>
      <c r="B41" s="26">
        <v>6057.98</v>
      </c>
      <c r="C41" s="27">
        <v>6057.99</v>
      </c>
      <c r="D41" s="26">
        <f t="shared" si="0"/>
        <v>1.0000000000218279E-2</v>
      </c>
      <c r="E41" s="26">
        <v>6256.55</v>
      </c>
      <c r="F41" s="27">
        <v>6256.55</v>
      </c>
      <c r="G41" s="26">
        <f t="shared" si="1"/>
        <v>0</v>
      </c>
      <c r="H41" s="26">
        <f t="shared" si="2"/>
        <v>1.0000000000218279E-2</v>
      </c>
      <c r="J41" s="33" t="s">
        <v>43</v>
      </c>
      <c r="K41" s="34"/>
      <c r="L41" s="35"/>
      <c r="M41" s="36">
        <f>SUM(M40,M39)</f>
        <v>9.1199999999998909</v>
      </c>
    </row>
    <row r="42" spans="1:17" ht="16.899999999999999" customHeight="1">
      <c r="A42" s="28">
        <v>0.85416666666666663</v>
      </c>
      <c r="B42" s="26">
        <v>6057.99</v>
      </c>
      <c r="C42" s="27">
        <v>6058.01</v>
      </c>
      <c r="D42" s="26">
        <f t="shared" si="0"/>
        <v>2.0000000000436557E-2</v>
      </c>
      <c r="E42" s="26">
        <v>6256.55</v>
      </c>
      <c r="F42" s="27">
        <v>6256.55</v>
      </c>
      <c r="G42" s="26">
        <f t="shared" si="1"/>
        <v>0</v>
      </c>
      <c r="H42" s="26">
        <f t="shared" si="2"/>
        <v>2.0000000000436557E-2</v>
      </c>
      <c r="N42" s="39"/>
      <c r="O42" s="39"/>
      <c r="P42" s="39"/>
      <c r="Q42" s="39"/>
    </row>
    <row r="43" spans="1:17" ht="16.899999999999999" customHeight="1">
      <c r="A43" s="28">
        <v>0.875</v>
      </c>
      <c r="B43" s="26">
        <v>6058.01</v>
      </c>
      <c r="C43" s="27">
        <v>6058.02</v>
      </c>
      <c r="D43" s="26">
        <f t="shared" si="0"/>
        <v>1.0000000000218279E-2</v>
      </c>
      <c r="E43" s="26">
        <v>6256.55</v>
      </c>
      <c r="F43" s="27">
        <v>6256.55</v>
      </c>
      <c r="G43" s="26">
        <f t="shared" si="1"/>
        <v>0</v>
      </c>
      <c r="H43" s="26">
        <f t="shared" si="2"/>
        <v>1.0000000000218279E-2</v>
      </c>
    </row>
    <row r="44" spans="1:17" ht="16.899999999999999" customHeight="1">
      <c r="A44" s="28">
        <v>0.91666666666666696</v>
      </c>
      <c r="B44" s="26">
        <v>6058.02</v>
      </c>
      <c r="C44" s="27">
        <v>6058.27</v>
      </c>
      <c r="D44" s="26">
        <f t="shared" si="0"/>
        <v>0.25</v>
      </c>
      <c r="E44" s="26">
        <v>6256.55</v>
      </c>
      <c r="F44" s="27">
        <v>6256.81</v>
      </c>
      <c r="G44" s="26">
        <f t="shared" si="1"/>
        <v>0.26000000000021828</v>
      </c>
      <c r="H44" s="26">
        <f t="shared" si="2"/>
        <v>0.51000000000021828</v>
      </c>
    </row>
    <row r="45" spans="1:17" ht="16.899999999999999" customHeight="1">
      <c r="A45" s="28">
        <v>0.95833333333333304</v>
      </c>
      <c r="B45" s="26">
        <v>6058.27</v>
      </c>
      <c r="C45" s="27">
        <v>6058.29</v>
      </c>
      <c r="D45" s="26">
        <f t="shared" si="0"/>
        <v>1.9999999999527063E-2</v>
      </c>
      <c r="E45" s="26">
        <v>6256.81</v>
      </c>
      <c r="F45" s="27">
        <v>6257.03</v>
      </c>
      <c r="G45" s="26">
        <f t="shared" si="1"/>
        <v>0.21999999999934516</v>
      </c>
      <c r="H45" s="26">
        <f t="shared" si="2"/>
        <v>0.23999999999887223</v>
      </c>
    </row>
    <row r="46" spans="1:17" ht="16.899999999999999" customHeight="1">
      <c r="A46" s="40">
        <v>1</v>
      </c>
      <c r="B46" s="26">
        <v>6058.29</v>
      </c>
      <c r="C46" s="27">
        <v>6058.98</v>
      </c>
      <c r="D46" s="26">
        <f t="shared" si="0"/>
        <v>0.68999999999959982</v>
      </c>
      <c r="E46" s="26">
        <v>6257.03</v>
      </c>
      <c r="F46" s="27">
        <v>6257.59</v>
      </c>
      <c r="G46" s="26">
        <f t="shared" si="1"/>
        <v>0.56000000000040018</v>
      </c>
      <c r="H46" s="26">
        <f t="shared" si="2"/>
        <v>1.25</v>
      </c>
    </row>
    <row r="47" spans="1:17" ht="25.15" customHeight="1">
      <c r="A47" s="37"/>
      <c r="B47" s="37"/>
      <c r="C47" s="37"/>
      <c r="D47" s="37"/>
      <c r="E47" s="41"/>
      <c r="F47" s="42" t="s">
        <v>40</v>
      </c>
      <c r="G47" s="43"/>
      <c r="H47" s="26">
        <f>SUM(H14:H46)</f>
        <v>105.36999999999898</v>
      </c>
    </row>
    <row r="48" spans="1:17" ht="28.15" customHeight="1">
      <c r="A48" s="44" t="s">
        <v>41</v>
      </c>
      <c r="B48" s="44"/>
      <c r="C48" s="44"/>
      <c r="D48" s="36">
        <f>H47</f>
        <v>105.36999999999898</v>
      </c>
    </row>
    <row r="49" spans="1:16" ht="28.15" customHeight="1">
      <c r="A49" s="33" t="s">
        <v>42</v>
      </c>
      <c r="B49" s="34"/>
      <c r="C49" s="35"/>
      <c r="D49" s="36">
        <f>'[1]07'!D50</f>
        <v>2259.5300000000007</v>
      </c>
      <c r="M49" s="45"/>
      <c r="N49" s="45"/>
      <c r="O49" s="45"/>
      <c r="P49" s="1" t="s">
        <v>44</v>
      </c>
    </row>
    <row r="50" spans="1:16" ht="26.45" customHeight="1">
      <c r="A50" s="44" t="s">
        <v>43</v>
      </c>
      <c r="B50" s="44"/>
      <c r="C50" s="44"/>
      <c r="D50" s="36">
        <f>SUM(D49,D48)</f>
        <v>2364.8999999999996</v>
      </c>
      <c r="E50" s="39"/>
      <c r="F50" s="39"/>
      <c r="G50" s="39"/>
      <c r="H50" s="39"/>
    </row>
    <row r="51" spans="1:16" ht="4.9000000000000004" customHeight="1">
      <c r="A51" s="39"/>
      <c r="B51" s="39"/>
      <c r="C51" s="39"/>
      <c r="D51" s="39"/>
      <c r="E51" s="39"/>
      <c r="F51" s="39"/>
      <c r="G51" s="39"/>
      <c r="H51" s="39"/>
    </row>
    <row r="1048576" spans="7:7">
      <c r="G1048576" s="27">
        <f>F1048576-E1048576</f>
        <v>0</v>
      </c>
    </row>
  </sheetData>
  <sheetProtection algorithmName="SHA-512" hashValue="UlnHeX0dupcxp8M4+9aD+srCu2XMbgVV6L9YvxtlbBSpjSaUEYy0jKic5aW3fC7ItuEExlGRlSWtRVtm1vQ9Tg==" saltValue="sFBbQ0bfILut/5aLb1ls5A==" spinCount="100000" sheet="1" scenarios="1" formatCells="0" formatColumns="0" formatRows="0"/>
  <mergeCells count="35">
    <mergeCell ref="J40:L40"/>
    <mergeCell ref="J41:L41"/>
    <mergeCell ref="F47:G47"/>
    <mergeCell ref="A48:C48"/>
    <mergeCell ref="A49:C49"/>
    <mergeCell ref="A50:C50"/>
    <mergeCell ref="N12:N13"/>
    <mergeCell ref="O12:O13"/>
    <mergeCell ref="P12:P13"/>
    <mergeCell ref="Q12:Q13"/>
    <mergeCell ref="O38:P38"/>
    <mergeCell ref="J39:L39"/>
    <mergeCell ref="O39:P39"/>
    <mergeCell ref="F12:F13"/>
    <mergeCell ref="G12:G13"/>
    <mergeCell ref="H12:H13"/>
    <mergeCell ref="K12:K13"/>
    <mergeCell ref="L12:L13"/>
    <mergeCell ref="M12:M13"/>
    <mergeCell ref="A11:A13"/>
    <mergeCell ref="B11:D11"/>
    <mergeCell ref="E11:G11"/>
    <mergeCell ref="J11:J13"/>
    <mergeCell ref="K11:M11"/>
    <mergeCell ref="N11:P11"/>
    <mergeCell ref="B12:B13"/>
    <mergeCell ref="C12:C13"/>
    <mergeCell ref="D12:D13"/>
    <mergeCell ref="E12:E13"/>
    <mergeCell ref="A4:H4"/>
    <mergeCell ref="A5:H5"/>
    <mergeCell ref="B6:C6"/>
    <mergeCell ref="B7:D7"/>
    <mergeCell ref="A9:H10"/>
    <mergeCell ref="J9:Q10"/>
  </mergeCells>
  <dataValidations count="1">
    <dataValidation type="list" allowBlank="1" showInputMessage="1" showErrorMessage="1" sqref="B7:D7" xr:uid="{3C3C0777-F480-4F67-A705-D202A057B920}">
      <formula1>"Muhammad Toheed,Muhammad Azhar,Shamas Tabraz,Abdul Ghaffar,Aamir Mehmood"</formula1>
    </dataValidation>
  </dataValidations>
  <printOptions horizontalCentered="1"/>
  <pageMargins left="0.7" right="0.7" top="0.75" bottom="0.25" header="0.3" footer="0.3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08</vt:lpstr>
      <vt:lpstr>'08'!Print_Area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 MPCL</dc:creator>
  <cp:lastModifiedBy>CCR MPCL</cp:lastModifiedBy>
  <dcterms:created xsi:type="dcterms:W3CDTF">2024-10-08T19:21:34Z</dcterms:created>
  <dcterms:modified xsi:type="dcterms:W3CDTF">2024-10-08T19:21:51Z</dcterms:modified>
</cp:coreProperties>
</file>