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-PeTIK\Agustus\Pertemuan 11\"/>
    </mc:Choice>
  </mc:AlternateContent>
  <xr:revisionPtr revIDLastSave="0" documentId="13_ncr:1_{1CF5B527-8F57-4229-BC30-44422506475C}" xr6:coauthVersionLast="47" xr6:coauthVersionMax="47" xr10:uidLastSave="{00000000-0000-0000-0000-000000000000}"/>
  <bookViews>
    <workbookView xWindow="1005" yWindow="300" windowWidth="19365" windowHeight="14340" xr2:uid="{3C59E200-E6C3-407F-BFF0-EBEC8C8E9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K9" i="1"/>
  <c r="K10" i="1"/>
  <c r="K11" i="1"/>
  <c r="K12" i="1"/>
  <c r="K13" i="1"/>
  <c r="K8" i="1"/>
  <c r="I9" i="1"/>
  <c r="J9" i="1" s="1"/>
  <c r="I10" i="1"/>
  <c r="I11" i="1"/>
  <c r="I12" i="1"/>
  <c r="I13" i="1"/>
  <c r="J13" i="1" s="1"/>
  <c r="I8" i="1"/>
  <c r="J8" i="1" s="1"/>
  <c r="J10" i="1"/>
  <c r="J11" i="1"/>
  <c r="J12" i="1"/>
  <c r="H9" i="1"/>
  <c r="H10" i="1"/>
  <c r="H11" i="1"/>
  <c r="H12" i="1"/>
  <c r="H13" i="1"/>
  <c r="H8" i="1"/>
  <c r="G9" i="1"/>
  <c r="G10" i="1"/>
  <c r="G11" i="1"/>
  <c r="G12" i="1"/>
  <c r="G13" i="1"/>
  <c r="G8" i="1"/>
  <c r="C13" i="1"/>
  <c r="C9" i="1"/>
  <c r="C10" i="1"/>
  <c r="C11" i="1"/>
  <c r="C12" i="1"/>
  <c r="C8" i="1"/>
  <c r="F9" i="1"/>
  <c r="F10" i="1"/>
  <c r="F11" i="1"/>
  <c r="F12" i="1"/>
  <c r="F13" i="1"/>
  <c r="F8" i="1"/>
</calcChain>
</file>

<file path=xl/sharedStrings.xml><?xml version="1.0" encoding="utf-8"?>
<sst xmlns="http://schemas.openxmlformats.org/spreadsheetml/2006/main" count="40" uniqueCount="31">
  <si>
    <t>LAPORAN PENDAPATAN LOSMEN</t>
  </si>
  <si>
    <t>AHSANU AMALA</t>
  </si>
  <si>
    <t>Jl. Mampang Prapatan X NO. 4 Jakarta Selatan</t>
  </si>
  <si>
    <t>TAMU</t>
  </si>
  <si>
    <t>KODE KAMAR</t>
  </si>
  <si>
    <t>NAMA KAMAR</t>
  </si>
  <si>
    <t xml:space="preserve">CHECK IN </t>
  </si>
  <si>
    <t>CHECK OUT</t>
  </si>
  <si>
    <t>LAMA INAP</t>
  </si>
  <si>
    <t>BIAYA INAP PER HARI</t>
  </si>
  <si>
    <t>DISCOUNT</t>
  </si>
  <si>
    <t>TOTAL BIAYA BERSIH</t>
  </si>
  <si>
    <t>BONUS</t>
  </si>
  <si>
    <t>Fawwaz</t>
  </si>
  <si>
    <t>Fikri</t>
  </si>
  <si>
    <t>Kiki</t>
  </si>
  <si>
    <t>Zalfa</t>
  </si>
  <si>
    <t>Hisyam</t>
  </si>
  <si>
    <t>Aisyah</t>
  </si>
  <si>
    <t>K2</t>
  </si>
  <si>
    <t>K1</t>
  </si>
  <si>
    <t>K3</t>
  </si>
  <si>
    <t>TOTAL BIAYA INAP</t>
  </si>
  <si>
    <t>TOTAL PENDAPATAN</t>
  </si>
  <si>
    <t>PENDAPATAN TERTINGGI</t>
  </si>
  <si>
    <t>PENDAPATAN TERENDAH</t>
  </si>
  <si>
    <t>PENDAPATAN RATA-RATA</t>
  </si>
  <si>
    <t>BANYAK TAMU</t>
  </si>
  <si>
    <t>Mekkah</t>
  </si>
  <si>
    <t>Madinah</t>
  </si>
  <si>
    <t>Badar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</si>
</sst>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wrapText="1"/>
    </xf>
    <xf numFmtId="9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A997-988B-4FFF-BA9A-8ADDC2E6A227}">
  <dimension ref="A1:K24"/>
  <sheetViews>
    <sheetView tabSelected="1" topLeftCell="A4" zoomScaleNormal="100" workbookViewId="0">
      <selection activeCell="K21" sqref="K21"/>
    </sheetView>
  </sheetViews>
  <sheetFormatPr defaultRowHeight="15" x14ac:dyDescent="0.25"/>
  <cols>
    <col min="1" max="1" width="13.140625" customWidth="1"/>
    <col min="2" max="2" width="10.85546875" customWidth="1"/>
    <col min="3" max="3" width="14.42578125" customWidth="1"/>
    <col min="4" max="5" width="8.28515625" style="1" customWidth="1"/>
    <col min="6" max="6" width="8.140625" customWidth="1"/>
    <col min="7" max="7" width="13.7109375" customWidth="1"/>
    <col min="8" max="8" width="11.85546875" customWidth="1"/>
    <col min="9" max="9" width="12" customWidth="1"/>
    <col min="10" max="10" width="13.42578125" customWidth="1"/>
    <col min="11" max="11" width="17.7109375" bestFit="1" customWidth="1"/>
  </cols>
  <sheetData>
    <row r="1" spans="1:11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8.75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8.75" x14ac:dyDescent="0.3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5.75" thickBot="1" x14ac:dyDescent="0.3"/>
    <row r="6" spans="1:11" ht="15.75" thickBot="1" x14ac:dyDescent="0.3">
      <c r="A6" s="17" t="s">
        <v>3</v>
      </c>
      <c r="B6" s="16" t="s">
        <v>4</v>
      </c>
      <c r="C6" s="17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22</v>
      </c>
      <c r="I6" s="17" t="s">
        <v>10</v>
      </c>
      <c r="J6" s="16" t="s">
        <v>11</v>
      </c>
      <c r="K6" s="17" t="s">
        <v>12</v>
      </c>
    </row>
    <row r="7" spans="1:11" ht="15.75" thickBot="1" x14ac:dyDescent="0.3">
      <c r="A7" s="17"/>
      <c r="B7" s="16"/>
      <c r="C7" s="17"/>
      <c r="D7" s="16"/>
      <c r="E7" s="16"/>
      <c r="F7" s="16"/>
      <c r="G7" s="16"/>
      <c r="H7" s="16"/>
      <c r="I7" s="17"/>
      <c r="J7" s="16"/>
      <c r="K7" s="17"/>
    </row>
    <row r="8" spans="1:11" ht="15.75" thickBot="1" x14ac:dyDescent="0.3">
      <c r="A8" s="3" t="s">
        <v>13</v>
      </c>
      <c r="B8" s="4" t="s">
        <v>19</v>
      </c>
      <c r="C8" s="3" t="str">
        <f>IF(B8=$A$22,$B$22,IF(B8=$A$23,$B$23,IF(B8=$A$24,$B$24,"")))</f>
        <v>Madinah</v>
      </c>
      <c r="D8" s="5">
        <v>44621</v>
      </c>
      <c r="E8" s="5">
        <v>44623</v>
      </c>
      <c r="F8" s="4">
        <f>E8-D8</f>
        <v>2</v>
      </c>
      <c r="G8" s="10">
        <f>IF(C8=$B$22,$C$22,IF(C8=$B$23,$C$23,IF(C8=$B$24,$C$24,"")))</f>
        <v>500000</v>
      </c>
      <c r="H8" s="11">
        <f>G8*F8</f>
        <v>1000000</v>
      </c>
      <c r="I8" s="10">
        <f>IF(AND(C8=$B$22,F8&gt;2),(H8*15%),IF(AND(C8=$B$23,F8&gt;3),(H8*10%),(H8*5%)))</f>
        <v>50000</v>
      </c>
      <c r="J8" s="10">
        <f>H8-I8</f>
        <v>950000</v>
      </c>
      <c r="K8" s="4" t="str">
        <f>IF(F8&gt;3,"T-SHIRT EXCLUSIVE","JAM DINDING")</f>
        <v>JAM DINDING</v>
      </c>
    </row>
    <row r="9" spans="1:11" ht="15.75" thickBot="1" x14ac:dyDescent="0.3">
      <c r="A9" s="3" t="s">
        <v>14</v>
      </c>
      <c r="B9" s="4" t="s">
        <v>20</v>
      </c>
      <c r="C9" s="3" t="str">
        <f t="shared" ref="C9:C12" si="0">IF(B9=$A$22,$B$22,IF(B9=$A$23,$B$23,IF(B9=$A$24,$B$24,"")))</f>
        <v>Mekkah</v>
      </c>
      <c r="D9" s="5">
        <v>44621</v>
      </c>
      <c r="E9" s="5">
        <v>44626</v>
      </c>
      <c r="F9" s="4">
        <f t="shared" ref="F9:F13" si="1">E9-D9</f>
        <v>5</v>
      </c>
      <c r="G9" s="10">
        <f t="shared" ref="G9:G13" si="2">IF(C9=$B$22,$C$22,IF(C9=$B$23,$C$23,IF(C9=$B$24,$C$24,"")))</f>
        <v>750000</v>
      </c>
      <c r="H9" s="11">
        <f t="shared" ref="H9:H13" si="3">G9*F9</f>
        <v>3750000</v>
      </c>
      <c r="I9" s="10">
        <f t="shared" ref="I9:I13" si="4">IF(AND(C9=$B$22,F9&gt;2),(H9*15%),IF(AND(C9=$B$23,F9&gt;3),(H9*10%),(H9*5%)))</f>
        <v>562500</v>
      </c>
      <c r="J9" s="10">
        <f t="shared" ref="J9:J13" si="5">H9-I9</f>
        <v>3187500</v>
      </c>
      <c r="K9" s="4" t="str">
        <f t="shared" ref="K9:K13" si="6">IF(F9&gt;3,"T-SHIRT EXCLUSIVE","JAM DINDING")</f>
        <v>T-SHIRT EXCLUSIVE</v>
      </c>
    </row>
    <row r="10" spans="1:11" ht="15.75" thickBot="1" x14ac:dyDescent="0.3">
      <c r="A10" s="3" t="s">
        <v>15</v>
      </c>
      <c r="B10" s="4" t="s">
        <v>20</v>
      </c>
      <c r="C10" s="3" t="str">
        <f t="shared" si="0"/>
        <v>Mekkah</v>
      </c>
      <c r="D10" s="5">
        <v>44623</v>
      </c>
      <c r="E10" s="5">
        <v>44625</v>
      </c>
      <c r="F10" s="4">
        <f t="shared" si="1"/>
        <v>2</v>
      </c>
      <c r="G10" s="10">
        <f t="shared" si="2"/>
        <v>750000</v>
      </c>
      <c r="H10" s="11">
        <f t="shared" si="3"/>
        <v>1500000</v>
      </c>
      <c r="I10" s="10">
        <f t="shared" si="4"/>
        <v>75000</v>
      </c>
      <c r="J10" s="10">
        <f t="shared" si="5"/>
        <v>1425000</v>
      </c>
      <c r="K10" s="4" t="str">
        <f t="shared" si="6"/>
        <v>JAM DINDING</v>
      </c>
    </row>
    <row r="11" spans="1:11" ht="15.75" thickBot="1" x14ac:dyDescent="0.3">
      <c r="A11" s="3" t="s">
        <v>16</v>
      </c>
      <c r="B11" s="4" t="s">
        <v>19</v>
      </c>
      <c r="C11" s="3" t="str">
        <f t="shared" si="0"/>
        <v>Madinah</v>
      </c>
      <c r="D11" s="5">
        <v>44624</v>
      </c>
      <c r="E11" s="5">
        <v>44627</v>
      </c>
      <c r="F11" s="4">
        <f t="shared" si="1"/>
        <v>3</v>
      </c>
      <c r="G11" s="10">
        <f t="shared" si="2"/>
        <v>500000</v>
      </c>
      <c r="H11" s="11">
        <f t="shared" si="3"/>
        <v>1500000</v>
      </c>
      <c r="I11" s="10">
        <f t="shared" si="4"/>
        <v>75000</v>
      </c>
      <c r="J11" s="10">
        <f t="shared" si="5"/>
        <v>1425000</v>
      </c>
      <c r="K11" s="4" t="str">
        <f t="shared" si="6"/>
        <v>JAM DINDING</v>
      </c>
    </row>
    <row r="12" spans="1:11" ht="15.75" thickBot="1" x14ac:dyDescent="0.3">
      <c r="A12" s="3" t="s">
        <v>17</v>
      </c>
      <c r="B12" s="4" t="s">
        <v>19</v>
      </c>
      <c r="C12" s="3" t="str">
        <f t="shared" si="0"/>
        <v>Madinah</v>
      </c>
      <c r="D12" s="5">
        <v>44624</v>
      </c>
      <c r="E12" s="5">
        <v>44629</v>
      </c>
      <c r="F12" s="4">
        <f t="shared" si="1"/>
        <v>5</v>
      </c>
      <c r="G12" s="10">
        <f t="shared" si="2"/>
        <v>500000</v>
      </c>
      <c r="H12" s="11">
        <f t="shared" si="3"/>
        <v>2500000</v>
      </c>
      <c r="I12" s="10">
        <f t="shared" si="4"/>
        <v>250000</v>
      </c>
      <c r="J12" s="10">
        <f t="shared" si="5"/>
        <v>2250000</v>
      </c>
      <c r="K12" s="4" t="str">
        <f t="shared" si="6"/>
        <v>T-SHIRT EXCLUSIVE</v>
      </c>
    </row>
    <row r="13" spans="1:11" ht="15.75" thickBot="1" x14ac:dyDescent="0.3">
      <c r="A13" s="3" t="s">
        <v>18</v>
      </c>
      <c r="B13" s="4" t="s">
        <v>21</v>
      </c>
      <c r="C13" s="3" t="str">
        <f>IF(B13=$A$22,$B$22,IF(B13=$A$23,$B$23,IF(B13=$A$24,$B$24,"")))</f>
        <v>Badar</v>
      </c>
      <c r="D13" s="5">
        <v>44625</v>
      </c>
      <c r="E13" s="5">
        <v>44627</v>
      </c>
      <c r="F13" s="4">
        <f t="shared" si="1"/>
        <v>2</v>
      </c>
      <c r="G13" s="10">
        <f t="shared" si="2"/>
        <v>300000</v>
      </c>
      <c r="H13" s="11">
        <f t="shared" si="3"/>
        <v>600000</v>
      </c>
      <c r="I13" s="10">
        <f t="shared" si="4"/>
        <v>30000</v>
      </c>
      <c r="J13" s="10">
        <f t="shared" si="5"/>
        <v>570000</v>
      </c>
      <c r="K13" s="4" t="str">
        <f t="shared" si="6"/>
        <v>JAM DINDING</v>
      </c>
    </row>
    <row r="14" spans="1:11" ht="15.75" thickBot="1" x14ac:dyDescent="0.3">
      <c r="A14" s="13" t="s">
        <v>23</v>
      </c>
      <c r="B14" s="13"/>
      <c r="C14" s="13"/>
      <c r="D14" s="13"/>
      <c r="E14" s="13"/>
      <c r="F14" s="13"/>
      <c r="G14" s="13"/>
      <c r="H14" s="13"/>
      <c r="I14" s="13"/>
      <c r="J14" s="10">
        <f>SUM(J8:J13)</f>
        <v>9807500</v>
      </c>
    </row>
    <row r="15" spans="1:11" ht="15.75" thickBot="1" x14ac:dyDescent="0.3">
      <c r="A15" s="13" t="s">
        <v>24</v>
      </c>
      <c r="B15" s="13"/>
      <c r="C15" s="13"/>
      <c r="D15" s="13"/>
      <c r="E15" s="13"/>
      <c r="F15" s="13"/>
      <c r="G15" s="13"/>
      <c r="H15" s="13"/>
      <c r="I15" s="13"/>
      <c r="J15" s="10">
        <f>MAX(J8:J13)</f>
        <v>3187500</v>
      </c>
    </row>
    <row r="16" spans="1:11" ht="15.75" thickBot="1" x14ac:dyDescent="0.3">
      <c r="A16" s="13" t="s">
        <v>25</v>
      </c>
      <c r="B16" s="13"/>
      <c r="C16" s="13"/>
      <c r="D16" s="13"/>
      <c r="E16" s="13"/>
      <c r="F16" s="13"/>
      <c r="G16" s="13"/>
      <c r="H16" s="13"/>
      <c r="I16" s="13"/>
      <c r="J16" s="10">
        <f>MIN(J8:J13)</f>
        <v>570000</v>
      </c>
    </row>
    <row r="17" spans="1:10" ht="15.75" thickBot="1" x14ac:dyDescent="0.3">
      <c r="A17" s="13" t="s">
        <v>26</v>
      </c>
      <c r="B17" s="13"/>
      <c r="C17" s="13"/>
      <c r="D17" s="13"/>
      <c r="E17" s="13"/>
      <c r="F17" s="13"/>
      <c r="G17" s="13"/>
      <c r="H17" s="13"/>
      <c r="I17" s="13"/>
      <c r="J17" s="10">
        <f>AVERAGE(J8:J13)</f>
        <v>1634583.3333333333</v>
      </c>
    </row>
    <row r="18" spans="1:10" ht="15.75" thickBot="1" x14ac:dyDescent="0.3">
      <c r="A18" s="13" t="s">
        <v>27</v>
      </c>
      <c r="B18" s="13"/>
      <c r="C18" s="13"/>
      <c r="D18" s="13"/>
      <c r="E18" s="13"/>
      <c r="F18" s="13"/>
      <c r="G18" s="13"/>
      <c r="H18" s="13"/>
      <c r="I18" s="13"/>
      <c r="J18" s="3">
        <f>COUNTA(A8:A13)</f>
        <v>6</v>
      </c>
    </row>
    <row r="21" spans="1:10" ht="30" customHeight="1" x14ac:dyDescent="0.25">
      <c r="A21" s="7" t="s">
        <v>4</v>
      </c>
      <c r="B21" s="8" t="s">
        <v>5</v>
      </c>
      <c r="C21" s="8" t="s">
        <v>9</v>
      </c>
    </row>
    <row r="22" spans="1:10" x14ac:dyDescent="0.25">
      <c r="A22" s="6" t="s">
        <v>20</v>
      </c>
      <c r="B22" s="2" t="s">
        <v>28</v>
      </c>
      <c r="C22" s="9">
        <v>750000</v>
      </c>
      <c r="E22" s="12"/>
    </row>
    <row r="23" spans="1:10" x14ac:dyDescent="0.25">
      <c r="A23" s="6" t="s">
        <v>19</v>
      </c>
      <c r="B23" s="2" t="s">
        <v>29</v>
      </c>
      <c r="C23" s="9">
        <v>500000</v>
      </c>
    </row>
    <row r="24" spans="1:10" x14ac:dyDescent="0.25">
      <c r="A24" s="6" t="s">
        <v>21</v>
      </c>
      <c r="B24" s="2" t="s">
        <v>30</v>
      </c>
      <c r="C24" s="9">
        <v>300000</v>
      </c>
    </row>
  </sheetData>
  <mergeCells count="20">
    <mergeCell ref="I6:I7"/>
    <mergeCell ref="H6:H7"/>
    <mergeCell ref="G6:G7"/>
    <mergeCell ref="F6:F7"/>
    <mergeCell ref="A15:I15"/>
    <mergeCell ref="A16:I16"/>
    <mergeCell ref="A17:I17"/>
    <mergeCell ref="A18:I18"/>
    <mergeCell ref="A1:K1"/>
    <mergeCell ref="A2:K2"/>
    <mergeCell ref="A3:K3"/>
    <mergeCell ref="A4:K4"/>
    <mergeCell ref="E6:E7"/>
    <mergeCell ref="D6:D7"/>
    <mergeCell ref="C6:C7"/>
    <mergeCell ref="B6:B7"/>
    <mergeCell ref="A6:A7"/>
    <mergeCell ref="A14:I14"/>
    <mergeCell ref="K6:K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DM-09</dc:creator>
  <cp:lastModifiedBy>DM-09</cp:lastModifiedBy>
  <dcterms:created xsi:type="dcterms:W3CDTF">2022-08-12T08:02:12Z</dcterms:created>
  <dcterms:modified xsi:type="dcterms:W3CDTF">2022-08-18T03:57:45Z</dcterms:modified>
</cp:coreProperties>
</file>