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lot_update\Diurnal_variation\"/>
    </mc:Choice>
  </mc:AlternateContent>
  <xr:revisionPtr revIDLastSave="0" documentId="13_ncr:1_{B5D2B4C7-A3ED-4FF7-A319-8B57D9777734}" xr6:coauthVersionLast="47" xr6:coauthVersionMax="47" xr10:uidLastSave="{00000000-0000-0000-0000-000000000000}"/>
  <bookViews>
    <workbookView xWindow="-98" yWindow="-98" windowWidth="23236" windowHeight="14595" xr2:uid="{5E417188-24FD-41AF-B171-E1F3CB70A945}"/>
  </bookViews>
  <sheets>
    <sheet name="Data" sheetId="1" r:id="rId1"/>
    <sheet name="Plots" sheetId="2" r:id="rId2"/>
    <sheet name="Stats" sheetId="8" r:id="rId3"/>
    <sheet name="Transformed Data" sheetId="3" r:id="rId4"/>
    <sheet name="Suggestion1" sheetId="4" r:id="rId5"/>
    <sheet name="Suggestion3" sheetId="6" r:id="rId6"/>
    <sheet name="Suggestion2" sheetId="5" r:id="rId7"/>
    <sheet name="Suggestion4" sheetId="7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" i="1"/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AZ15" i="1" l="1"/>
  <c r="BA15" i="1" s="1"/>
  <c r="AZ13" i="1"/>
  <c r="BA13" i="1" s="1"/>
  <c r="AZ12" i="1"/>
  <c r="BA12" i="1" s="1"/>
  <c r="AZ10" i="1"/>
  <c r="BA10" i="1" s="1"/>
  <c r="AZ7" i="1"/>
  <c r="BA7" i="1" s="1"/>
  <c r="AZ25" i="1"/>
  <c r="BA25" i="1" s="1"/>
  <c r="AZ23" i="1"/>
  <c r="BA23" i="1" s="1"/>
  <c r="AZ3" i="1"/>
  <c r="AZ22" i="1"/>
  <c r="BA22" i="1" s="1"/>
  <c r="AZ21" i="1"/>
  <c r="BA21" i="1" s="1"/>
  <c r="AZ20" i="1"/>
  <c r="BA20" i="1" s="1"/>
  <c r="AZ19" i="1"/>
  <c r="BA19" i="1" s="1"/>
  <c r="AZ27" i="1" l="1"/>
  <c r="BA3" i="1"/>
  <c r="BA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tc={BBC31F36-1BA7-4D80-BC0C-175199A9F52F}</author>
    <author>tc={23CAFF15-BDEB-40D4-A65C-05150AC548AF}</author>
  </authors>
  <commentList>
    <comment ref="AZ1" authorId="0" shapeId="0" xr:uid="{BBC31F36-1BA7-4D80-BC0C-175199A9F52F}">
      <text>
        <t>[线程批注]
你的Excel版本可读取此线程批注; 但如果在更新版本的Excel中打开文件，则对批注所作的任何改动都将被删除。了解详细信息: https://go.microsoft.com/fwlink/?linkid=870924
注释:
    Csat = Kh * PCO2 = 0.035 mol kg-1 bar-1 * 0.00041578 bar = 0.00001455 mol kg-1 * 1000 kg soln/m^3 soln = 0.000014*1000=0.01455 mol m-3</t>
      </text>
    </comment>
    <comment ref="A27" authorId="1" shapeId="0" xr:uid="{23CAFF15-BDEB-40D4-A65C-05150AC548AF}">
      <text>
        <t>[线程批注]
你的Excel版本可读取此线程批注; 但如果在更新版本的Excel中打开文件，则对批注所作的任何改动都将被删除。了解详细信息: https://go.microsoft.com/fwlink/?linkid=870924
注释:
    https://www.epa.gov/ground-water-and-drinking-water/national-primary-drinking-water-regulations#Inorganic</t>
      </text>
    </comment>
  </commentList>
</comments>
</file>

<file path=xl/sharedStrings.xml><?xml version="1.0" encoding="utf-8"?>
<sst xmlns="http://schemas.openxmlformats.org/spreadsheetml/2006/main" count="845" uniqueCount="118">
  <si>
    <t>Sample</t>
  </si>
  <si>
    <t>ElapsedHours</t>
  </si>
  <si>
    <t>DateTime</t>
  </si>
  <si>
    <t>Chlorophyll_RFU</t>
  </si>
  <si>
    <t>Cond µS/cm</t>
  </si>
  <si>
    <t>Depth_m</t>
  </si>
  <si>
    <t>fDOM_QSU</t>
  </si>
  <si>
    <t>fDOM_RFU</t>
  </si>
  <si>
    <t>nLF Cond µS/cm</t>
  </si>
  <si>
    <t>ODO % sat</t>
  </si>
  <si>
    <t>ODO % local</t>
  </si>
  <si>
    <t>Pressure psi a</t>
  </si>
  <si>
    <t>Sal psu</t>
  </si>
  <si>
    <t>SpCond µS/cm</t>
  </si>
  <si>
    <t>TAL PC RFU</t>
  </si>
  <si>
    <t>TDS mg/L</t>
  </si>
  <si>
    <t>Turbidity FNU</t>
  </si>
  <si>
    <t>pH</t>
  </si>
  <si>
    <t>Temp °C</t>
  </si>
  <si>
    <t>ODO mg/L</t>
  </si>
  <si>
    <t>Ca</t>
  </si>
  <si>
    <t>Mg</t>
  </si>
  <si>
    <t>Na</t>
  </si>
  <si>
    <t>K</t>
  </si>
  <si>
    <t>DIC</t>
  </si>
  <si>
    <t>Sulfate</t>
  </si>
  <si>
    <t>Chloride</t>
  </si>
  <si>
    <t>Si</t>
  </si>
  <si>
    <t>S</t>
  </si>
  <si>
    <t>P</t>
  </si>
  <si>
    <t>Sb</t>
  </si>
  <si>
    <t>As</t>
  </si>
  <si>
    <t>Ba</t>
  </si>
  <si>
    <t>Be</t>
  </si>
  <si>
    <t>Cd</t>
  </si>
  <si>
    <t>Cr</t>
  </si>
  <si>
    <t>Cu</t>
  </si>
  <si>
    <t>Pb</t>
  </si>
  <si>
    <t>Se</t>
  </si>
  <si>
    <t>Tl</t>
  </si>
  <si>
    <t>Nitrate</t>
  </si>
  <si>
    <t>Charge imbalance error</t>
  </si>
  <si>
    <t>Water type</t>
  </si>
  <si>
    <t>O2(g) bar</t>
  </si>
  <si>
    <t>CO2(g) bar</t>
  </si>
  <si>
    <t>CO2(aq) free mol/l</t>
  </si>
  <si>
    <t>Calcite log Q/K</t>
  </si>
  <si>
    <t>Dolomite log Q/K</t>
  </si>
  <si>
    <t>EFC 07-01</t>
  </si>
  <si>
    <t>Ca-SO4</t>
  </si>
  <si>
    <t>EFC 07-02</t>
  </si>
  <si>
    <t>Ca-HCO3</t>
  </si>
  <si>
    <t>EFC 07-03</t>
  </si>
  <si>
    <t>EFC 07-04</t>
  </si>
  <si>
    <t>EFC 07-05</t>
  </si>
  <si>
    <t>EFC 07-06</t>
  </si>
  <si>
    <t>EFC 07-07</t>
  </si>
  <si>
    <t>EFC 07-08</t>
  </si>
  <si>
    <t>EFC 07-09</t>
  </si>
  <si>
    <t>EFC 07-10</t>
  </si>
  <si>
    <t>EFC 07-11</t>
  </si>
  <si>
    <t>EFC 07-12</t>
  </si>
  <si>
    <t>EFC 07-13</t>
  </si>
  <si>
    <t>EFC 07-14</t>
  </si>
  <si>
    <t>EFC 07-15</t>
  </si>
  <si>
    <t>EFC 07-16</t>
  </si>
  <si>
    <t>EFC 07-17</t>
  </si>
  <si>
    <t>EFC 07-18</t>
  </si>
  <si>
    <t>EFC 07-19</t>
  </si>
  <si>
    <t>EFC 07-20</t>
  </si>
  <si>
    <t>EFC 07-21</t>
  </si>
  <si>
    <t>EFC 07-22</t>
  </si>
  <si>
    <t>EFC 07-23</t>
  </si>
  <si>
    <t>EFC 07-24</t>
  </si>
  <si>
    <t>EPA MCL</t>
  </si>
  <si>
    <t>IMPORTANT DETAIL</t>
  </si>
  <si>
    <t>In order to insert a suggestion that uses a PivotTable or formula, your data was organized in columns with a single header row.</t>
  </si>
  <si>
    <t>Sample2</t>
  </si>
  <si>
    <t>Sum of Na</t>
  </si>
  <si>
    <t>Row Labels</t>
  </si>
  <si>
    <t>Grand Total</t>
  </si>
  <si>
    <t>Sample#</t>
  </si>
  <si>
    <t>Sum of Cu</t>
  </si>
  <si>
    <t>Sum of K</t>
  </si>
  <si>
    <t>ODO % local sat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</si>
  <si>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</si>
  <si>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</si>
  <si>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</si>
  <si>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</si>
  <si>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</si>
  <si>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</si>
  <si>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</si>
  <si>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</si>
  <si>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</si>
  <si>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</si>
  <si>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</si>
  <si>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</si>
  <si>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</si>
  <si>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</si>
  <si>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CO2(aq) mol m-3</t>
  </si>
  <si>
    <t>FCO2 (mol m-2 d-1)</t>
  </si>
  <si>
    <t>FCO2 (g C m-2 d-1)</t>
  </si>
  <si>
    <t>Date</t>
  </si>
  <si>
    <t>Average of FCO2 (g C m-2 d-1)</t>
  </si>
  <si>
    <t>NEP</t>
  </si>
  <si>
    <r>
      <t>K</t>
    </r>
    <r>
      <rPr>
        <vertAlign val="subscript"/>
        <sz val="11"/>
        <color theme="1"/>
        <rFont val="等线"/>
        <family val="3"/>
        <charset val="134"/>
        <scheme val="minor"/>
      </rPr>
      <t>O2</t>
    </r>
    <phoneticPr fontId="9" type="noConversion"/>
  </si>
  <si>
    <t>Temperature</t>
    <phoneticPr fontId="9" type="noConversion"/>
  </si>
  <si>
    <t>GPP</t>
    <phoneticPr fontId="9" type="noConversion"/>
  </si>
  <si>
    <t>ER</t>
    <phoneticPr fontId="9" type="noConversion"/>
  </si>
  <si>
    <t>fDOM</t>
    <phoneticPr fontId="9" type="noConversion"/>
  </si>
  <si>
    <t>nLF Cond</t>
    <phoneticPr fontId="9" type="noConversion"/>
  </si>
  <si>
    <t>Pressure</t>
    <phoneticPr fontId="9" type="noConversion"/>
  </si>
  <si>
    <t>Sal</t>
    <phoneticPr fontId="9" type="noConversion"/>
  </si>
  <si>
    <t>SpCond</t>
    <phoneticPr fontId="9" type="noConversion"/>
  </si>
  <si>
    <t>TAL PC</t>
    <phoneticPr fontId="9" type="noConversion"/>
  </si>
  <si>
    <t>TDS</t>
    <phoneticPr fontId="9" type="noConversion"/>
  </si>
  <si>
    <t>Turbidity</t>
    <phoneticPr fontId="9" type="noConversion"/>
  </si>
  <si>
    <t>ODO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</si>
</sst>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0.00"/>
    <numFmt numFmtId="177" formatCode="0.000"/>
    <numFmt numFmtId="178" formatCode="0.0"/>
  </numFmts>
  <fonts count="1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4472C4"/>
      <name val="等线"/>
      <family val="2"/>
      <scheme val="minor"/>
    </font>
    <font>
      <sz val="11"/>
      <color rgb="FF333333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8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4" fontId="0" fillId="0" borderId="0" xfId="0" applyNumberFormat="1"/>
    <xf numFmtId="22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0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2" fontId="0" fillId="0" borderId="0" xfId="0" applyNumberFormat="1"/>
    <xf numFmtId="177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</cellXfs>
  <cellStyles count="2">
    <cellStyle name="D" xfId="1" xr:uid="{0DE757A3-CE1C-4054-B188-967CBA3BD95B}"/>
    <cellStyle name="常规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'Chlorophyll_RFU' by 'DateTime'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Chlorophyll_RFU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Plots!$D$2:$D$25</c:f>
              <c:numCache>
                <c:formatCode>m/d/yyyy\ h:mm</c:formatCode>
                <c:ptCount val="24"/>
                <c:pt idx="0">
                  <c:v>44744</c:v>
                </c:pt>
                <c:pt idx="1">
                  <c:v>44744.166666666664</c:v>
                </c:pt>
                <c:pt idx="2">
                  <c:v>44744.333333333336</c:v>
                </c:pt>
                <c:pt idx="3">
                  <c:v>44744.5</c:v>
                </c:pt>
                <c:pt idx="4">
                  <c:v>44744.666666666664</c:v>
                </c:pt>
                <c:pt idx="5">
                  <c:v>44744.833333333336</c:v>
                </c:pt>
                <c:pt idx="6">
                  <c:v>44745</c:v>
                </c:pt>
                <c:pt idx="7">
                  <c:v>44745.166666666664</c:v>
                </c:pt>
                <c:pt idx="8">
                  <c:v>44745.333333333336</c:v>
                </c:pt>
                <c:pt idx="9">
                  <c:v>44745.5</c:v>
                </c:pt>
                <c:pt idx="10">
                  <c:v>44745.666666666664</c:v>
                </c:pt>
                <c:pt idx="11">
                  <c:v>44745.833333333336</c:v>
                </c:pt>
                <c:pt idx="12">
                  <c:v>44746</c:v>
                </c:pt>
                <c:pt idx="13">
                  <c:v>44746.166666666664</c:v>
                </c:pt>
                <c:pt idx="14">
                  <c:v>44746.333333333336</c:v>
                </c:pt>
                <c:pt idx="15">
                  <c:v>44746.5</c:v>
                </c:pt>
                <c:pt idx="16">
                  <c:v>44746.666666666664</c:v>
                </c:pt>
                <c:pt idx="17">
                  <c:v>44746.833333333336</c:v>
                </c:pt>
                <c:pt idx="18">
                  <c:v>44747</c:v>
                </c:pt>
                <c:pt idx="19">
                  <c:v>44747.166666666664</c:v>
                </c:pt>
                <c:pt idx="20">
                  <c:v>44747.333333333336</c:v>
                </c:pt>
                <c:pt idx="21">
                  <c:v>44747.5</c:v>
                </c:pt>
                <c:pt idx="22">
                  <c:v>44747.666666666664</c:v>
                </c:pt>
                <c:pt idx="23">
                  <c:v>44747.833333333336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0-4549-949D-4D9F16E1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9631"/>
        <c:axId val="234966719"/>
      </c:scatterChart>
      <c:valAx>
        <c:axId val="23496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6719"/>
        <c:crosses val="autoZero"/>
        <c:crossBetween val="midCat"/>
      </c:valAx>
      <c:valAx>
        <c:axId val="2349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[WaterSampleTimeSeries_name.xlsx]Suggestion3!PivotTable3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54-48DB-8AD6-D193537724CE}"/>
              </c:ext>
            </c:extLst>
          </c:dPt>
          <c:cat>
            <c:strRef>
              <c:f>Suggestion3!$A$3:$A$27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Suggestion3!$B$3:$B$27</c:f>
              <c:numCache>
                <c:formatCode>General</c:formatCode>
                <c:ptCount val="24"/>
                <c:pt idx="0">
                  <c:v>794</c:v>
                </c:pt>
                <c:pt idx="1">
                  <c:v>816</c:v>
                </c:pt>
                <c:pt idx="2">
                  <c:v>839</c:v>
                </c:pt>
                <c:pt idx="3">
                  <c:v>799</c:v>
                </c:pt>
                <c:pt idx="4">
                  <c:v>787</c:v>
                </c:pt>
                <c:pt idx="5">
                  <c:v>740</c:v>
                </c:pt>
                <c:pt idx="6">
                  <c:v>799</c:v>
                </c:pt>
                <c:pt idx="7">
                  <c:v>899</c:v>
                </c:pt>
                <c:pt idx="8">
                  <c:v>813</c:v>
                </c:pt>
                <c:pt idx="9">
                  <c:v>757</c:v>
                </c:pt>
                <c:pt idx="10">
                  <c:v>802</c:v>
                </c:pt>
                <c:pt idx="11">
                  <c:v>948</c:v>
                </c:pt>
                <c:pt idx="12">
                  <c:v>833</c:v>
                </c:pt>
                <c:pt idx="13">
                  <c:v>740</c:v>
                </c:pt>
                <c:pt idx="14">
                  <c:v>969</c:v>
                </c:pt>
                <c:pt idx="15">
                  <c:v>897</c:v>
                </c:pt>
                <c:pt idx="16">
                  <c:v>1450</c:v>
                </c:pt>
                <c:pt idx="17">
                  <c:v>826</c:v>
                </c:pt>
                <c:pt idx="18">
                  <c:v>808</c:v>
                </c:pt>
                <c:pt idx="19">
                  <c:v>803</c:v>
                </c:pt>
                <c:pt idx="20">
                  <c:v>826</c:v>
                </c:pt>
                <c:pt idx="21">
                  <c:v>905</c:v>
                </c:pt>
                <c:pt idx="22">
                  <c:v>756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4-48DB-8AD6-D1935377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69215"/>
        <c:axId val="234967135"/>
      </c:lineChart>
      <c:catAx>
        <c:axId val="2349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7135"/>
        <c:crosses val="autoZero"/>
        <c:auto val="1"/>
        <c:lblAlgn val="ctr"/>
        <c:lblOffset val="100"/>
        <c:noMultiLvlLbl val="0"/>
      </c:catAx>
      <c:valAx>
        <c:axId val="234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[WaterSampleTimeSeries_name.xlsx]Suggestion2!PivotTable2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'Ca': </a:t>
            </a:r>
            <a:r>
              <a:rPr lang="en-US">
                <a:solidFill>
                  <a:srgbClr val="DD5A13"/>
                </a:solidFill>
              </a:rPr>
              <a:t>33000</a:t>
            </a:r>
            <a:r>
              <a:rPr lang="en-US"/>
              <a:t> has noticeably higher 'Cu'.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97-4B40-8269-0073F448EE09}"/>
              </c:ext>
            </c:extLst>
          </c:dPt>
          <c:cat>
            <c:strRef>
              <c:f>Suggestion2!$A$3:$A$21</c:f>
              <c:strCache>
                <c:ptCount val="18"/>
                <c:pt idx="0">
                  <c:v>33000</c:v>
                </c:pt>
                <c:pt idx="1">
                  <c:v>33500</c:v>
                </c:pt>
                <c:pt idx="2">
                  <c:v>34100</c:v>
                </c:pt>
                <c:pt idx="3">
                  <c:v>34700</c:v>
                </c:pt>
                <c:pt idx="4">
                  <c:v>34000</c:v>
                </c:pt>
                <c:pt idx="5">
                  <c:v>32900</c:v>
                </c:pt>
                <c:pt idx="6">
                  <c:v>33900</c:v>
                </c:pt>
                <c:pt idx="7">
                  <c:v>34900</c:v>
                </c:pt>
                <c:pt idx="8">
                  <c:v>35700</c:v>
                </c:pt>
                <c:pt idx="9">
                  <c:v>32700</c:v>
                </c:pt>
                <c:pt idx="10">
                  <c:v>32800</c:v>
                </c:pt>
                <c:pt idx="11">
                  <c:v>34800</c:v>
                </c:pt>
                <c:pt idx="12">
                  <c:v>32400</c:v>
                </c:pt>
                <c:pt idx="13">
                  <c:v>35100</c:v>
                </c:pt>
                <c:pt idx="14">
                  <c:v>35500</c:v>
                </c:pt>
                <c:pt idx="15">
                  <c:v>34200</c:v>
                </c:pt>
                <c:pt idx="16">
                  <c:v>31800</c:v>
                </c:pt>
                <c:pt idx="17">
                  <c:v>31900</c:v>
                </c:pt>
              </c:strCache>
            </c:strRef>
          </c:cat>
          <c:val>
            <c:numRef>
              <c:f>Suggestion2!$B$3:$B$21</c:f>
              <c:numCache>
                <c:formatCode>#,##0.00</c:formatCode>
                <c:ptCount val="18"/>
                <c:pt idx="0">
                  <c:v>26.028199999999998</c:v>
                </c:pt>
                <c:pt idx="1">
                  <c:v>12.612400000000001</c:v>
                </c:pt>
                <c:pt idx="2">
                  <c:v>11.2394</c:v>
                </c:pt>
                <c:pt idx="3">
                  <c:v>8.1593</c:v>
                </c:pt>
                <c:pt idx="4">
                  <c:v>6.7418999999999993</c:v>
                </c:pt>
                <c:pt idx="5">
                  <c:v>5.4657999999999998</c:v>
                </c:pt>
                <c:pt idx="6">
                  <c:v>5.0521000000000003</c:v>
                </c:pt>
                <c:pt idx="7">
                  <c:v>5.0507999999999997</c:v>
                </c:pt>
                <c:pt idx="8">
                  <c:v>3.7267999999999999</c:v>
                </c:pt>
                <c:pt idx="9">
                  <c:v>3.6635</c:v>
                </c:pt>
                <c:pt idx="10">
                  <c:v>3.6190000000000002</c:v>
                </c:pt>
                <c:pt idx="11">
                  <c:v>3.5457999999999998</c:v>
                </c:pt>
                <c:pt idx="12">
                  <c:v>3.1000999999999999</c:v>
                </c:pt>
                <c:pt idx="13">
                  <c:v>3.0474999999999999</c:v>
                </c:pt>
                <c:pt idx="14">
                  <c:v>3.0089999999999999</c:v>
                </c:pt>
                <c:pt idx="15">
                  <c:v>2.8988999999999998</c:v>
                </c:pt>
                <c:pt idx="16">
                  <c:v>2.6295000000000002</c:v>
                </c:pt>
                <c:pt idx="17">
                  <c:v>2.4014000000000002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B40-8269-0073F448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81534815"/>
        <c:axId val="481537311"/>
      </c:barChart>
      <c:catAx>
        <c:axId val="481534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7311"/>
        <c:crosses val="autoZero"/>
        <c:auto val="1"/>
        <c:lblAlgn val="ctr"/>
        <c:lblOffset val="100"/>
        <c:noMultiLvlLbl val="0"/>
      </c:catAx>
      <c:valAx>
        <c:axId val="4815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4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[WaterSampleTimeSeries_name.xlsx]Suggestion4!PivotTable4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'Cu' has outliers at 'DateTime': </a:t>
            </a:r>
            <a:r>
              <a:rPr lang="en-US">
                <a:solidFill>
                  <a:srgbClr val="DD5A13"/>
                </a:solidFill>
              </a:rPr>
              <a:t>7/2/2022 0:00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6-4C4C-9A56-698756007382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6-4C4C-9A56-698756007382}"/>
              </c:ext>
            </c:extLst>
          </c:dPt>
          <c:cat>
            <c:strRef>
              <c:f>Suggestion4!$A$3:$A$27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Suggestion4!$B$3:$B$27</c:f>
              <c:numCache>
                <c:formatCode>#,##0.00</c:formatCode>
                <c:ptCount val="24"/>
                <c:pt idx="0">
                  <c:v>22.6114</c:v>
                </c:pt>
                <c:pt idx="1">
                  <c:v>6.4985999999999997</c:v>
                </c:pt>
                <c:pt idx="2">
                  <c:v>5.0521000000000003</c:v>
                </c:pt>
                <c:pt idx="3">
                  <c:v>4.3327999999999998</c:v>
                </c:pt>
                <c:pt idx="4">
                  <c:v>3.0089999999999999</c:v>
                </c:pt>
                <c:pt idx="5">
                  <c:v>2.8988999999999998</c:v>
                </c:pt>
                <c:pt idx="6">
                  <c:v>2.3613</c:v>
                </c:pt>
                <c:pt idx="7">
                  <c:v>3.1000999999999999</c:v>
                </c:pt>
                <c:pt idx="8">
                  <c:v>3.5457999999999998</c:v>
                </c:pt>
                <c:pt idx="9">
                  <c:v>3.0474999999999999</c:v>
                </c:pt>
                <c:pt idx="10">
                  <c:v>3.7267999999999999</c:v>
                </c:pt>
                <c:pt idx="11">
                  <c:v>3.8264999999999998</c:v>
                </c:pt>
                <c:pt idx="12">
                  <c:v>2.9411999999999998</c:v>
                </c:pt>
                <c:pt idx="13">
                  <c:v>3.8323999999999998</c:v>
                </c:pt>
                <c:pt idx="14">
                  <c:v>3.6190000000000002</c:v>
                </c:pt>
                <c:pt idx="15">
                  <c:v>5.0507999999999997</c:v>
                </c:pt>
                <c:pt idx="16">
                  <c:v>11.2394</c:v>
                </c:pt>
                <c:pt idx="17">
                  <c:v>3.1044999999999998</c:v>
                </c:pt>
                <c:pt idx="18">
                  <c:v>2.6295000000000002</c:v>
                </c:pt>
                <c:pt idx="19">
                  <c:v>2.4014000000000002</c:v>
                </c:pt>
                <c:pt idx="20">
                  <c:v>3.4167999999999998</c:v>
                </c:pt>
                <c:pt idx="21">
                  <c:v>3.1726000000000001</c:v>
                </c:pt>
                <c:pt idx="22">
                  <c:v>2.9095</c:v>
                </c:pt>
                <c:pt idx="23">
                  <c:v>3.6635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6-4C4C-9A56-69875600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71599"/>
        <c:axId val="2079994895"/>
      </c:lineChart>
      <c:catAx>
        <c:axId val="20799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94895"/>
        <c:crosses val="autoZero"/>
        <c:auto val="1"/>
        <c:lblAlgn val="ctr"/>
        <c:lblOffset val="100"/>
        <c:noMultiLvlLbl val="0"/>
      </c:catAx>
      <c:valAx>
        <c:axId val="20799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ODO mg/L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 mg/L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xVal>
          <c:y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B-4AA7-B6BB-5A1235B0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7631"/>
        <c:axId val="443355119"/>
      </c:scatterChart>
      <c:valAx>
        <c:axId val="4433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55119"/>
        <c:crosses val="autoZero"/>
        <c:crossBetween val="midCat"/>
      </c:valAx>
      <c:valAx>
        <c:axId val="443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Mg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Plots!$P$2:$P$25</c:f>
              <c:numCache>
                <c:formatCode>General</c:formatCode>
                <c:ptCount val="24"/>
                <c:pt idx="0">
                  <c:v>6330</c:v>
                </c:pt>
                <c:pt idx="1">
                  <c:v>6480</c:v>
                </c:pt>
                <c:pt idx="2">
                  <c:v>6380</c:v>
                </c:pt>
                <c:pt idx="3">
                  <c:v>6500</c:v>
                </c:pt>
                <c:pt idx="4">
                  <c:v>6670</c:v>
                </c:pt>
                <c:pt idx="5">
                  <c:v>6560</c:v>
                </c:pt>
                <c:pt idx="6">
                  <c:v>6430</c:v>
                </c:pt>
                <c:pt idx="7">
                  <c:v>6390</c:v>
                </c:pt>
                <c:pt idx="8">
                  <c:v>6600</c:v>
                </c:pt>
                <c:pt idx="9">
                  <c:v>6490</c:v>
                </c:pt>
                <c:pt idx="10">
                  <c:v>6670</c:v>
                </c:pt>
                <c:pt idx="11">
                  <c:v>6620</c:v>
                </c:pt>
                <c:pt idx="12">
                  <c:v>6480</c:v>
                </c:pt>
                <c:pt idx="13">
                  <c:v>6650</c:v>
                </c:pt>
                <c:pt idx="14">
                  <c:v>6200</c:v>
                </c:pt>
                <c:pt idx="15">
                  <c:v>6600</c:v>
                </c:pt>
                <c:pt idx="16">
                  <c:v>6500</c:v>
                </c:pt>
                <c:pt idx="17">
                  <c:v>6290</c:v>
                </c:pt>
                <c:pt idx="18">
                  <c:v>6120</c:v>
                </c:pt>
                <c:pt idx="19">
                  <c:v>6130</c:v>
                </c:pt>
                <c:pt idx="20">
                  <c:v>6240</c:v>
                </c:pt>
                <c:pt idx="21">
                  <c:v>6290</c:v>
                </c:pt>
                <c:pt idx="22">
                  <c:v>6430</c:v>
                </c:pt>
                <c:pt idx="23">
                  <c:v>6240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44BB-8AC0-ADF5F7AB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3375"/>
        <c:axId val="248733791"/>
      </c:scatterChart>
      <c:valAx>
        <c:axId val="2487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791"/>
        <c:crosses val="autoZero"/>
        <c:crossBetween val="midCat"/>
      </c:valAx>
      <c:valAx>
        <c:axId val="248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sat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Temp °C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Plots!#REF!</c:f>
            </c:numRef>
          </c:xVal>
          <c:yVal>
            <c:numRef>
              <c:f>Plots!$M$2:$M$25</c:f>
              <c:numCache>
                <c:formatCode>General</c:formatCode>
                <c:ptCount val="24"/>
                <c:pt idx="0">
                  <c:v>21.864999999999998</c:v>
                </c:pt>
                <c:pt idx="1">
                  <c:v>21.116</c:v>
                </c:pt>
                <c:pt idx="2">
                  <c:v>21.099</c:v>
                </c:pt>
                <c:pt idx="3">
                  <c:v>24.811</c:v>
                </c:pt>
                <c:pt idx="4">
                  <c:v>26.613</c:v>
                </c:pt>
                <c:pt idx="5">
                  <c:v>24.303000000000001</c:v>
                </c:pt>
                <c:pt idx="6">
                  <c:v>22.366</c:v>
                </c:pt>
                <c:pt idx="7">
                  <c:v>21.905999999999999</c:v>
                </c:pt>
                <c:pt idx="8">
                  <c:v>22.07</c:v>
                </c:pt>
                <c:pt idx="9">
                  <c:v>25.114999999999998</c:v>
                </c:pt>
                <c:pt idx="10">
                  <c:v>27.015999999999998</c:v>
                </c:pt>
                <c:pt idx="11">
                  <c:v>24.047000000000001</c:v>
                </c:pt>
                <c:pt idx="12">
                  <c:v>22.6</c:v>
                </c:pt>
                <c:pt idx="13">
                  <c:v>21.882999999999999</c:v>
                </c:pt>
                <c:pt idx="14">
                  <c:v>21.62</c:v>
                </c:pt>
                <c:pt idx="15">
                  <c:v>24.722999999999999</c:v>
                </c:pt>
                <c:pt idx="16">
                  <c:v>28.811</c:v>
                </c:pt>
                <c:pt idx="17">
                  <c:v>24.84</c:v>
                </c:pt>
                <c:pt idx="18">
                  <c:v>22.748000000000001</c:v>
                </c:pt>
                <c:pt idx="19">
                  <c:v>22.195</c:v>
                </c:pt>
                <c:pt idx="20">
                  <c:v>21.975000000000001</c:v>
                </c:pt>
                <c:pt idx="21">
                  <c:v>25.527999999999999</c:v>
                </c:pt>
                <c:pt idx="22">
                  <c:v>29.52</c:v>
                </c:pt>
                <c:pt idx="23">
                  <c:v>26.061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D50-BC42-76A510A8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8159"/>
        <c:axId val="480270239"/>
      </c:scatterChart>
      <c:valAx>
        <c:axId val="4802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239"/>
        <c:crosses val="autoZero"/>
        <c:crossBetween val="midCat"/>
      </c:valAx>
      <c:valAx>
        <c:axId val="4802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'ODO mg/L' and 'Na' appear to cluster into 2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11-4CDC-BA28-C48D37369E8A}"/>
              </c:ext>
            </c:extLst>
          </c:dPt>
          <c:x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xVal>
          <c:yVal>
            <c:numRef>
              <c:f>Plots!$Q$2:$Q$25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1661.0000000000002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1738.0000000000002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CDC-BA28-C48D3736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5247"/>
        <c:axId val="480270655"/>
      </c:scatterChart>
      <c:valAx>
        <c:axId val="480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655"/>
        <c:crosses val="autoZero"/>
        <c:crossBetween val="midCat"/>
      </c:valAx>
      <c:valAx>
        <c:axId val="4802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fDOM_RFU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pH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Plots!$G$2:$G$25</c:f>
              <c:numCache>
                <c:formatCode>General</c:formatCode>
                <c:ptCount val="24"/>
                <c:pt idx="0">
                  <c:v>7.96</c:v>
                </c:pt>
                <c:pt idx="1">
                  <c:v>8.1300000000000008</c:v>
                </c:pt>
                <c:pt idx="2">
                  <c:v>7.81</c:v>
                </c:pt>
                <c:pt idx="3">
                  <c:v>6.73</c:v>
                </c:pt>
                <c:pt idx="4">
                  <c:v>6.84</c:v>
                </c:pt>
                <c:pt idx="5">
                  <c:v>7.71</c:v>
                </c:pt>
                <c:pt idx="6">
                  <c:v>8.57</c:v>
                </c:pt>
                <c:pt idx="7">
                  <c:v>9.25</c:v>
                </c:pt>
                <c:pt idx="8">
                  <c:v>10</c:v>
                </c:pt>
                <c:pt idx="9">
                  <c:v>8.16</c:v>
                </c:pt>
                <c:pt idx="10">
                  <c:v>8.0299999999999994</c:v>
                </c:pt>
                <c:pt idx="11">
                  <c:v>8.76</c:v>
                </c:pt>
                <c:pt idx="12">
                  <c:v>8.82</c:v>
                </c:pt>
                <c:pt idx="13">
                  <c:v>8.68</c:v>
                </c:pt>
                <c:pt idx="14">
                  <c:v>8.23</c:v>
                </c:pt>
                <c:pt idx="15">
                  <c:v>7.38</c:v>
                </c:pt>
                <c:pt idx="16">
                  <c:v>6.74</c:v>
                </c:pt>
                <c:pt idx="17">
                  <c:v>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8.07</c:v>
                </c:pt>
                <c:pt idx="21">
                  <c:v>6.93</c:v>
                </c:pt>
                <c:pt idx="22">
                  <c:v>6.92</c:v>
                </c:pt>
                <c:pt idx="23">
                  <c:v>8.33</c:v>
                </c:pt>
              </c:numCache>
            </c:numRef>
          </c:xVal>
          <c:yVal>
            <c:numRef>
              <c:f>Plots!$L$2:$L$25</c:f>
              <c:numCache>
                <c:formatCode>General</c:formatCode>
                <c:ptCount val="24"/>
                <c:pt idx="0">
                  <c:v>7.72</c:v>
                </c:pt>
                <c:pt idx="1">
                  <c:v>7.73</c:v>
                </c:pt>
                <c:pt idx="2">
                  <c:v>7.79</c:v>
                </c:pt>
                <c:pt idx="3">
                  <c:v>8.1300000000000008</c:v>
                </c:pt>
                <c:pt idx="4">
                  <c:v>8.43</c:v>
                </c:pt>
                <c:pt idx="5">
                  <c:v>7.99</c:v>
                </c:pt>
                <c:pt idx="6">
                  <c:v>7.81</c:v>
                </c:pt>
                <c:pt idx="7">
                  <c:v>7.64</c:v>
                </c:pt>
                <c:pt idx="8">
                  <c:v>7.7</c:v>
                </c:pt>
                <c:pt idx="9">
                  <c:v>8.1</c:v>
                </c:pt>
                <c:pt idx="10">
                  <c:v>8.14</c:v>
                </c:pt>
                <c:pt idx="11">
                  <c:v>7.88</c:v>
                </c:pt>
                <c:pt idx="12">
                  <c:v>7.69</c:v>
                </c:pt>
                <c:pt idx="13">
                  <c:v>7.7</c:v>
                </c:pt>
                <c:pt idx="14">
                  <c:v>7.77</c:v>
                </c:pt>
                <c:pt idx="15">
                  <c:v>8.15</c:v>
                </c:pt>
                <c:pt idx="16">
                  <c:v>8.32</c:v>
                </c:pt>
                <c:pt idx="17">
                  <c:v>7.88</c:v>
                </c:pt>
                <c:pt idx="18">
                  <c:v>7.68</c:v>
                </c:pt>
                <c:pt idx="19">
                  <c:v>7.71</c:v>
                </c:pt>
                <c:pt idx="20">
                  <c:v>7.77</c:v>
                </c:pt>
                <c:pt idx="21">
                  <c:v>8.09</c:v>
                </c:pt>
                <c:pt idx="22">
                  <c:v>8.35</c:v>
                </c:pt>
                <c:pt idx="23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8-4E20-B563-CA53DC5B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25423"/>
        <c:axId val="263817455"/>
      </c:scatterChart>
      <c:valAx>
        <c:axId val="19776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fDOM_RFU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17455"/>
        <c:crosses val="autoZero"/>
        <c:crossBetween val="midCat"/>
      </c:valAx>
      <c:valAx>
        <c:axId val="263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6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DIC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Plots!$S$2:$S$25</c:f>
              <c:numCache>
                <c:formatCode>General</c:formatCode>
                <c:ptCount val="24"/>
                <c:pt idx="1">
                  <c:v>25170</c:v>
                </c:pt>
                <c:pt idx="3">
                  <c:v>26170</c:v>
                </c:pt>
                <c:pt idx="5">
                  <c:v>26260</c:v>
                </c:pt>
                <c:pt idx="8">
                  <c:v>25400.000000000004</c:v>
                </c:pt>
                <c:pt idx="10">
                  <c:v>27080.000000000004</c:v>
                </c:pt>
                <c:pt idx="11">
                  <c:v>25330.000000000004</c:v>
                </c:pt>
                <c:pt idx="13">
                  <c:v>23550</c:v>
                </c:pt>
                <c:pt idx="15">
                  <c:v>25010</c:v>
                </c:pt>
                <c:pt idx="16">
                  <c:v>24330.000000000004</c:v>
                </c:pt>
                <c:pt idx="17">
                  <c:v>23590</c:v>
                </c:pt>
                <c:pt idx="18">
                  <c:v>22770.000000000004</c:v>
                </c:pt>
                <c:pt idx="19">
                  <c:v>22850</c:v>
                </c:pt>
                <c:pt idx="20">
                  <c:v>24160</c:v>
                </c:pt>
                <c:pt idx="21">
                  <c:v>24510</c:v>
                </c:pt>
                <c:pt idx="22">
                  <c:v>25690</c:v>
                </c:pt>
                <c:pt idx="23">
                  <c:v>24820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801-B99F-4B3486E0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0463"/>
        <c:axId val="442221295"/>
      </c:scatterChart>
      <c:valAx>
        <c:axId val="4422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442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local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TAL PC 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Plots!$H$2:$H$25</c:f>
              <c:numCache>
                <c:formatCode>General</c:formatCode>
                <c:ptCount val="24"/>
                <c:pt idx="0">
                  <c:v>67.599999999999994</c:v>
                </c:pt>
                <c:pt idx="1">
                  <c:v>68</c:v>
                </c:pt>
                <c:pt idx="2">
                  <c:v>78.5</c:v>
                </c:pt>
                <c:pt idx="3">
                  <c:v>122.7</c:v>
                </c:pt>
                <c:pt idx="4">
                  <c:v>140.80000000000001</c:v>
                </c:pt>
                <c:pt idx="5">
                  <c:v>93.9</c:v>
                </c:pt>
                <c:pt idx="6">
                  <c:v>76.099999999999994</c:v>
                </c:pt>
                <c:pt idx="7">
                  <c:v>67.400000000000006</c:v>
                </c:pt>
                <c:pt idx="8">
                  <c:v>79.400000000000006</c:v>
                </c:pt>
                <c:pt idx="9">
                  <c:v>123.4</c:v>
                </c:pt>
                <c:pt idx="10">
                  <c:v>120.8</c:v>
                </c:pt>
                <c:pt idx="11">
                  <c:v>89.1</c:v>
                </c:pt>
                <c:pt idx="12">
                  <c:v>68</c:v>
                </c:pt>
                <c:pt idx="13">
                  <c:v>68.3</c:v>
                </c:pt>
                <c:pt idx="14">
                  <c:v>80.2</c:v>
                </c:pt>
                <c:pt idx="15">
                  <c:v>123.4</c:v>
                </c:pt>
                <c:pt idx="16">
                  <c:v>142.5</c:v>
                </c:pt>
                <c:pt idx="17">
                  <c:v>87.9</c:v>
                </c:pt>
                <c:pt idx="18">
                  <c:v>66.7</c:v>
                </c:pt>
                <c:pt idx="19">
                  <c:v>66.7</c:v>
                </c:pt>
                <c:pt idx="20">
                  <c:v>77.099999999999994</c:v>
                </c:pt>
                <c:pt idx="21">
                  <c:v>121.7</c:v>
                </c:pt>
                <c:pt idx="22">
                  <c:v>138.19999999999999</c:v>
                </c:pt>
                <c:pt idx="23">
                  <c:v>95.1</c:v>
                </c:pt>
              </c:numCache>
            </c:numRef>
          </c:xVal>
          <c:y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4442-A05A-DFC947D8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04991"/>
        <c:axId val="2077002495"/>
      </c:scatterChart>
      <c:valAx>
        <c:axId val="20770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local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2495"/>
        <c:crosses val="autoZero"/>
        <c:crossBetween val="midCat"/>
      </c:valAx>
      <c:valAx>
        <c:axId val="2077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[WaterSampleTimeSeries_name.xlsx]Suggestion1!PivotTable1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91-4785-8344-F6B305FCA3B2}"/>
              </c:ext>
            </c:extLst>
          </c:dPt>
          <c:cat>
            <c:strRef>
              <c:f>Suggestion1!$A$3:$A$27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Suggestion1!$B$3:$B$27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785-8344-F6B305FC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24271"/>
        <c:axId val="468125103"/>
      </c:lineChart>
      <c:catAx>
        <c:axId val="46812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5103"/>
        <c:crosses val="autoZero"/>
        <c:auto val="1"/>
        <c:lblAlgn val="ctr"/>
        <c:lblOffset val="100"/>
        <c:noMultiLvlLbl val="0"/>
      </c:catAx>
      <c:valAx>
        <c:axId val="468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26</xdr:row>
      <xdr:rowOff>19050</xdr:rowOff>
    </xdr:from>
    <xdr:to>
      <xdr:col>8</xdr:col>
      <xdr:colOff>374650</xdr:colOff>
      <xdr:row>41</xdr:row>
      <xdr:rowOff>0</xdr:rowOff>
    </xdr:to>
    <xdr:graphicFrame macro="">
      <xdr:nvGraphicFramePr>
        <xdr:cNvPr id="2" name="Chart 1" descr="Chart type: Line. 'Chlorophyll_RFU' by 'DateTime'&#10;&#10;Description automatically generated">
          <a:extLst>
            <a:ext uri="{FF2B5EF4-FFF2-40B4-BE49-F238E27FC236}">
              <a16:creationId xmlns:a16="http://schemas.microsoft.com/office/drawing/2014/main" id="{F99BDD33-0D61-62E8-7716-B88914A87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72</xdr:row>
      <xdr:rowOff>95250</xdr:rowOff>
    </xdr:from>
    <xdr:to>
      <xdr:col>8</xdr:col>
      <xdr:colOff>304800</xdr:colOff>
      <xdr:row>87</xdr:row>
      <xdr:rowOff>76200</xdr:rowOff>
    </xdr:to>
    <xdr:graphicFrame macro="">
      <xdr:nvGraphicFramePr>
        <xdr:cNvPr id="5" name="Chart 4" descr="Chart type: Scatter. Field: TAL PC RFU and Field: ODO mg/L appear highly correlated.&#10;&#10;Description automatically generated">
          <a:extLst>
            <a:ext uri="{FF2B5EF4-FFF2-40B4-BE49-F238E27FC236}">
              <a16:creationId xmlns:a16="http://schemas.microsoft.com/office/drawing/2014/main" id="{6BDCC037-00F6-362C-D422-7B9E8328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425450</xdr:colOff>
      <xdr:row>56</xdr:row>
      <xdr:rowOff>165100</xdr:rowOff>
    </xdr:from>
    <xdr:to>
      <xdr:col>14</xdr:col>
      <xdr:colOff>120650</xdr:colOff>
      <xdr:row>71</xdr:row>
      <xdr:rowOff>146050</xdr:rowOff>
    </xdr:to>
    <xdr:graphicFrame macro="">
      <xdr:nvGraphicFramePr>
        <xdr:cNvPr id="6" name="Chart 5" descr="Chart type: Scatter. Field: Chlorophyll_RFU appears highly determined by Field: Mg.&#10;&#10;Description automatically generated">
          <a:extLst>
            <a:ext uri="{FF2B5EF4-FFF2-40B4-BE49-F238E27FC236}">
              <a16:creationId xmlns:a16="http://schemas.microsoft.com/office/drawing/2014/main" id="{1B67BE98-9AB1-F37F-2738-BE734B4D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56</xdr:row>
      <xdr:rowOff>165100</xdr:rowOff>
    </xdr:from>
    <xdr:to>
      <xdr:col>8</xdr:col>
      <xdr:colOff>317500</xdr:colOff>
      <xdr:row>71</xdr:row>
      <xdr:rowOff>146050</xdr:rowOff>
    </xdr:to>
    <xdr:graphicFrame macro="">
      <xdr:nvGraphicFramePr>
        <xdr:cNvPr id="7" name="Chart 6" descr="Chart type: Scatter. Field: ODO % sat and Field: Temp °C appear highly correlated.&#10;&#10;Description automatically generated">
          <a:extLst>
            <a:ext uri="{FF2B5EF4-FFF2-40B4-BE49-F238E27FC236}">
              <a16:creationId xmlns:a16="http://schemas.microsoft.com/office/drawing/2014/main" id="{A62B8EE0-E447-AA7E-675D-1E786D98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482600</xdr:colOff>
      <xdr:row>41</xdr:row>
      <xdr:rowOff>76200</xdr:rowOff>
    </xdr:from>
    <xdr:to>
      <xdr:col>14</xdr:col>
      <xdr:colOff>177800</xdr:colOff>
      <xdr:row>56</xdr:row>
      <xdr:rowOff>57150</xdr:rowOff>
    </xdr:to>
    <xdr:graphicFrame macro="">
      <xdr:nvGraphicFramePr>
        <xdr:cNvPr id="8" name="Chart 7" descr="Chart type: Scatter. 'ODO mg/L' and 'Na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75C70F82-4145-8008-A4C0-4962DD59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292100</xdr:colOff>
      <xdr:row>41</xdr:row>
      <xdr:rowOff>101600</xdr:rowOff>
    </xdr:from>
    <xdr:to>
      <xdr:col>8</xdr:col>
      <xdr:colOff>342900</xdr:colOff>
      <xdr:row>56</xdr:row>
      <xdr:rowOff>82550</xdr:rowOff>
    </xdr:to>
    <xdr:graphicFrame macro="">
      <xdr:nvGraphicFramePr>
        <xdr:cNvPr id="11" name="Chart 10" descr="Chart type: Scatter. Field: fDOM_RFU and Field: pH appear highly correlated.&#10;&#10;Description automatically generated">
          <a:extLst>
            <a:ext uri="{FF2B5EF4-FFF2-40B4-BE49-F238E27FC236}">
              <a16:creationId xmlns:a16="http://schemas.microsoft.com/office/drawing/2014/main" id="{83BB514F-FFCC-FFF4-246E-C946E93B0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520700</xdr:colOff>
      <xdr:row>26</xdr:row>
      <xdr:rowOff>0</xdr:rowOff>
    </xdr:from>
    <xdr:to>
      <xdr:col>14</xdr:col>
      <xdr:colOff>215900</xdr:colOff>
      <xdr:row>40</xdr:row>
      <xdr:rowOff>165100</xdr:rowOff>
    </xdr:to>
    <xdr:graphicFrame macro="">
      <xdr:nvGraphicFramePr>
        <xdr:cNvPr id="12" name="Chart 11" descr="Chart type: Scatter. Field: Chlorophyll_RFU appears highly determined by Field: DIC.&#10;&#10;Description automatically generated">
          <a:extLst>
            <a:ext uri="{FF2B5EF4-FFF2-40B4-BE49-F238E27FC236}">
              <a16:creationId xmlns:a16="http://schemas.microsoft.com/office/drawing/2014/main" id="{1AB7CEA1-83DB-B5FC-55A6-CCB86425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450850</xdr:colOff>
      <xdr:row>72</xdr:row>
      <xdr:rowOff>95250</xdr:rowOff>
    </xdr:from>
    <xdr:to>
      <xdr:col>14</xdr:col>
      <xdr:colOff>146050</xdr:colOff>
      <xdr:row>86</xdr:row>
      <xdr:rowOff>177800</xdr:rowOff>
    </xdr:to>
    <xdr:graphicFrame macro="">
      <xdr:nvGraphicFramePr>
        <xdr:cNvPr id="13" name="Chart 12" descr="Chart type: Scatter. Field: ODO % local and Field: TAL PC RFU appear highly correlated.&#10;&#10;Description automatically generated">
          <a:extLst>
            <a:ext uri="{FF2B5EF4-FFF2-40B4-BE49-F238E27FC236}">
              <a16:creationId xmlns:a16="http://schemas.microsoft.com/office/drawing/2014/main" id="{DB930666-739E-879F-F0BC-EDC86A8D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Na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FABA6E9-4DC6-6BB9-DD3F-09055C10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K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25B637A-3777-72C4-AAE4-75A5F987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Ca': 33000 has noticeably higher 'Cu'.&#10;&#10;Description automatically generated">
          <a:extLst>
            <a:ext uri="{FF2B5EF4-FFF2-40B4-BE49-F238E27FC236}">
              <a16:creationId xmlns:a16="http://schemas.microsoft.com/office/drawing/2014/main" id="{3B5F658C-93CC-123D-6DCF-4B92FEF7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Cu' has outliers at 'DateTime': 7/2/2022 0:00 and 7/4/2022 16:00.&#10;&#10;Description automatically generated">
          <a:extLst>
            <a:ext uri="{FF2B5EF4-FFF2-40B4-BE49-F238E27FC236}">
              <a16:creationId xmlns:a16="http://schemas.microsoft.com/office/drawing/2014/main" id="{D5DD59A9-7F00-EAA5-156D-383E023F2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7631A1CB-165B-452B-B96A-354D2E7EBCEC}" userId="Ayers, John C" providerId="None"/>
  <person displayName="John Ayers" id="{BE3BDA15-3EFD-44B6-AFBB-9513FCB670D0}" userId="S::john.c.ayers@Vanderbilt.Edu::12edf861-6a32-44ff-8a1c-f1942872daa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6054050929" createdVersion="8" refreshedVersion="8" minRefreshableVersion="3" recordCount="24" xr:uid="{550DEB44-DAB5-46D4-9CA1-FC04C383675F}">
  <cacheSource type="worksheet">
    <worksheetSource ref="C6:AY30" sheet="Transformed Data"/>
  </cacheSource>
  <cacheFields count="49">
    <cacheField name="Sample" numFmtId="0">
      <sharedItems/>
    </cacheField>
    <cacheField name="Sample2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containsInteger="1" minValue="31800" maxValue="35700" count="18">
        <n v="33000"/>
        <n v="33500"/>
        <n v="33900"/>
        <n v="34700"/>
        <n v="35500"/>
        <n v="34200"/>
        <n v="32900"/>
        <n v="32400"/>
        <n v="34800"/>
        <n v="35100"/>
        <n v="35700"/>
        <n v="34000"/>
        <n v="32800"/>
        <n v="34900"/>
        <n v="34100"/>
        <n v="31800"/>
        <n v="31900"/>
        <n v="32700"/>
      </sharedItems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containsInteg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containsInteger="1" minValue="22770" maxValue="27080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7842592596" createdVersion="8" refreshedVersion="8" minRefreshableVersion="3" recordCount="24" xr:uid="{B8BD5B6A-56E8-4AC6-B379-4DBBD84E4F2A}">
  <cacheSource type="worksheet">
    <worksheetSource ref="A1:AO25" sheet="Plots"/>
  </cacheSource>
  <cacheFields count="4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minValue="22770.000000000004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5181.653451273145" createdVersion="8" refreshedVersion="8" minRefreshableVersion="3" recordCount="24" xr:uid="{50C9F604-7501-49CD-BFD8-0C25140A8DCC}">
  <cacheSource type="worksheet">
    <worksheetSource ref="A1:BA25" sheet="Data"/>
  </cacheSource>
  <cacheFields count="5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/>
    </cacheField>
    <cacheField name="Date" numFmtId="14">
      <sharedItems containsSemiMixedTypes="0" containsNonDate="0" containsDate="1" containsString="0" minDate="2022-07-02T00:00:00" maxDate="2022-07-06T00:00:00" count="24">
        <d v="2022-07-02T00:00:00"/>
        <d v="2022-07-03T00:00:00"/>
        <d v="2022-07-04T00:00:00"/>
        <d v="2022-07-05T00:00:00"/>
        <d v="2022-07-05T08:00:00" u="1"/>
        <d v="2022-07-05T12:00:00" u="1"/>
        <d v="2022-07-03T04:00:00" u="1"/>
        <d v="2022-07-05T16:00:00" u="1"/>
        <d v="2022-07-03T08:00:00" u="1"/>
        <d v="2022-07-05T20:00:00" u="1"/>
        <d v="2022-07-03T12:00:00" u="1"/>
        <d v="2022-07-03T16:00:00" u="1"/>
        <d v="2022-07-03T20:00:00" u="1"/>
        <d v="2022-07-04T04:00:00" u="1"/>
        <d v="2022-07-04T08:00:00" u="1"/>
        <d v="2022-07-04T12:00:00" u="1"/>
        <d v="2022-07-02T04:00:00" u="1"/>
        <d v="2022-07-04T16:00:00" u="1"/>
        <d v="2022-07-02T08:00:00" u="1"/>
        <d v="2022-07-04T20:00:00" u="1"/>
        <d v="2022-07-02T12:00:00" u="1"/>
        <d v="2022-07-02T16:00:00" u="1"/>
        <d v="2022-07-02T20:00:00" u="1"/>
        <d v="2022-07-05T04:00:00" u="1"/>
      </sharedItems>
    </cacheField>
    <cacheField name="Temp °C" numFmtId="0">
      <sharedItems containsSemiMixedTypes="0" containsString="0" containsNumber="1" minValue="21.099" maxValue="29.52"/>
    </cacheField>
    <cacheField name="kO2.instant" numFmtId="0">
      <sharedItems containsSemiMixedTypes="0" containsString="0" containsNumber="1" minValue="2.9901600369811199E-2" maxValue="5.4824526126321098E-2"/>
    </cacheField>
    <cacheField name="kO2" numFmtId="2">
      <sharedItems containsSemiMixedTypes="0" containsString="0" containsNumber="1" minValue="4.3058304532528124" maxValue="7.8947317621902382"/>
    </cacheField>
    <cacheField name="ScO2" numFmtId="178">
      <sharedItems containsSemiMixedTypes="0" containsString="0" containsNumber="1" minValue="326.90560337919987" maxValue="503.54718075696752"/>
    </cacheField>
    <cacheField name="ScCO2" numFmtId="178">
      <sharedItems containsSemiMixedTypes="0" containsString="0" containsNumber="1" minValue="371.01494184959984" maxValue="568.24733545775098"/>
    </cacheField>
    <cacheField name="kCO2" numFmtId="177">
      <sharedItems containsSemiMixedTypes="0" containsString="0" containsNumber="1" minValue="4.053295862826908" maxValue="7.4221718793634555"/>
    </cacheField>
    <cacheField name="Light_lux" numFmtId="0">
      <sharedItems containsSemiMixedTypes="0" containsString="0" containsNumber="1" minValue="0" maxValue="44380.160000000003"/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emiMixedTypes="0" containsString="0" containsNumber="1" minValue="6.7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emiMixedTypes="0" containsString="0" containsNumber="1" minValue="-9.9620000000000004E-3" maxValue="0.85880000000000001"/>
    </cacheField>
    <cacheField name="Water type" numFmtId="0">
      <sharedItems/>
    </cacheField>
    <cacheField name="O2(g) bar" numFmtId="0">
      <sharedItems containsSemiMixedTypes="0" containsString="0" containsNumber="1" minValue="0.13100000000000001" maxValue="0.27660000000000001"/>
    </cacheField>
    <cacheField name="CO2(g) bar" numFmtId="0">
      <sharedItems containsSemiMixedTypes="0" containsString="0" containsNumber="1" minValue="6.032E-7" maxValue="2.3749999999999999E-3"/>
    </cacheField>
    <cacheField name="CO2(aq) free mol/l" numFmtId="11">
      <sharedItems containsSemiMixedTypes="0" containsString="0" containsNumber="1" minValue="2.3739999999999999E-8" maxValue="9.2979999999999994E-5"/>
    </cacheField>
    <cacheField name="Calcite log Q/K" numFmtId="0">
      <sharedItems containsSemiMixedTypes="0" containsString="0" containsNumber="1" minValue="-3.5129999999999999" maxValue="0.78690000000000004"/>
    </cacheField>
    <cacheField name="Dolomite log Q/K" numFmtId="0">
      <sharedItems containsSemiMixedTypes="0" containsString="0" containsNumber="1" minValue="-6.6360000000000001" maxValue="2.0129999999999999"/>
    </cacheField>
    <cacheField name="CO2(aq) mol m-3" numFmtId="11">
      <sharedItems containsSemiMixedTypes="0" containsString="0" containsNumber="1" minValue="2.1112E-5" maxValue="8.3125000000000004E-2"/>
    </cacheField>
    <cacheField name="FCO2 (mol m-2 d-1)" numFmtId="11">
      <sharedItems containsString="0" containsBlank="1" containsNumber="1" minValue="-0.39324087663603763" maxValue="-9.7629395269612035E-2"/>
    </cacheField>
    <cacheField name="FCO2 (g C m-2 d-1)" numFmtId="2">
      <sharedItems containsString="0" containsBlank="1" containsNumber="1" minValue="-4.7188905196324518" maxValue="-1.1715527432353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x v="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x v="1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x v="2"/>
    <n v="6380"/>
    <n v="1711"/>
    <n v="839"/>
    <m/>
    <n v="6234"/>
    <n v="2227"/>
    <n v="3800"/>
    <n v="2339"/>
    <n v="19.899999999999999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x v="3"/>
    <n v="6500"/>
    <n v="1661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x v="4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x v="5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x v="6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x v="7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x v="8"/>
    <n v="6600"/>
    <n v="1629"/>
    <n v="813"/>
    <n v="25400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x v="9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x v="10"/>
    <n v="6670"/>
    <n v="1706"/>
    <n v="802"/>
    <n v="27080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x v="3"/>
    <n v="6620"/>
    <n v="1762"/>
    <n v="948"/>
    <n v="25330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x v="1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x v="11"/>
    <n v="6650"/>
    <n v="1738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x v="12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x v="13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x v="14"/>
    <n v="6500"/>
    <n v="2517"/>
    <n v="1450"/>
    <n v="24330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x v="6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x v="15"/>
    <n v="6120"/>
    <n v="1599"/>
    <n v="808"/>
    <n v="22770"/>
    <n v="6884"/>
    <n v="2130"/>
    <n v="3620"/>
    <n v="2563"/>
    <n v="13.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x v="16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x v="0"/>
    <n v="6240"/>
    <n v="1627"/>
    <n v="826"/>
    <n v="24160"/>
    <n v="6327"/>
    <n v="2163"/>
    <n v="3690"/>
    <n v="2355"/>
    <n v="14.2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x v="1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x v="11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x v="17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n v="3300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n v="33900"/>
    <n v="6380"/>
    <n v="1711"/>
    <n v="839"/>
    <m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n v="35500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n v="32900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n v="32400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n v="35100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n v="33500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n v="32800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d v="2022-07-02T00:00:00"/>
    <x v="0"/>
    <n v="21.864999999999998"/>
    <n v="3.04535110162268E-2"/>
    <n v="4.385305586336659"/>
    <n v="485.53396040385036"/>
    <n v="547.61261083348745"/>
    <n v="4.1292668312318046"/>
    <n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5.83"/>
    <n v="33000"/>
    <n v="6330"/>
    <n v="1647"/>
    <n v="794"/>
    <n v="6.7"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n v="0.85140000000000005"/>
    <s v="Ca-SO4"/>
    <n v="0.1331"/>
    <n v="6.032E-7"/>
    <n v="2.3739999999999999E-8"/>
    <n v="-3.5129999999999999"/>
    <n v="-6.6360000000000001"/>
    <n v="2.1112E-5"/>
    <m/>
    <m/>
  </r>
  <r>
    <s v="EFC 07-02"/>
    <n v="1"/>
    <n v="4"/>
    <d v="2022-07-02T04:00:00"/>
    <x v="0"/>
    <n v="21.116"/>
    <n v="2.99072975687837E-2"/>
    <n v="4.3066508499048526"/>
    <n v="503.13809164055044"/>
    <n v="567.77911553659487"/>
    <n v="4.0540915901189631"/>
    <n v="0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  <n v="7.6125000000000012E-2"/>
    <n v="-0.2496306896615752"/>
    <n v="-2.9955682759389024"/>
  </r>
  <r>
    <s v="EFC 07-03"/>
    <n v="2"/>
    <n v="8"/>
    <d v="2022-07-02T08:00:00"/>
    <x v="0"/>
    <n v="21.099"/>
    <n v="2.9901600369811199E-2"/>
    <n v="4.3058304532528124"/>
    <n v="503.54718075696752"/>
    <n v="568.24733545775098"/>
    <n v="4.053295862826908"/>
    <n v="3403.5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6.86"/>
    <n v="33900"/>
    <n v="6380"/>
    <n v="1711"/>
    <n v="839"/>
    <n v="8.8000000000000007"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n v="0.85570000000000002"/>
    <s v="Ca-SO4"/>
    <n v="0.1545"/>
    <n v="6.7029999999999996E-7"/>
    <n v="2.6899999999999999E-8"/>
    <n v="-3.323"/>
    <n v="-6.2679999999999998"/>
    <n v="2.34605E-5"/>
    <m/>
    <m/>
  </r>
  <r>
    <s v="EFC 07-04"/>
    <n v="3"/>
    <n v="12"/>
    <d v="2022-07-02T12:00:00"/>
    <x v="0"/>
    <n v="24.811"/>
    <n v="3.2845386947225899E-2"/>
    <n v="4.7297357204005293"/>
    <n v="422.33514421240488"/>
    <n v="475.40310514290968"/>
    <n v="4.4579426676349794"/>
    <n v="44380.16000000000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  <n v="3.3725999999999999E-2"/>
    <m/>
    <m/>
  </r>
  <r>
    <s v="EFC 07-05"/>
    <n v="4"/>
    <n v="16"/>
    <d v="2022-07-02T16:00:00"/>
    <x v="0"/>
    <n v="26.613"/>
    <n v="3.4315789406696703E-2"/>
    <n v="4.9414736745643255"/>
    <n v="386.18856432630287"/>
    <n v="434.88043959420384"/>
    <n v="4.6566248746693795"/>
    <n v="18841.599999999999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11.1"/>
    <n v="35500"/>
    <n v="6670"/>
    <n v="1664"/>
    <n v="787"/>
    <n v="65.900000000000006"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n v="0.85619999999999996"/>
    <s v="Ca-SO4"/>
    <n v="0.27429999999999999"/>
    <n v="1.248E-6"/>
    <n v="4.3679999999999998E-8"/>
    <n v="-1.7090000000000001"/>
    <n v="-3.0089999999999999"/>
    <n v="4.3680000000000002E-5"/>
    <m/>
    <m/>
  </r>
  <r>
    <s v="EFC 07-06"/>
    <n v="5"/>
    <n v="20"/>
    <d v="2022-07-02T20:00:00"/>
    <x v="0"/>
    <n v="24.303000000000001"/>
    <n v="3.2246288379567299E-2"/>
    <n v="4.6434655266576907"/>
    <n v="432.73335929035443"/>
    <n v="487.2087471459547"/>
    <n v="4.376176960140465"/>
    <n v="226.72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  <n v="4.6270000000000006E-2"/>
    <n v="-0.13881233317565558"/>
    <n v="-1.6657479981078671"/>
  </r>
  <r>
    <s v="EFC 07-07"/>
    <n v="6"/>
    <n v="24"/>
    <d v="2022-07-03T00:00:00"/>
    <x v="1"/>
    <n v="22.366"/>
    <n v="4.2546179114077799E-2"/>
    <n v="6.1266497924272034"/>
    <n v="474.17921649455059"/>
    <n v="534.59569835109528"/>
    <n v="5.770076666295175"/>
    <n v="0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6.49"/>
    <n v="32900"/>
    <n v="6430"/>
    <n v="1658"/>
    <n v="799"/>
    <n v="12.9"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n v="0.85880000000000001"/>
    <s v="Ca-SO4"/>
    <n v="0.14949999999999999"/>
    <n v="9.5739999999999993E-7"/>
    <n v="3.7200000000000002E-8"/>
    <n v="-3.129"/>
    <n v="-5.8579999999999997"/>
    <n v="3.3509000000000001E-5"/>
    <m/>
    <m/>
  </r>
  <r>
    <s v="EFC 07-08"/>
    <n v="7"/>
    <n v="28"/>
    <d v="2022-07-03T04:00:00"/>
    <x v="1"/>
    <n v="21.905999999999999"/>
    <n v="4.20666180047784E-2"/>
    <n v="6.0575929926880896"/>
    <n v="484.59277491019856"/>
    <n v="546.53374624231924"/>
    <n v="5.7040072089909195"/>
    <n v="0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5.8"/>
    <n v="32400"/>
    <n v="6390"/>
    <n v="1736"/>
    <n v="899"/>
    <n v="462.4"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n v="0.82830000000000004"/>
    <s v="Ca-SO4"/>
    <n v="0.13250000000000001"/>
    <n v="4.9709999999999997E-5"/>
    <n v="1.9539999999999998E-6"/>
    <n v="-1.764"/>
    <n v="-3.1269999999999998"/>
    <n v="1.73985E-3"/>
    <m/>
    <m/>
  </r>
  <r>
    <s v="EFC 07-09"/>
    <n v="8"/>
    <n v="32"/>
    <d v="2022-07-03T08:00:00"/>
    <x v="1"/>
    <n v="22.07"/>
    <n v="4.2267452282089397E-2"/>
    <n v="6.0865131286208731"/>
    <n v="480.84981763320002"/>
    <n v="542.24295711410002"/>
    <n v="5.7316060312601254"/>
    <n v="5245.44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  <n v="8.3125000000000004E-2"/>
    <n v="-0.39304488359366307"/>
    <n v="-4.7165386031239569"/>
  </r>
  <r>
    <s v="EFC 07-10"/>
    <n v="9"/>
    <n v="36"/>
    <d v="2022-07-03T12:00:00"/>
    <x v="1"/>
    <n v="25.114999999999998"/>
    <n v="4.5542728556437498E-2"/>
    <n v="6.5581529121269995"/>
    <n v="416.17398130635013"/>
    <n v="468.43392617536256"/>
    <n v="6.1815136216970723"/>
    <n v="44257.27999999999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10"/>
    <n v="35100"/>
    <n v="6490"/>
    <n v="1605"/>
    <n v="757"/>
    <n v="73.400000000000006"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n v="0.85840000000000005"/>
    <s v="Ca-SO4"/>
    <n v="0.2412"/>
    <n v="2.9289999999999998E-6"/>
    <n v="1.0630000000000001E-7"/>
    <n v="-2.0150000000000001"/>
    <n v="-3.637"/>
    <n v="1.02515E-4"/>
    <m/>
    <m/>
  </r>
  <r>
    <s v="EFC 07-11"/>
    <n v="10"/>
    <n v="40"/>
    <d v="2022-07-03T16:00:00"/>
    <x v="1"/>
    <n v="27.015999999999998"/>
    <n v="4.7440129085064398E-2"/>
    <n v="6.8313785882492732"/>
    <n v="378.14760976343098"/>
    <n v="426.00758980203511"/>
    <n v="6.4362123696199021"/>
    <n v="3910.4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  <n v="3.5139999999999998E-2"/>
    <n v="-0.13252161269047377"/>
    <n v="-1.5902593522856852"/>
  </r>
  <r>
    <s v="EFC 07-12"/>
    <n v="11"/>
    <n v="44"/>
    <d v="2022-07-03T20:00:00"/>
    <x v="1"/>
    <n v="24.047000000000001"/>
    <n v="4.42681064976111E-2"/>
    <n v="6.3746073356559982"/>
    <n v="438.03198921122544"/>
    <n v="493.24243190671018"/>
    <n v="6.0072559598782318"/>
    <n v="111.96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  <n v="5.7050000000000003E-2"/>
    <n v="-0.25530837829482489"/>
    <n v="-3.0637005395378987"/>
  </r>
  <r>
    <s v="EFC 07-13"/>
    <n v="12"/>
    <n v="48"/>
    <d v="2022-07-04T00:00:00"/>
    <x v="2"/>
    <n v="22.6"/>
    <n v="4.7285513331573797E-2"/>
    <n v="6.8091139197466273"/>
    <n v="468.9791424"/>
    <n v="528.63511119999998"/>
    <n v="6.4134152741231159"/>
    <n v="0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5.78"/>
    <n v="33500"/>
    <n v="6480"/>
    <n v="1676"/>
    <n v="833"/>
    <n v="17.39"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n v="0.85529999999999995"/>
    <s v="Ca-SO4"/>
    <n v="0.1336"/>
    <n v="1.6899999999999999E-6"/>
    <n v="6.528E-8"/>
    <n v="-3.113"/>
    <n v="-5.8289999999999997"/>
    <n v="5.9150000000000001E-5"/>
    <m/>
    <m/>
  </r>
  <r>
    <s v="EFC 07-14"/>
    <n v="13"/>
    <n v="52"/>
    <d v="2022-07-04T04:00:00"/>
    <x v="2"/>
    <n v="21.882999999999999"/>
    <n v="4.64916206787701E-2"/>
    <n v="6.6947933777428945"/>
    <n v="485.12048507237887"/>
    <n v="547.13865598741677"/>
    <n v="6.3039576248162499"/>
    <n v="0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  <n v="7.6929999999999998E-2"/>
    <n v="-0.39324087663603763"/>
    <n v="-4.7188905196324518"/>
  </r>
  <r>
    <s v="EFC 07-15"/>
    <n v="14"/>
    <n v="56"/>
    <d v="2022-07-04T08:00:00"/>
    <x v="2"/>
    <n v="21.62"/>
    <n v="4.6188146546987503E-2"/>
    <n v="6.6510931027662004"/>
    <n v="491.20502166720024"/>
    <n v="554.11220189360006"/>
    <n v="6.2621803248140697"/>
    <n v="2821.12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6.95"/>
    <n v="32800"/>
    <n v="6200"/>
    <n v="1610"/>
    <n v="969"/>
    <n v="49.8"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n v="0.85199999999999998"/>
    <s v="Ca-SO4"/>
    <n v="0.158"/>
    <n v="3.9999999999999998E-6"/>
    <n v="1.5839999999999999E-7"/>
    <n v="-2.5950000000000002"/>
    <n v="-4.8090000000000002"/>
    <n v="1.4000000000000001E-4"/>
    <m/>
    <m/>
  </r>
  <r>
    <s v="EFC 07-16"/>
    <n v="15"/>
    <n v="60"/>
    <d v="2022-07-04T12:00:00"/>
    <x v="2"/>
    <n v="24.722999999999999"/>
    <n v="4.9982212759224397E-2"/>
    <n v="7.1974386373283128"/>
    <n v="424.1265282352108"/>
    <n v="477.4332624469331"/>
    <n v="6.7837424827877042"/>
    <n v="32194.560000000001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  <n v="3.07405E-2"/>
    <m/>
    <m/>
  </r>
  <r>
    <s v="EFC 07-17"/>
    <n v="16"/>
    <n v="64"/>
    <d v="2022-07-04T16:00:00"/>
    <x v="2"/>
    <n v="28.811"/>
    <n v="5.4824526126321098E-2"/>
    <n v="7.8947317621902382"/>
    <n v="341.77162357720454"/>
    <n v="386.67735941530941"/>
    <n v="7.4221718793634555"/>
    <n v="12349.44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  <n v="2.1388500000000001E-2"/>
    <m/>
    <m/>
  </r>
  <r>
    <s v="EFC 07-18"/>
    <n v="17"/>
    <n v="68"/>
    <d v="2022-07-04T20:00:00"/>
    <x v="2"/>
    <n v="24.84"/>
    <n v="4.9812291450532897E-2"/>
    <n v="7.1729699688767372"/>
    <n v="421.7456221696001"/>
    <n v="474.73536996479982"/>
    <n v="6.7608065467857177"/>
    <n v="156.19999999999999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  <n v="5.383000000000001E-2"/>
    <n v="-0.26556448115774306"/>
    <n v="-3.1867737738929165"/>
  </r>
  <r>
    <s v="EFC 07-19"/>
    <n v="18"/>
    <n v="72"/>
    <d v="2022-07-05T00:00:00"/>
    <x v="3"/>
    <n v="22.748000000000001"/>
    <n v="3.2813324940209797E-2"/>
    <n v="4.7251187913902104"/>
    <n v="465.72179973358107"/>
    <n v="524.9022780874302"/>
    <n v="4.450786745558128"/>
    <n v="0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  <n v="7.8890000000000002E-2"/>
    <n v="-0.28636361920921"/>
    <n v="-3.4363634305105197"/>
  </r>
  <r>
    <s v="EFC 07-20"/>
    <n v="19"/>
    <n v="76"/>
    <d v="2022-07-05T04:00:00"/>
    <x v="3"/>
    <n v="22.195"/>
    <n v="3.23593623425295E-2"/>
    <n v="4.6597481773242482"/>
    <n v="478.0197942619501"/>
    <n v="538.99855354566228"/>
    <n v="4.3882522844177734"/>
    <n v="0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  <n v="7.3499999999999996E-2"/>
    <n v="-0.25868747216642773"/>
    <n v="-3.1042496659971328"/>
  </r>
  <r>
    <s v="EFC 07-21"/>
    <n v="20"/>
    <n v="80"/>
    <d v="2022-07-05T08:00:00"/>
    <x v="3"/>
    <n v="21.975000000000001"/>
    <n v="3.2210975564404797E-2"/>
    <n v="4.6383804812742904"/>
    <n v="483.01378099374978"/>
    <n v="544.72369514531238"/>
    <n v="4.3677522670063693"/>
    <n v="2974.72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  <n v="6.7725000000000007E-2"/>
    <n v="-0.23225522679806371"/>
    <n v="-2.7870627215767643"/>
  </r>
  <r>
    <s v="EFC 07-22"/>
    <n v="21"/>
    <n v="84"/>
    <d v="2022-07-05T12:00:00"/>
    <x v="3"/>
    <n v="25.527999999999999"/>
    <n v="3.5112675954610199E-2"/>
    <n v="5.0562253374638688"/>
    <n v="407.86009558548506"/>
    <n v="459.06564843658248"/>
    <n v="4.7658967668836736"/>
    <n v="9781.76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  <n v="3.5034999999999997E-2"/>
    <n v="-9.7629395269612035E-2"/>
    <n v="-1.1715527432353445"/>
  </r>
  <r>
    <s v="EFC 07-23"/>
    <n v="22"/>
    <n v="88"/>
    <d v="2022-07-05T16:00:00"/>
    <x v="3"/>
    <n v="29.52"/>
    <n v="3.8574081172638601E-2"/>
    <n v="5.5546676888599587"/>
    <n v="326.90560337919987"/>
    <n v="371.01494184959984"/>
    <n v="5.2140304650338161"/>
    <n v="11873.28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  <n v="2.1287000000000004E-2"/>
    <m/>
    <m/>
  </r>
  <r>
    <s v="EFC 07-24"/>
    <n v="23"/>
    <n v="92"/>
    <d v="2022-07-05T20:00:00"/>
    <x v="3"/>
    <n v="26.061"/>
    <n v="3.5452122758470601E-2"/>
    <n v="5.1051056772197665"/>
    <n v="397.19654988890431"/>
    <n v="447.11911800928408"/>
    <n v="4.8116701769375618"/>
    <n v="210.08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  <n v="4.5955000000000003E-2"/>
    <n v="-0.15111050190672415"/>
    <n v="-1.813326022880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4E998-75EF-4E60-8F33-FE56739AD89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D2:BE7" firstHeaderRow="1" firstDataRow="1" firstDataCol="1"/>
  <pivotFields count="59">
    <pivotField showAll="0"/>
    <pivotField numFmtId="1" showAll="0"/>
    <pivotField numFmtId="1" showAll="0"/>
    <pivotField numFmtId="22" showAll="0"/>
    <pivotField axis="axisRow" numFmtId="14" showAll="0">
      <items count="25">
        <item x="0"/>
        <item m="1" x="16"/>
        <item m="1" x="18"/>
        <item m="1" x="20"/>
        <item m="1" x="21"/>
        <item m="1" x="22"/>
        <item x="1"/>
        <item m="1" x="6"/>
        <item m="1" x="8"/>
        <item m="1" x="10"/>
        <item m="1" x="11"/>
        <item m="1" x="12"/>
        <item x="2"/>
        <item m="1" x="13"/>
        <item m="1" x="14"/>
        <item m="1" x="15"/>
        <item m="1" x="17"/>
        <item m="1" x="19"/>
        <item x="3"/>
        <item m="1" x="23"/>
        <item m="1" x="4"/>
        <item m="1" x="5"/>
        <item m="1" x="7"/>
        <item m="1" x="9"/>
        <item t="default"/>
      </items>
    </pivotField>
    <pivotField showAll="0"/>
    <pivotField showAll="0"/>
    <pivotField numFmtId="2" showAll="0"/>
    <pivotField numFmtId="178" showAll="0"/>
    <pivotField numFmtId="178"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10" showAll="0"/>
    <pivotField showAll="0"/>
    <pivotField showAll="0"/>
    <pivotField showAll="0"/>
    <pivotField numFmtId="11" showAll="0"/>
    <pivotField showAll="0"/>
    <pivotField showAll="0"/>
    <pivotField numFmtId="11" showAll="0"/>
    <pivotField showAll="0"/>
    <pivotField dataField="1" showAll="0"/>
  </pivotFields>
  <rowFields count="1">
    <field x="4"/>
  </rowFields>
  <rowItems count="5">
    <i>
      <x/>
    </i>
    <i>
      <x v="6"/>
    </i>
    <i>
      <x v="12"/>
    </i>
    <i>
      <x v="18"/>
    </i>
    <i t="grand">
      <x/>
    </i>
  </rowItems>
  <colItems count="1">
    <i/>
  </colItems>
  <dataFields count="1">
    <dataField name="Average of FCO2 (g C m-2 d-1)" fld="58" subtotal="average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FC37-D500-4C4F-9017-57FBE53780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Na" fld="23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4B577-47DF-4018-8EE0-8FE6DC698B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K" fld="24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1EE8D-1B3E-47C1-B5E8-FF60F81A33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1" firstHeaderRow="1" firstDataRow="1" firstDataCol="1"/>
  <pivotFields count="49">
    <pivotField showAll="0"/>
    <pivotField numFmtId="1" showAll="0"/>
    <pivotField numFmtI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9">
        <item x="15"/>
        <item x="16"/>
        <item x="7"/>
        <item x="17"/>
        <item x="12"/>
        <item x="6"/>
        <item x="0"/>
        <item x="1"/>
        <item x="2"/>
        <item x="11"/>
        <item x="14"/>
        <item x="5"/>
        <item x="3"/>
        <item x="8"/>
        <item x="13"/>
        <item x="9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19">
    <i>
      <x v="6"/>
    </i>
    <i>
      <x v="7"/>
    </i>
    <i>
      <x v="10"/>
    </i>
    <i>
      <x v="12"/>
    </i>
    <i>
      <x v="9"/>
    </i>
    <i>
      <x v="5"/>
    </i>
    <i>
      <x v="8"/>
    </i>
    <i>
      <x v="14"/>
    </i>
    <i>
      <x v="17"/>
    </i>
    <i>
      <x v="3"/>
    </i>
    <i>
      <x v="4"/>
    </i>
    <i>
      <x v="13"/>
    </i>
    <i>
      <x v="2"/>
    </i>
    <i>
      <x v="15"/>
    </i>
    <i>
      <x v="16"/>
    </i>
    <i>
      <x v="11"/>
    </i>
    <i>
      <x/>
    </i>
    <i>
      <x v="1"/>
    </i>
    <i t="grand">
      <x/>
    </i>
  </rowItems>
  <colItems count="1">
    <i/>
  </colItems>
  <dataFields count="1">
    <dataField name="Sum of Cu" fld="37" baseField="0" baseItem="0" numFmtId="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4F492-BE71-4FD9-8B92-90B87F756D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u" fld="37" baseField="0" baseItem="0" numFmtId="4"/>
  </dataFields>
  <chartFormats count="3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1" dT="2023-09-12T20:34:57.78" personId="{7631A1CB-165B-452B-B96A-354D2E7EBCEC}" id="{BBC31F36-1BA7-4D80-BC0C-175199A9F52F}">
    <text>Csat = Kh * PCO2 = 0.035 mol kg-1 bar-1 * 0.00041578 bar = 0.00001455 mol kg-1 * 1000 kg soln/m^3 soln = 0.000014*1000=0.01455 mol m-3</text>
  </threadedComment>
  <threadedComment ref="A27" dT="2022-07-28T19:57:15.88" personId="{BE3BDA15-3EFD-44B6-AFBB-9513FCB670D0}" id="{23CAFF15-BDEB-40D4-A65C-05150AC548AF}">
    <text>https://www.epa.gov/ground-water-and-drinking-water/national-primary-drinking-water-regulations#Inorganic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306E-A200-4724-A877-E7906A6E0E44}">
  <dimension ref="A1:BE27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24" sqref="R24"/>
    </sheetView>
  </sheetViews>
  <sheetFormatPr defaultRowHeight="13.9" x14ac:dyDescent="0.4"/>
  <cols>
    <col min="4" max="4" width="13.86328125" bestFit="1" customWidth="1"/>
    <col min="5" max="22" width="13.86328125" customWidth="1"/>
    <col min="47" max="47" width="10.265625" bestFit="1" customWidth="1"/>
    <col min="48" max="48" width="17.86328125" bestFit="1" customWidth="1"/>
    <col min="50" max="50" width="16.3984375" bestFit="1" customWidth="1"/>
    <col min="51" max="51" width="16" bestFit="1" customWidth="1"/>
    <col min="52" max="52" width="18.265625" bestFit="1" customWidth="1"/>
    <col min="56" max="56" width="13.1328125" bestFit="1" customWidth="1"/>
    <col min="57" max="57" width="27.73046875" bestFit="1" customWidth="1"/>
  </cols>
  <sheetData>
    <row r="1" spans="1:57" ht="15.4" x14ac:dyDescent="0.4">
      <c r="A1" t="s">
        <v>0</v>
      </c>
      <c r="B1" t="s">
        <v>81</v>
      </c>
      <c r="C1" t="s">
        <v>1</v>
      </c>
      <c r="D1" t="s">
        <v>2</v>
      </c>
      <c r="E1" t="s">
        <v>102</v>
      </c>
      <c r="F1" s="9" t="s">
        <v>106</v>
      </c>
      <c r="G1" s="25" t="s">
        <v>105</v>
      </c>
      <c r="H1" s="25" t="s">
        <v>107</v>
      </c>
      <c r="I1" s="25" t="s">
        <v>108</v>
      </c>
      <c r="J1" s="25" t="s">
        <v>104</v>
      </c>
      <c r="K1" s="9" t="s">
        <v>109</v>
      </c>
      <c r="L1" s="9" t="s">
        <v>110</v>
      </c>
      <c r="M1" s="9" t="s">
        <v>9</v>
      </c>
      <c r="N1" s="9" t="s">
        <v>10</v>
      </c>
      <c r="O1" s="9" t="s">
        <v>111</v>
      </c>
      <c r="P1" s="9" t="s">
        <v>112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17</v>
      </c>
      <c r="V1" s="9" t="s">
        <v>117</v>
      </c>
      <c r="W1" s="2" t="s">
        <v>20</v>
      </c>
      <c r="X1" s="2" t="s">
        <v>21</v>
      </c>
      <c r="Y1" s="2" t="s">
        <v>22</v>
      </c>
      <c r="Z1" s="2" t="s">
        <v>23</v>
      </c>
      <c r="AA1" s="5" t="s">
        <v>24</v>
      </c>
      <c r="AB1" s="5" t="s">
        <v>25</v>
      </c>
      <c r="AC1" s="5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5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99</v>
      </c>
      <c r="AZ1" t="s">
        <v>100</v>
      </c>
      <c r="BA1" t="s">
        <v>101</v>
      </c>
    </row>
    <row r="2" spans="1:57" x14ac:dyDescent="0.4">
      <c r="A2" s="1" t="s">
        <v>48</v>
      </c>
      <c r="B2" s="8">
        <v>0</v>
      </c>
      <c r="C2" s="8">
        <f>B$2+B2*4</f>
        <v>0</v>
      </c>
      <c r="D2" s="7">
        <v>44744</v>
      </c>
      <c r="E2" s="23">
        <f>INT(D2)</f>
        <v>44744</v>
      </c>
      <c r="F2" s="9">
        <v>21.864999999999998</v>
      </c>
      <c r="G2" s="25">
        <v>1.6420714999999999E-2</v>
      </c>
      <c r="H2" s="25">
        <v>0</v>
      </c>
      <c r="I2" s="25">
        <v>4.0270391000000003E-2</v>
      </c>
      <c r="J2" s="25">
        <v>-4.0270391000000003E-2</v>
      </c>
      <c r="K2" s="9">
        <v>7.96</v>
      </c>
      <c r="L2" s="9">
        <v>252</v>
      </c>
      <c r="M2" s="9">
        <v>66.5</v>
      </c>
      <c r="N2" s="9">
        <v>67.599999999999994</v>
      </c>
      <c r="O2" s="9">
        <v>0.16400000000000001</v>
      </c>
      <c r="P2" s="9">
        <v>0.12</v>
      </c>
      <c r="Q2" s="9">
        <v>250.6</v>
      </c>
      <c r="R2" s="9">
        <v>0.04</v>
      </c>
      <c r="S2" s="9">
        <v>163</v>
      </c>
      <c r="T2" s="9">
        <v>-2.14</v>
      </c>
      <c r="U2" s="9">
        <v>7.72</v>
      </c>
      <c r="V2" s="9">
        <v>5.83</v>
      </c>
      <c r="W2" s="1">
        <v>33000</v>
      </c>
      <c r="X2" s="1">
        <v>6330</v>
      </c>
      <c r="Y2" s="1">
        <v>1647</v>
      </c>
      <c r="Z2" s="1">
        <v>794</v>
      </c>
      <c r="AA2">
        <v>6.7</v>
      </c>
      <c r="AB2">
        <v>6373</v>
      </c>
      <c r="AC2">
        <v>2197</v>
      </c>
      <c r="AD2" s="1">
        <v>3770</v>
      </c>
      <c r="AE2" s="3">
        <v>2402</v>
      </c>
      <c r="AF2" s="3">
        <v>22.3</v>
      </c>
      <c r="AG2" s="4">
        <v>0.56489999999999996</v>
      </c>
      <c r="AH2" s="4">
        <v>1.0789</v>
      </c>
      <c r="AI2" s="4">
        <v>24.657499999999999</v>
      </c>
      <c r="AJ2" s="4">
        <v>7.8799999999999995E-2</v>
      </c>
      <c r="AK2" s="4">
        <v>0.1961</v>
      </c>
      <c r="AL2" s="4">
        <v>0.24970000000000001</v>
      </c>
      <c r="AM2" s="4">
        <v>22.6114</v>
      </c>
      <c r="AN2" s="4">
        <v>0.57620000000000005</v>
      </c>
      <c r="AO2" s="4">
        <v>-0.21820000000000001</v>
      </c>
      <c r="AP2" s="4">
        <v>0.2447</v>
      </c>
      <c r="AQ2" s="6">
        <v>27</v>
      </c>
      <c r="AR2" s="10">
        <v>0.85140000000000005</v>
      </c>
      <c r="AS2" t="s">
        <v>49</v>
      </c>
      <c r="AT2">
        <v>0.1331</v>
      </c>
      <c r="AU2" s="11">
        <v>6.032E-7</v>
      </c>
      <c r="AV2" s="11">
        <v>2.3739999999999999E-8</v>
      </c>
      <c r="AW2">
        <v>-3.5129999999999999</v>
      </c>
      <c r="AX2">
        <v>-6.6360000000000001</v>
      </c>
      <c r="AY2" s="11">
        <f>0.035*AU2*1000</f>
        <v>2.1112E-5</v>
      </c>
      <c r="AZ2" s="11"/>
      <c r="BA2" s="21"/>
      <c r="BD2" s="16" t="s">
        <v>79</v>
      </c>
      <c r="BE2" t="s">
        <v>103</v>
      </c>
    </row>
    <row r="3" spans="1:57" x14ac:dyDescent="0.4">
      <c r="A3" s="1" t="s">
        <v>50</v>
      </c>
      <c r="B3" s="8">
        <v>1</v>
      </c>
      <c r="C3" s="8">
        <f>B$2+B3*4</f>
        <v>4</v>
      </c>
      <c r="D3" s="7">
        <v>44744.166666666664</v>
      </c>
      <c r="E3" s="23">
        <f t="shared" ref="E3:E25" si="0">INT(D3)</f>
        <v>44744</v>
      </c>
      <c r="F3" s="9">
        <v>21.116</v>
      </c>
      <c r="G3" s="25">
        <v>1.6125424999999999E-2</v>
      </c>
      <c r="H3" s="25">
        <v>0</v>
      </c>
      <c r="I3" s="25">
        <v>3.8198686000000003E-2</v>
      </c>
      <c r="J3" s="25">
        <v>-3.8198686000000003E-2</v>
      </c>
      <c r="K3" s="9">
        <v>8.1300000000000008</v>
      </c>
      <c r="L3" s="9">
        <v>251.9</v>
      </c>
      <c r="M3" s="9">
        <v>66.900000000000006</v>
      </c>
      <c r="N3" s="9">
        <v>68</v>
      </c>
      <c r="O3" s="9">
        <v>0.16</v>
      </c>
      <c r="P3" s="9">
        <v>0.12</v>
      </c>
      <c r="Q3" s="9">
        <v>250.2</v>
      </c>
      <c r="R3" s="9">
        <v>0.11</v>
      </c>
      <c r="S3" s="9">
        <v>163</v>
      </c>
      <c r="T3" s="9">
        <v>-2.0699999999999998</v>
      </c>
      <c r="U3" s="9">
        <v>7.73</v>
      </c>
      <c r="V3" s="9">
        <v>5.95</v>
      </c>
      <c r="W3" s="1">
        <v>33500</v>
      </c>
      <c r="X3" s="1">
        <v>6480</v>
      </c>
      <c r="Y3" s="1">
        <v>1679</v>
      </c>
      <c r="Z3" s="1">
        <v>816</v>
      </c>
      <c r="AA3">
        <v>25170</v>
      </c>
      <c r="AB3">
        <v>6344</v>
      </c>
      <c r="AC3">
        <v>2195</v>
      </c>
      <c r="AD3" s="1">
        <v>3810</v>
      </c>
      <c r="AE3" s="3">
        <v>2390</v>
      </c>
      <c r="AF3" s="3">
        <v>26</v>
      </c>
      <c r="AG3" s="4">
        <v>0.50860000000000005</v>
      </c>
      <c r="AH3" s="4">
        <v>0.79220000000000002</v>
      </c>
      <c r="AI3" s="4">
        <v>25.758099999999999</v>
      </c>
      <c r="AJ3" s="4">
        <v>2.7199999999999998E-2</v>
      </c>
      <c r="AK3" s="4">
        <v>8.3799999999999999E-2</v>
      </c>
      <c r="AL3" s="4">
        <v>0.1545</v>
      </c>
      <c r="AM3" s="4">
        <v>6.4985999999999997</v>
      </c>
      <c r="AN3" s="4">
        <v>9.3299999999999994E-2</v>
      </c>
      <c r="AO3" s="4">
        <v>0.2104</v>
      </c>
      <c r="AP3" s="4">
        <v>0.1477</v>
      </c>
      <c r="AQ3" s="6">
        <v>23</v>
      </c>
      <c r="AR3" s="10">
        <v>1.9279999999999999E-2</v>
      </c>
      <c r="AS3" t="s">
        <v>51</v>
      </c>
      <c r="AT3">
        <v>0.1341</v>
      </c>
      <c r="AU3">
        <v>2.1749999999999999E-3</v>
      </c>
      <c r="AV3" s="11">
        <v>8.7239999999999998E-5</v>
      </c>
      <c r="AW3">
        <v>3.6720000000000003E-2</v>
      </c>
      <c r="AX3">
        <v>0.4677</v>
      </c>
      <c r="AY3" s="11">
        <f t="shared" ref="AY3:AY25" si="1">0.035*AU3*1000</f>
        <v>7.6125000000000012E-2</v>
      </c>
      <c r="AZ3" s="11" t="e">
        <f>#REF!*(0.01455-AY3)</f>
        <v>#REF!</v>
      </c>
      <c r="BA3" s="21" t="e">
        <f>AZ3*12</f>
        <v>#REF!</v>
      </c>
      <c r="BD3" s="24">
        <v>44744</v>
      </c>
      <c r="BE3" s="21">
        <v>-2.3306581370233848</v>
      </c>
    </row>
    <row r="4" spans="1:57" x14ac:dyDescent="0.4">
      <c r="A4" s="1" t="s">
        <v>52</v>
      </c>
      <c r="B4" s="8">
        <v>2</v>
      </c>
      <c r="C4" s="8">
        <f t="shared" ref="C4:C25" si="2">B$2+B4*4</f>
        <v>8</v>
      </c>
      <c r="D4" s="7">
        <v>44744.333333333336</v>
      </c>
      <c r="E4" s="23">
        <f t="shared" si="0"/>
        <v>44744</v>
      </c>
      <c r="F4" s="9">
        <v>21.099</v>
      </c>
      <c r="G4" s="25">
        <v>1.6142330999999999E-2</v>
      </c>
      <c r="H4" s="25">
        <v>1.9552309E-2</v>
      </c>
      <c r="I4" s="25">
        <v>3.8315359E-2</v>
      </c>
      <c r="J4" s="25">
        <v>-1.876305E-2</v>
      </c>
      <c r="K4" s="9">
        <v>7.81</v>
      </c>
      <c r="L4" s="9">
        <v>255.2</v>
      </c>
      <c r="M4" s="9">
        <v>77.2</v>
      </c>
      <c r="N4" s="9">
        <v>78.5</v>
      </c>
      <c r="O4" s="9">
        <v>0.186</v>
      </c>
      <c r="P4" s="9">
        <v>0.12</v>
      </c>
      <c r="Q4" s="9">
        <v>253.4</v>
      </c>
      <c r="R4" s="9">
        <v>0.09</v>
      </c>
      <c r="S4" s="9">
        <v>165</v>
      </c>
      <c r="T4" s="9">
        <v>-1.55</v>
      </c>
      <c r="U4" s="9">
        <v>7.79</v>
      </c>
      <c r="V4" s="9">
        <v>6.86</v>
      </c>
      <c r="W4" s="1">
        <v>33900</v>
      </c>
      <c r="X4" s="1">
        <v>6380</v>
      </c>
      <c r="Y4" s="1">
        <v>1711</v>
      </c>
      <c r="Z4" s="1">
        <v>839</v>
      </c>
      <c r="AA4">
        <v>8.8000000000000007</v>
      </c>
      <c r="AB4">
        <v>6234</v>
      </c>
      <c r="AC4">
        <v>2227</v>
      </c>
      <c r="AD4" s="1">
        <v>3800</v>
      </c>
      <c r="AE4" s="3">
        <v>2339</v>
      </c>
      <c r="AF4" s="3">
        <v>19.900000000000002</v>
      </c>
      <c r="AG4" s="4">
        <v>0.35420000000000001</v>
      </c>
      <c r="AH4" s="4">
        <v>0.66539999999999999</v>
      </c>
      <c r="AI4" s="4">
        <v>25.995000000000001</v>
      </c>
      <c r="AJ4" s="4">
        <v>1.8100000000000002E-2</v>
      </c>
      <c r="AK4" s="4">
        <v>6.3899999999999998E-2</v>
      </c>
      <c r="AL4" s="4">
        <v>8.4000000000000005E-2</v>
      </c>
      <c r="AM4" s="4">
        <v>5.0521000000000003</v>
      </c>
      <c r="AN4" s="4">
        <v>4.1500000000000002E-2</v>
      </c>
      <c r="AO4" s="4">
        <v>-0.27910000000000001</v>
      </c>
      <c r="AP4" s="4">
        <v>0.11849999999999999</v>
      </c>
      <c r="AQ4" s="6">
        <v>47</v>
      </c>
      <c r="AR4" s="10">
        <v>0.85570000000000002</v>
      </c>
      <c r="AS4" t="s">
        <v>49</v>
      </c>
      <c r="AT4">
        <v>0.1545</v>
      </c>
      <c r="AU4" s="11">
        <v>6.7029999999999996E-7</v>
      </c>
      <c r="AV4" s="11">
        <v>2.6899999999999999E-8</v>
      </c>
      <c r="AW4">
        <v>-3.323</v>
      </c>
      <c r="AX4">
        <v>-6.2679999999999998</v>
      </c>
      <c r="AY4" s="11">
        <f t="shared" si="1"/>
        <v>2.34605E-5</v>
      </c>
      <c r="AZ4" s="11"/>
      <c r="BA4" s="21"/>
      <c r="BD4" s="24">
        <v>44745</v>
      </c>
      <c r="BE4" s="21">
        <v>-3.1234994983158466</v>
      </c>
    </row>
    <row r="5" spans="1:57" x14ac:dyDescent="0.4">
      <c r="A5" s="1" t="s">
        <v>53</v>
      </c>
      <c r="B5" s="8">
        <v>3</v>
      </c>
      <c r="C5" s="8">
        <f t="shared" si="2"/>
        <v>12</v>
      </c>
      <c r="D5" s="7">
        <v>44744.5</v>
      </c>
      <c r="E5" s="23">
        <f t="shared" si="0"/>
        <v>44744</v>
      </c>
      <c r="F5" s="9">
        <v>24.811</v>
      </c>
      <c r="G5" s="25">
        <v>1.7685141000000001E-2</v>
      </c>
      <c r="H5" s="25">
        <v>0.25495210400000001</v>
      </c>
      <c r="I5" s="25">
        <v>4.9974944E-2</v>
      </c>
      <c r="J5" s="25">
        <v>0.20497715999999999</v>
      </c>
      <c r="K5" s="9">
        <v>6.73</v>
      </c>
      <c r="L5" s="9">
        <v>249.2</v>
      </c>
      <c r="M5" s="9">
        <v>120.7</v>
      </c>
      <c r="N5" s="9">
        <v>122.7</v>
      </c>
      <c r="O5" s="9">
        <v>0.17899999999999999</v>
      </c>
      <c r="P5" s="9">
        <v>0.12</v>
      </c>
      <c r="Q5" s="9">
        <v>249.1</v>
      </c>
      <c r="R5" s="9">
        <v>-0.12</v>
      </c>
      <c r="S5" s="9">
        <v>162</v>
      </c>
      <c r="T5" s="9">
        <v>-2.2999999999999998</v>
      </c>
      <c r="U5" s="9">
        <v>8.1300000000000008</v>
      </c>
      <c r="V5" s="9">
        <v>10</v>
      </c>
      <c r="W5" s="1">
        <v>34700</v>
      </c>
      <c r="X5" s="1">
        <v>6500</v>
      </c>
      <c r="Y5" s="1">
        <v>1661.0000000000002</v>
      </c>
      <c r="Z5" s="1">
        <v>799</v>
      </c>
      <c r="AA5">
        <v>26170</v>
      </c>
      <c r="AB5">
        <v>6024</v>
      </c>
      <c r="AC5">
        <v>2179</v>
      </c>
      <c r="AD5" s="1">
        <v>3810</v>
      </c>
      <c r="AE5" s="3">
        <v>2278</v>
      </c>
      <c r="AF5" s="3">
        <v>15.2</v>
      </c>
      <c r="AG5" s="4">
        <v>0.30099999999999999</v>
      </c>
      <c r="AH5" s="4">
        <v>0.59389999999999998</v>
      </c>
      <c r="AI5" s="4">
        <v>25.650600000000001</v>
      </c>
      <c r="AJ5" s="4">
        <v>1.47E-2</v>
      </c>
      <c r="AK5" s="4">
        <v>4.58E-2</v>
      </c>
      <c r="AL5" s="4">
        <v>7.5899999999999995E-2</v>
      </c>
      <c r="AM5" s="4">
        <v>4.3327999999999998</v>
      </c>
      <c r="AN5" s="4">
        <v>4.2999999999999997E-2</v>
      </c>
      <c r="AO5" s="4">
        <v>-0.3034</v>
      </c>
      <c r="AP5" s="4">
        <v>7.6999999999999999E-2</v>
      </c>
      <c r="AQ5" s="6">
        <v>56</v>
      </c>
      <c r="AR5" s="10">
        <v>-1.062E-3</v>
      </c>
      <c r="AS5" t="s">
        <v>51</v>
      </c>
      <c r="AT5">
        <v>0.24</v>
      </c>
      <c r="AU5" s="11">
        <v>9.636E-4</v>
      </c>
      <c r="AV5" s="11">
        <v>3.5240000000000001E-5</v>
      </c>
      <c r="AW5">
        <v>0.52249999999999996</v>
      </c>
      <c r="AX5">
        <v>1.45</v>
      </c>
      <c r="AY5" s="11">
        <f t="shared" si="1"/>
        <v>3.3725999999999999E-2</v>
      </c>
      <c r="AZ5" s="11"/>
      <c r="BA5" s="21"/>
      <c r="BD5" s="24">
        <v>44746</v>
      </c>
      <c r="BE5" s="21">
        <v>-3.9528321467626841</v>
      </c>
    </row>
    <row r="6" spans="1:57" x14ac:dyDescent="0.4">
      <c r="A6" s="1" t="s">
        <v>54</v>
      </c>
      <c r="B6" s="8">
        <v>4</v>
      </c>
      <c r="C6" s="8">
        <f t="shared" si="2"/>
        <v>16</v>
      </c>
      <c r="D6" s="7">
        <v>44744.666666666664</v>
      </c>
      <c r="E6" s="23">
        <f t="shared" si="0"/>
        <v>44744</v>
      </c>
      <c r="F6" s="9">
        <v>26.613</v>
      </c>
      <c r="G6" s="25">
        <v>1.8417113999999998E-2</v>
      </c>
      <c r="H6" s="25">
        <v>0.108239933</v>
      </c>
      <c r="I6" s="25">
        <v>5.6236118000000002E-2</v>
      </c>
      <c r="J6" s="25">
        <v>5.2003815000000002E-2</v>
      </c>
      <c r="K6" s="9">
        <v>6.84</v>
      </c>
      <c r="L6" s="9">
        <v>242.2</v>
      </c>
      <c r="M6" s="9">
        <v>138.4</v>
      </c>
      <c r="N6" s="9">
        <v>140.80000000000001</v>
      </c>
      <c r="O6" s="9">
        <v>0.151</v>
      </c>
      <c r="P6" s="9">
        <v>0.11</v>
      </c>
      <c r="Q6" s="9">
        <v>243</v>
      </c>
      <c r="R6" s="9">
        <v>-0.27</v>
      </c>
      <c r="S6" s="9">
        <v>158</v>
      </c>
      <c r="T6" s="9">
        <v>-2.3199999999999998</v>
      </c>
      <c r="U6" s="9">
        <v>8.43</v>
      </c>
      <c r="V6" s="9">
        <v>11.1</v>
      </c>
      <c r="W6" s="1">
        <v>35500</v>
      </c>
      <c r="X6" s="1">
        <v>6670</v>
      </c>
      <c r="Y6" s="1">
        <v>1664</v>
      </c>
      <c r="Z6" s="1">
        <v>787</v>
      </c>
      <c r="AA6">
        <v>65.900000000000006</v>
      </c>
      <c r="AB6">
        <v>6103</v>
      </c>
      <c r="AC6">
        <v>2173</v>
      </c>
      <c r="AD6" s="1">
        <v>3800</v>
      </c>
      <c r="AE6" s="3">
        <v>2295</v>
      </c>
      <c r="AF6" s="3">
        <v>17</v>
      </c>
      <c r="AG6" s="4">
        <v>0.24060000000000001</v>
      </c>
      <c r="AH6" s="4">
        <v>0.58950000000000002</v>
      </c>
      <c r="AI6" s="4">
        <v>25.012</v>
      </c>
      <c r="AJ6" s="4">
        <v>1.2699999999999999E-2</v>
      </c>
      <c r="AK6" s="4">
        <v>4.0500000000000001E-2</v>
      </c>
      <c r="AL6" s="4">
        <v>5.7700000000000001E-2</v>
      </c>
      <c r="AM6" s="4">
        <v>3.0089999999999999</v>
      </c>
      <c r="AN6" s="4">
        <v>2.9600000000000001E-2</v>
      </c>
      <c r="AO6" s="4">
        <v>-1.4434</v>
      </c>
      <c r="AP6" s="4">
        <v>6.0699999999999997E-2</v>
      </c>
      <c r="AQ6" s="6">
        <v>46</v>
      </c>
      <c r="AR6" s="10">
        <v>0.85619999999999996</v>
      </c>
      <c r="AS6" t="s">
        <v>49</v>
      </c>
      <c r="AT6">
        <v>0.27429999999999999</v>
      </c>
      <c r="AU6" s="11">
        <v>1.248E-6</v>
      </c>
      <c r="AV6" s="11">
        <v>4.3679999999999998E-8</v>
      </c>
      <c r="AW6">
        <v>-1.7090000000000001</v>
      </c>
      <c r="AX6">
        <v>-3.0089999999999999</v>
      </c>
      <c r="AY6" s="11">
        <f t="shared" si="1"/>
        <v>4.3680000000000002E-5</v>
      </c>
      <c r="AZ6" s="11"/>
      <c r="BA6" s="21"/>
      <c r="BD6" s="24">
        <v>44747</v>
      </c>
      <c r="BE6" s="21">
        <v>-2.46251091684009</v>
      </c>
    </row>
    <row r="7" spans="1:57" x14ac:dyDescent="0.4">
      <c r="A7" s="1" t="s">
        <v>55</v>
      </c>
      <c r="B7" s="8">
        <v>5</v>
      </c>
      <c r="C7" s="8">
        <f t="shared" si="2"/>
        <v>20</v>
      </c>
      <c r="D7" s="7">
        <v>44744.833333333336</v>
      </c>
      <c r="E7" s="23">
        <f t="shared" si="0"/>
        <v>44744</v>
      </c>
      <c r="F7" s="9">
        <v>24.303000000000001</v>
      </c>
      <c r="G7" s="25">
        <v>1.737994E-2</v>
      </c>
      <c r="H7" s="25">
        <v>1.3024460000000001E-3</v>
      </c>
      <c r="I7" s="25">
        <v>4.7505955000000002E-2</v>
      </c>
      <c r="J7" s="25">
        <v>-4.6203508999999997E-2</v>
      </c>
      <c r="K7" s="9">
        <v>7.71</v>
      </c>
      <c r="L7" s="9">
        <v>246.8</v>
      </c>
      <c r="M7" s="9">
        <v>92.4</v>
      </c>
      <c r="N7" s="9">
        <v>93.9</v>
      </c>
      <c r="O7" s="9">
        <v>0.158</v>
      </c>
      <c r="P7" s="9">
        <v>0.12</v>
      </c>
      <c r="Q7" s="9">
        <v>246.5</v>
      </c>
      <c r="R7" s="9">
        <v>-0.12</v>
      </c>
      <c r="S7" s="9">
        <v>160</v>
      </c>
      <c r="T7" s="9">
        <v>-2.0499999999999998</v>
      </c>
      <c r="U7" s="9">
        <v>7.99</v>
      </c>
      <c r="V7" s="9">
        <v>7.73</v>
      </c>
      <c r="W7" s="1">
        <v>34200</v>
      </c>
      <c r="X7" s="1">
        <v>6560</v>
      </c>
      <c r="Y7" s="1">
        <v>1641</v>
      </c>
      <c r="Z7" s="1">
        <v>740</v>
      </c>
      <c r="AA7">
        <v>26260</v>
      </c>
      <c r="AB7">
        <v>5989</v>
      </c>
      <c r="AC7">
        <v>2109</v>
      </c>
      <c r="AD7" s="1">
        <v>3770</v>
      </c>
      <c r="AE7" s="3">
        <v>2315</v>
      </c>
      <c r="AF7" s="3">
        <v>14.6</v>
      </c>
      <c r="AG7" s="4">
        <v>0.22470000000000001</v>
      </c>
      <c r="AH7" s="4">
        <v>0.56889999999999996</v>
      </c>
      <c r="AI7" s="4">
        <v>24.351600000000001</v>
      </c>
      <c r="AJ7" s="4">
        <v>7.3000000000000001E-3</v>
      </c>
      <c r="AK7" s="4">
        <v>4.7E-2</v>
      </c>
      <c r="AL7" s="4">
        <v>5.3199999999999997E-2</v>
      </c>
      <c r="AM7" s="4">
        <v>2.8988999999999998</v>
      </c>
      <c r="AN7" s="4">
        <v>2.2800000000000001E-2</v>
      </c>
      <c r="AO7" s="4">
        <v>-0.93540000000000001</v>
      </c>
      <c r="AP7" s="4">
        <v>5.21E-2</v>
      </c>
      <c r="AQ7" s="6">
        <v>27</v>
      </c>
      <c r="AR7" s="10">
        <v>-1.9070000000000001E-3</v>
      </c>
      <c r="AS7" t="s">
        <v>51</v>
      </c>
      <c r="AT7">
        <v>0.184</v>
      </c>
      <c r="AU7">
        <v>1.322E-3</v>
      </c>
      <c r="AV7" s="11">
        <v>4.8959999999999999E-5</v>
      </c>
      <c r="AW7">
        <v>0.37159999999999999</v>
      </c>
      <c r="AX7">
        <v>1.1539999999999999</v>
      </c>
      <c r="AY7" s="11">
        <f t="shared" si="1"/>
        <v>4.6270000000000006E-2</v>
      </c>
      <c r="AZ7" s="11" t="e">
        <f>#REF!*(0.01455-AY7)</f>
        <v>#REF!</v>
      </c>
      <c r="BA7" s="21" t="e">
        <f>AZ7*12</f>
        <v>#REF!</v>
      </c>
      <c r="BD7" s="24" t="s">
        <v>80</v>
      </c>
      <c r="BE7">
        <v>-2.8541694705600107</v>
      </c>
    </row>
    <row r="8" spans="1:57" x14ac:dyDescent="0.4">
      <c r="A8" s="1" t="s">
        <v>56</v>
      </c>
      <c r="B8" s="8">
        <v>6</v>
      </c>
      <c r="C8" s="8">
        <f t="shared" si="2"/>
        <v>24</v>
      </c>
      <c r="D8" s="7">
        <v>44745</v>
      </c>
      <c r="E8" s="23">
        <f t="shared" si="0"/>
        <v>44745</v>
      </c>
      <c r="F8" s="9">
        <v>22.366</v>
      </c>
      <c r="G8" s="25">
        <v>2.0263966000000001E-2</v>
      </c>
      <c r="H8" s="25">
        <v>0</v>
      </c>
      <c r="I8" s="25">
        <v>5.1839748999999997E-2</v>
      </c>
      <c r="J8" s="25">
        <v>-5.1839748999999997E-2</v>
      </c>
      <c r="K8" s="9">
        <v>8.57</v>
      </c>
      <c r="L8" s="9">
        <v>236.5</v>
      </c>
      <c r="M8" s="9">
        <v>74.8</v>
      </c>
      <c r="N8" s="9">
        <v>76.099999999999994</v>
      </c>
      <c r="O8" s="9">
        <v>0.186</v>
      </c>
      <c r="P8" s="9">
        <v>0.11</v>
      </c>
      <c r="Q8" s="9">
        <v>235.3</v>
      </c>
      <c r="R8" s="9">
        <v>0.04</v>
      </c>
      <c r="S8" s="9">
        <v>153</v>
      </c>
      <c r="T8" s="9">
        <v>-1.41</v>
      </c>
      <c r="U8" s="9">
        <v>7.81</v>
      </c>
      <c r="V8" s="9">
        <v>6.49</v>
      </c>
      <c r="W8" s="1">
        <v>32900</v>
      </c>
      <c r="X8" s="1">
        <v>6430</v>
      </c>
      <c r="Y8" s="1">
        <v>1658</v>
      </c>
      <c r="Z8" s="1">
        <v>799</v>
      </c>
      <c r="AA8">
        <v>12.9</v>
      </c>
      <c r="AB8">
        <v>5900</v>
      </c>
      <c r="AC8">
        <v>2148</v>
      </c>
      <c r="AD8" s="1">
        <v>3780</v>
      </c>
      <c r="AE8" s="3">
        <v>2308</v>
      </c>
      <c r="AF8" s="3">
        <v>20.2</v>
      </c>
      <c r="AG8" s="4">
        <v>0.1774</v>
      </c>
      <c r="AH8" s="4">
        <v>0.61770000000000003</v>
      </c>
      <c r="AI8" s="4">
        <v>24.199200000000001</v>
      </c>
      <c r="AJ8" s="4">
        <v>7.3000000000000001E-3</v>
      </c>
      <c r="AK8" s="4">
        <v>4.7699999999999999E-2</v>
      </c>
      <c r="AL8" s="4">
        <v>3.2300000000000002E-2</v>
      </c>
      <c r="AM8" s="4">
        <v>2.3613</v>
      </c>
      <c r="AN8" s="4">
        <v>2.3900000000000001E-2</v>
      </c>
      <c r="AO8" s="4">
        <v>-0.2475</v>
      </c>
      <c r="AP8" s="4">
        <v>4.4299999999999999E-2</v>
      </c>
      <c r="AQ8" s="6">
        <v>11</v>
      </c>
      <c r="AR8" s="10">
        <v>0.85880000000000001</v>
      </c>
      <c r="AS8" t="s">
        <v>49</v>
      </c>
      <c r="AT8">
        <v>0.14949999999999999</v>
      </c>
      <c r="AU8" s="11">
        <v>9.5739999999999993E-7</v>
      </c>
      <c r="AV8" s="11">
        <v>3.7200000000000002E-8</v>
      </c>
      <c r="AW8">
        <v>-3.129</v>
      </c>
      <c r="AX8">
        <v>-5.8579999999999997</v>
      </c>
      <c r="AY8" s="11">
        <f t="shared" si="1"/>
        <v>3.3509000000000001E-5</v>
      </c>
      <c r="AZ8" s="11"/>
      <c r="BA8" s="21"/>
    </row>
    <row r="9" spans="1:57" x14ac:dyDescent="0.4">
      <c r="A9" s="1" t="s">
        <v>57</v>
      </c>
      <c r="B9" s="8">
        <v>7</v>
      </c>
      <c r="C9" s="8">
        <f t="shared" si="2"/>
        <v>28</v>
      </c>
      <c r="D9" s="7">
        <v>44745.166666666664</v>
      </c>
      <c r="E9" s="23">
        <f t="shared" si="0"/>
        <v>44745</v>
      </c>
      <c r="F9" s="9">
        <v>21.905999999999999</v>
      </c>
      <c r="G9" s="25">
        <v>2.0048447E-2</v>
      </c>
      <c r="H9" s="25">
        <v>0</v>
      </c>
      <c r="I9" s="25">
        <v>5.0251297E-2</v>
      </c>
      <c r="J9" s="25">
        <v>-5.0251297E-2</v>
      </c>
      <c r="K9" s="9">
        <v>9.25</v>
      </c>
      <c r="L9" s="9">
        <v>251.9</v>
      </c>
      <c r="M9" s="9">
        <v>66.3</v>
      </c>
      <c r="N9" s="9">
        <v>67.400000000000006</v>
      </c>
      <c r="O9" s="9">
        <v>0.187</v>
      </c>
      <c r="P9" s="9">
        <v>0.12</v>
      </c>
      <c r="Q9" s="9">
        <v>250.4</v>
      </c>
      <c r="R9" s="9">
        <v>0.01</v>
      </c>
      <c r="S9" s="9">
        <v>163</v>
      </c>
      <c r="T9" s="9">
        <v>-1.47</v>
      </c>
      <c r="U9" s="9">
        <v>7.64</v>
      </c>
      <c r="V9" s="9">
        <v>5.8</v>
      </c>
      <c r="W9" s="1">
        <v>32400</v>
      </c>
      <c r="X9" s="1">
        <v>6390</v>
      </c>
      <c r="Y9" s="1">
        <v>1736</v>
      </c>
      <c r="Z9" s="1">
        <v>899</v>
      </c>
      <c r="AA9">
        <v>462.4</v>
      </c>
      <c r="AB9">
        <v>5906</v>
      </c>
      <c r="AC9">
        <v>2268</v>
      </c>
      <c r="AD9" s="1">
        <v>3810</v>
      </c>
      <c r="AE9" s="3">
        <v>2282</v>
      </c>
      <c r="AF9" s="3">
        <v>6.5</v>
      </c>
      <c r="AG9" s="4">
        <v>0.2535</v>
      </c>
      <c r="AH9" s="4">
        <v>0.60860000000000003</v>
      </c>
      <c r="AI9" s="4">
        <v>24.249700000000001</v>
      </c>
      <c r="AJ9" s="4">
        <v>6.1000000000000004E-3</v>
      </c>
      <c r="AK9" s="4">
        <v>9.11E-2</v>
      </c>
      <c r="AL9" s="4">
        <v>2.53E-2</v>
      </c>
      <c r="AM9" s="4">
        <v>3.1000999999999999</v>
      </c>
      <c r="AN9" s="4">
        <v>4.2299999999999997E-2</v>
      </c>
      <c r="AO9" s="4">
        <v>9.3100000000000002E-2</v>
      </c>
      <c r="AP9" s="4">
        <v>4.4200000000000003E-2</v>
      </c>
      <c r="AQ9" s="6">
        <v>46</v>
      </c>
      <c r="AR9" s="10">
        <v>0.82830000000000004</v>
      </c>
      <c r="AS9" t="s">
        <v>49</v>
      </c>
      <c r="AT9">
        <v>0.13250000000000001</v>
      </c>
      <c r="AU9" s="11">
        <v>4.9709999999999997E-5</v>
      </c>
      <c r="AV9" s="11">
        <v>1.9539999999999998E-6</v>
      </c>
      <c r="AW9">
        <v>-1.764</v>
      </c>
      <c r="AX9">
        <v>-3.1269999999999998</v>
      </c>
      <c r="AY9" s="11">
        <f t="shared" si="1"/>
        <v>1.73985E-3</v>
      </c>
      <c r="AZ9" s="11"/>
      <c r="BA9" s="21"/>
    </row>
    <row r="10" spans="1:57" x14ac:dyDescent="0.4">
      <c r="A10" s="1" t="s">
        <v>58</v>
      </c>
      <c r="B10" s="8">
        <v>8</v>
      </c>
      <c r="C10" s="8">
        <f t="shared" si="2"/>
        <v>32</v>
      </c>
      <c r="D10" s="7">
        <v>44745.333333333336</v>
      </c>
      <c r="E10" s="23">
        <f t="shared" si="0"/>
        <v>44745</v>
      </c>
      <c r="F10" s="9">
        <v>22.07</v>
      </c>
      <c r="G10" s="25">
        <v>2.0137446999999999E-2</v>
      </c>
      <c r="H10" s="25">
        <v>2.9420602000000001E-2</v>
      </c>
      <c r="I10" s="25">
        <v>5.0903327999999998E-2</v>
      </c>
      <c r="J10" s="25">
        <v>-2.1482725000000001E-2</v>
      </c>
      <c r="K10" s="9">
        <v>10</v>
      </c>
      <c r="L10" s="9">
        <v>248.5</v>
      </c>
      <c r="M10" s="9">
        <v>78.099999999999994</v>
      </c>
      <c r="N10" s="9">
        <v>79.400000000000006</v>
      </c>
      <c r="O10" s="9">
        <v>0.218</v>
      </c>
      <c r="P10" s="9">
        <v>0.12</v>
      </c>
      <c r="Q10" s="9">
        <v>247.2</v>
      </c>
      <c r="R10" s="9">
        <v>0.04</v>
      </c>
      <c r="S10" s="9">
        <v>161</v>
      </c>
      <c r="T10" s="9">
        <v>-1.7</v>
      </c>
      <c r="U10" s="9">
        <v>7.7</v>
      </c>
      <c r="V10" s="9">
        <v>6.82</v>
      </c>
      <c r="W10" s="1">
        <v>34800</v>
      </c>
      <c r="X10" s="1">
        <v>6600</v>
      </c>
      <c r="Y10" s="1">
        <v>1629</v>
      </c>
      <c r="Z10" s="1">
        <v>813</v>
      </c>
      <c r="AA10">
        <v>25400.000000000004</v>
      </c>
      <c r="AB10">
        <v>6504</v>
      </c>
      <c r="AC10">
        <v>2129</v>
      </c>
      <c r="AD10" s="1">
        <v>3800</v>
      </c>
      <c r="AE10" s="3">
        <v>2444</v>
      </c>
      <c r="AF10" s="3">
        <v>16.899999999999999</v>
      </c>
      <c r="AG10" s="4">
        <v>0.2356</v>
      </c>
      <c r="AH10" s="4">
        <v>0.53390000000000004</v>
      </c>
      <c r="AI10" s="4">
        <v>26.321300000000001</v>
      </c>
      <c r="AJ10" s="4">
        <v>6.3E-3</v>
      </c>
      <c r="AK10" s="4">
        <v>5.96E-2</v>
      </c>
      <c r="AL10" s="4">
        <v>6.13E-2</v>
      </c>
      <c r="AM10" s="4">
        <v>3.5457999999999998</v>
      </c>
      <c r="AN10" s="4">
        <v>1.8800000000000001E-2</v>
      </c>
      <c r="AO10" s="4">
        <v>0.2155</v>
      </c>
      <c r="AP10" s="4">
        <v>3.7699999999999997E-2</v>
      </c>
      <c r="AQ10" s="6">
        <v>65</v>
      </c>
      <c r="AR10" s="10">
        <v>3.1789999999999999E-2</v>
      </c>
      <c r="AS10" t="s">
        <v>51</v>
      </c>
      <c r="AT10">
        <v>0.15629999999999999</v>
      </c>
      <c r="AU10">
        <v>2.3749999999999999E-3</v>
      </c>
      <c r="AV10" s="11">
        <v>9.2979999999999994E-5</v>
      </c>
      <c r="AW10">
        <v>3.8199999999999998E-2</v>
      </c>
      <c r="AX10">
        <v>0.46800000000000003</v>
      </c>
      <c r="AY10" s="11">
        <f t="shared" si="1"/>
        <v>8.3125000000000004E-2</v>
      </c>
      <c r="AZ10" s="11" t="e">
        <f>#REF!*(0.01455-AY10)</f>
        <v>#REF!</v>
      </c>
      <c r="BA10" s="21" t="e">
        <f>AZ10*12</f>
        <v>#REF!</v>
      </c>
    </row>
    <row r="11" spans="1:57" x14ac:dyDescent="0.4">
      <c r="A11" s="1" t="s">
        <v>59</v>
      </c>
      <c r="B11" s="8">
        <v>9</v>
      </c>
      <c r="C11" s="8">
        <f t="shared" si="2"/>
        <v>36</v>
      </c>
      <c r="D11" s="7">
        <v>44745.5</v>
      </c>
      <c r="E11" s="23">
        <f t="shared" si="0"/>
        <v>44745</v>
      </c>
      <c r="F11" s="9">
        <v>25.114999999999998</v>
      </c>
      <c r="G11" s="25">
        <v>2.1673611999999998E-2</v>
      </c>
      <c r="H11" s="25">
        <v>0.24823005100000001</v>
      </c>
      <c r="I11" s="25">
        <v>6.3047779999999998E-2</v>
      </c>
      <c r="J11" s="25">
        <v>0.18518227100000001</v>
      </c>
      <c r="K11" s="9">
        <v>8.16</v>
      </c>
      <c r="L11" s="9">
        <v>238.9</v>
      </c>
      <c r="M11" s="9">
        <v>121.3</v>
      </c>
      <c r="N11" s="9">
        <v>123.4</v>
      </c>
      <c r="O11" s="9">
        <v>0.218</v>
      </c>
      <c r="P11" s="9">
        <v>0.11</v>
      </c>
      <c r="Q11" s="9">
        <v>238.9</v>
      </c>
      <c r="R11" s="9">
        <v>-0.11</v>
      </c>
      <c r="S11" s="9">
        <v>155</v>
      </c>
      <c r="T11" s="9">
        <v>-1.89</v>
      </c>
      <c r="U11" s="9">
        <v>8.1</v>
      </c>
      <c r="V11" s="9">
        <v>10</v>
      </c>
      <c r="W11" s="1">
        <v>35100</v>
      </c>
      <c r="X11" s="1">
        <v>6490</v>
      </c>
      <c r="Y11" s="1">
        <v>1605</v>
      </c>
      <c r="Z11" s="1">
        <v>757</v>
      </c>
      <c r="AA11">
        <v>73.400000000000006</v>
      </c>
      <c r="AB11">
        <v>6191</v>
      </c>
      <c r="AC11">
        <v>2055</v>
      </c>
      <c r="AD11" s="1">
        <v>3760</v>
      </c>
      <c r="AE11" s="3">
        <v>2314</v>
      </c>
      <c r="AF11" s="3">
        <v>7.6</v>
      </c>
      <c r="AG11" s="4">
        <v>0.20899999999999999</v>
      </c>
      <c r="AH11" s="4">
        <v>0.52310000000000001</v>
      </c>
      <c r="AI11" s="4">
        <v>24.6798</v>
      </c>
      <c r="AJ11" s="4">
        <v>6.7999999999999996E-3</v>
      </c>
      <c r="AK11" s="4">
        <v>6.2600000000000003E-2</v>
      </c>
      <c r="AL11" s="4">
        <v>3.8199999999999998E-2</v>
      </c>
      <c r="AM11" s="4">
        <v>3.0474999999999999</v>
      </c>
      <c r="AN11" s="4">
        <v>1.2E-2</v>
      </c>
      <c r="AO11" s="4">
        <v>-1.002</v>
      </c>
      <c r="AP11" s="4">
        <v>3.0300000000000001E-2</v>
      </c>
      <c r="AQ11" s="6">
        <v>67</v>
      </c>
      <c r="AR11" s="10">
        <v>0.85840000000000005</v>
      </c>
      <c r="AS11" t="s">
        <v>49</v>
      </c>
      <c r="AT11">
        <v>0.2412</v>
      </c>
      <c r="AU11" s="11">
        <v>2.9289999999999998E-6</v>
      </c>
      <c r="AV11" s="11">
        <v>1.0630000000000001E-7</v>
      </c>
      <c r="AW11">
        <v>-2.0150000000000001</v>
      </c>
      <c r="AX11">
        <v>-3.637</v>
      </c>
      <c r="AY11" s="11">
        <f t="shared" si="1"/>
        <v>1.02515E-4</v>
      </c>
      <c r="AZ11" s="11"/>
      <c r="BA11" s="21"/>
    </row>
    <row r="12" spans="1:57" x14ac:dyDescent="0.4">
      <c r="A12" s="1" t="s">
        <v>60</v>
      </c>
      <c r="B12" s="8">
        <v>10</v>
      </c>
      <c r="C12" s="8">
        <f t="shared" si="2"/>
        <v>40</v>
      </c>
      <c r="D12" s="7">
        <v>44745.666666666664</v>
      </c>
      <c r="E12" s="23">
        <f t="shared" si="0"/>
        <v>44745</v>
      </c>
      <c r="F12" s="9">
        <v>27.015999999999998</v>
      </c>
      <c r="G12" s="25">
        <v>2.2597556000000001E-2</v>
      </c>
      <c r="H12" s="25">
        <v>2.1932635999999998E-2</v>
      </c>
      <c r="I12" s="25">
        <v>7.1193099999999995E-2</v>
      </c>
      <c r="J12" s="25">
        <v>-4.9260463999999997E-2</v>
      </c>
      <c r="K12" s="9">
        <v>8.0299999999999994</v>
      </c>
      <c r="L12" s="9">
        <v>232</v>
      </c>
      <c r="M12" s="9">
        <v>118.8</v>
      </c>
      <c r="N12" s="9">
        <v>120.8</v>
      </c>
      <c r="O12" s="9">
        <v>0.19400000000000001</v>
      </c>
      <c r="P12" s="9">
        <v>0.11</v>
      </c>
      <c r="Q12" s="9">
        <v>233</v>
      </c>
      <c r="R12" s="9">
        <v>-0.25</v>
      </c>
      <c r="S12" s="9">
        <v>151</v>
      </c>
      <c r="T12" s="9">
        <v>-2.0499999999999998</v>
      </c>
      <c r="U12" s="9">
        <v>8.14</v>
      </c>
      <c r="V12" s="9">
        <v>9.4600000000000009</v>
      </c>
      <c r="W12" s="1">
        <v>35700</v>
      </c>
      <c r="X12" s="1">
        <v>6670</v>
      </c>
      <c r="Y12" s="1">
        <v>1706</v>
      </c>
      <c r="Z12" s="1">
        <v>802</v>
      </c>
      <c r="AA12">
        <v>27080.000000000004</v>
      </c>
      <c r="AB12">
        <v>6412</v>
      </c>
      <c r="AC12">
        <v>2186</v>
      </c>
      <c r="AD12" s="1">
        <v>3780</v>
      </c>
      <c r="AE12" s="3">
        <v>2403</v>
      </c>
      <c r="AF12" s="3">
        <v>16.600000000000001</v>
      </c>
      <c r="AG12" s="4">
        <v>0.31240000000000001</v>
      </c>
      <c r="AH12" s="4">
        <v>0.54139999999999999</v>
      </c>
      <c r="AI12" s="4">
        <v>25.725100000000001</v>
      </c>
      <c r="AJ12" s="4">
        <v>2.3099999999999999E-2</v>
      </c>
      <c r="AK12" s="4">
        <v>5.3499999999999999E-2</v>
      </c>
      <c r="AL12" s="4">
        <v>6.8099999999999994E-2</v>
      </c>
      <c r="AM12" s="4">
        <v>3.7267999999999999</v>
      </c>
      <c r="AN12" s="4">
        <v>3.1699999999999999E-2</v>
      </c>
      <c r="AO12" s="4">
        <v>-0.2467</v>
      </c>
      <c r="AP12" s="4">
        <v>4.3099999999999999E-2</v>
      </c>
      <c r="AQ12" s="6">
        <v>66</v>
      </c>
      <c r="AR12" s="10">
        <v>-5.8560000000000001E-3</v>
      </c>
      <c r="AS12" t="s">
        <v>51</v>
      </c>
      <c r="AT12">
        <v>0.2354</v>
      </c>
      <c r="AU12">
        <v>1.0039999999999999E-3</v>
      </c>
      <c r="AV12" s="11">
        <v>3.4799999999999999E-5</v>
      </c>
      <c r="AW12">
        <v>0.58760000000000001</v>
      </c>
      <c r="AX12">
        <v>1.5920000000000001</v>
      </c>
      <c r="AY12" s="11">
        <f t="shared" si="1"/>
        <v>3.5139999999999998E-2</v>
      </c>
      <c r="AZ12" s="11" t="e">
        <f>#REF!*(0.01455-AY12)</f>
        <v>#REF!</v>
      </c>
      <c r="BA12" s="21" t="e">
        <f t="shared" ref="BA12:BA13" si="3">AZ12*12</f>
        <v>#REF!</v>
      </c>
    </row>
    <row r="13" spans="1:57" x14ac:dyDescent="0.4">
      <c r="A13" s="1" t="s">
        <v>61</v>
      </c>
      <c r="B13" s="8">
        <v>11</v>
      </c>
      <c r="C13" s="8">
        <f t="shared" si="2"/>
        <v>44</v>
      </c>
      <c r="D13" s="7">
        <v>44745.833333333336</v>
      </c>
      <c r="E13" s="23">
        <f t="shared" si="0"/>
        <v>44745</v>
      </c>
      <c r="F13" s="9">
        <v>24.047000000000001</v>
      </c>
      <c r="G13" s="25">
        <v>2.1072041999999999E-2</v>
      </c>
      <c r="H13" s="25">
        <v>6.2796100000000001E-4</v>
      </c>
      <c r="I13" s="25">
        <v>5.8088439999999998E-2</v>
      </c>
      <c r="J13" s="25">
        <v>-5.7460479000000002E-2</v>
      </c>
      <c r="K13" s="9">
        <v>8.76</v>
      </c>
      <c r="L13" s="9">
        <v>232.7</v>
      </c>
      <c r="M13" s="9">
        <v>87.7</v>
      </c>
      <c r="N13" s="9">
        <v>89.1</v>
      </c>
      <c r="O13" s="9">
        <v>0.2</v>
      </c>
      <c r="P13" s="9">
        <v>0.11</v>
      </c>
      <c r="Q13" s="9">
        <v>232.3</v>
      </c>
      <c r="R13" s="9">
        <v>-0.04</v>
      </c>
      <c r="S13" s="9">
        <v>151</v>
      </c>
      <c r="T13" s="9">
        <v>-2.0299999999999998</v>
      </c>
      <c r="U13" s="9">
        <v>7.88</v>
      </c>
      <c r="V13" s="9">
        <v>7.37</v>
      </c>
      <c r="W13" s="1">
        <v>34700</v>
      </c>
      <c r="X13" s="1">
        <v>6620</v>
      </c>
      <c r="Y13" s="1">
        <v>1762</v>
      </c>
      <c r="Z13" s="1">
        <v>948</v>
      </c>
      <c r="AA13">
        <v>25330.000000000004</v>
      </c>
      <c r="AB13">
        <v>6419</v>
      </c>
      <c r="AC13">
        <v>2268</v>
      </c>
      <c r="AD13" s="1">
        <v>3730</v>
      </c>
      <c r="AE13" s="3">
        <v>2415</v>
      </c>
      <c r="AF13" s="3">
        <v>21.2</v>
      </c>
      <c r="AG13" s="4">
        <v>0.2288</v>
      </c>
      <c r="AH13" s="4">
        <v>0.57399999999999995</v>
      </c>
      <c r="AI13" s="4">
        <v>24.175699999999999</v>
      </c>
      <c r="AJ13" s="4">
        <v>2.3999999999999998E-3</v>
      </c>
      <c r="AK13" s="4">
        <v>6.9800000000000001E-2</v>
      </c>
      <c r="AL13" s="4">
        <v>5.1999999999999998E-2</v>
      </c>
      <c r="AM13" s="4">
        <v>3.8264999999999998</v>
      </c>
      <c r="AN13" s="4">
        <v>6.0199999999999997E-2</v>
      </c>
      <c r="AO13" s="4">
        <v>-1.0475000000000001</v>
      </c>
      <c r="AP13" s="4">
        <v>2.7400000000000001E-2</v>
      </c>
      <c r="AQ13" s="6">
        <v>53</v>
      </c>
      <c r="AR13" s="10">
        <v>2.5080000000000002E-2</v>
      </c>
      <c r="AS13" t="s">
        <v>51</v>
      </c>
      <c r="AT13">
        <v>0.17469999999999999</v>
      </c>
      <c r="AU13">
        <v>1.6299999999999999E-3</v>
      </c>
      <c r="AV13" s="11">
        <v>6.0720000000000001E-5</v>
      </c>
      <c r="AW13">
        <v>0.248</v>
      </c>
      <c r="AX13">
        <v>0.90259999999999996</v>
      </c>
      <c r="AY13" s="11">
        <f t="shared" si="1"/>
        <v>5.7050000000000003E-2</v>
      </c>
      <c r="AZ13" s="11" t="e">
        <f>#REF!*(0.01455-AY13)</f>
        <v>#REF!</v>
      </c>
      <c r="BA13" s="21" t="e">
        <f t="shared" si="3"/>
        <v>#REF!</v>
      </c>
    </row>
    <row r="14" spans="1:57" x14ac:dyDescent="0.4">
      <c r="A14" s="1" t="s">
        <v>62</v>
      </c>
      <c r="B14" s="8">
        <v>12</v>
      </c>
      <c r="C14" s="8">
        <f t="shared" si="2"/>
        <v>48</v>
      </c>
      <c r="D14" s="7">
        <v>44746</v>
      </c>
      <c r="E14" s="23">
        <f t="shared" si="0"/>
        <v>44746</v>
      </c>
      <c r="F14" s="9">
        <v>22.6</v>
      </c>
      <c r="G14" s="25">
        <v>2.4562255000000002E-2</v>
      </c>
      <c r="H14" s="25">
        <v>0</v>
      </c>
      <c r="I14" s="25">
        <v>5.6053494000000002E-2</v>
      </c>
      <c r="J14" s="25">
        <v>-5.6053494000000002E-2</v>
      </c>
      <c r="K14" s="9">
        <v>8.82</v>
      </c>
      <c r="L14" s="9">
        <v>241.2</v>
      </c>
      <c r="M14" s="9">
        <v>66.900000000000006</v>
      </c>
      <c r="N14" s="9">
        <v>68</v>
      </c>
      <c r="O14" s="9">
        <v>0.223</v>
      </c>
      <c r="P14" s="9">
        <v>0.11</v>
      </c>
      <c r="Q14" s="9">
        <v>240.1</v>
      </c>
      <c r="R14" s="9">
        <v>0.05</v>
      </c>
      <c r="S14" s="9">
        <v>156</v>
      </c>
      <c r="T14" s="9">
        <v>-1.94</v>
      </c>
      <c r="U14" s="9">
        <v>7.69</v>
      </c>
      <c r="V14" s="9">
        <v>5.78</v>
      </c>
      <c r="W14" s="1">
        <v>33500</v>
      </c>
      <c r="X14" s="1">
        <v>6480</v>
      </c>
      <c r="Y14" s="1">
        <v>1676</v>
      </c>
      <c r="Z14" s="1">
        <v>833</v>
      </c>
      <c r="AA14">
        <v>17.39</v>
      </c>
      <c r="AB14">
        <v>6302</v>
      </c>
      <c r="AC14">
        <v>2155</v>
      </c>
      <c r="AD14" s="1">
        <v>3760</v>
      </c>
      <c r="AE14" s="3">
        <v>2409</v>
      </c>
      <c r="AF14" s="3">
        <v>20.5</v>
      </c>
      <c r="AG14" s="4">
        <v>0.15890000000000001</v>
      </c>
      <c r="AH14" s="4">
        <v>0.61460000000000004</v>
      </c>
      <c r="AI14" s="4">
        <v>23.909700000000001</v>
      </c>
      <c r="AJ14" s="4">
        <v>3.2000000000000002E-3</v>
      </c>
      <c r="AK14" s="4">
        <v>4.1099999999999998E-2</v>
      </c>
      <c r="AL14" s="4">
        <v>2.2499999999999999E-2</v>
      </c>
      <c r="AM14" s="4">
        <v>2.9411999999999998</v>
      </c>
      <c r="AN14" s="4">
        <v>3.4700000000000002E-2</v>
      </c>
      <c r="AO14" s="4">
        <v>0.24129999999999999</v>
      </c>
      <c r="AP14" s="4">
        <v>2.52E-2</v>
      </c>
      <c r="AQ14" s="6">
        <v>42</v>
      </c>
      <c r="AR14" s="10">
        <v>0.85529999999999995</v>
      </c>
      <c r="AS14" t="s">
        <v>49</v>
      </c>
      <c r="AT14">
        <v>0.1336</v>
      </c>
      <c r="AU14" s="11">
        <v>1.6899999999999999E-6</v>
      </c>
      <c r="AV14" s="11">
        <v>6.528E-8</v>
      </c>
      <c r="AW14">
        <v>-3.113</v>
      </c>
      <c r="AX14">
        <v>-5.8289999999999997</v>
      </c>
      <c r="AY14" s="11">
        <f t="shared" si="1"/>
        <v>5.9150000000000001E-5</v>
      </c>
      <c r="AZ14" s="11"/>
      <c r="BA14" s="21"/>
    </row>
    <row r="15" spans="1:57" x14ac:dyDescent="0.4">
      <c r="A15" s="1" t="s">
        <v>63</v>
      </c>
      <c r="B15" s="8">
        <v>13</v>
      </c>
      <c r="C15" s="8">
        <f t="shared" si="2"/>
        <v>52</v>
      </c>
      <c r="D15" s="7">
        <v>44746.166666666664</v>
      </c>
      <c r="E15" s="23">
        <f t="shared" si="0"/>
        <v>44746</v>
      </c>
      <c r="F15" s="9">
        <v>21.882999999999999</v>
      </c>
      <c r="G15" s="25">
        <v>2.4140670999999999E-2</v>
      </c>
      <c r="H15" s="25">
        <v>0</v>
      </c>
      <c r="I15" s="25">
        <v>5.3298972E-2</v>
      </c>
      <c r="J15" s="25">
        <v>-5.3298972E-2</v>
      </c>
      <c r="K15" s="9">
        <v>8.68</v>
      </c>
      <c r="L15" s="9">
        <v>247</v>
      </c>
      <c r="M15" s="9">
        <v>67.2</v>
      </c>
      <c r="N15" s="9">
        <v>68.3</v>
      </c>
      <c r="O15" s="9">
        <v>0.20300000000000001</v>
      </c>
      <c r="P15" s="9">
        <v>0.12</v>
      </c>
      <c r="Q15" s="9">
        <v>245.6</v>
      </c>
      <c r="R15" s="9">
        <v>7.0000000000000007E-2</v>
      </c>
      <c r="S15" s="9">
        <v>160</v>
      </c>
      <c r="T15" s="9">
        <v>-1.56</v>
      </c>
      <c r="U15" s="9">
        <v>7.7</v>
      </c>
      <c r="V15" s="9">
        <v>5.88</v>
      </c>
      <c r="W15" s="1">
        <v>34000</v>
      </c>
      <c r="X15" s="1">
        <v>6650</v>
      </c>
      <c r="Y15" s="1">
        <v>1738.0000000000002</v>
      </c>
      <c r="Z15" s="1">
        <v>740</v>
      </c>
      <c r="AA15">
        <v>23550</v>
      </c>
      <c r="AB15">
        <v>6420</v>
      </c>
      <c r="AC15">
        <v>2186</v>
      </c>
      <c r="AD15" s="1">
        <v>3800</v>
      </c>
      <c r="AE15" s="3">
        <v>2471</v>
      </c>
      <c r="AF15" s="3">
        <v>28.2</v>
      </c>
      <c r="AG15" s="4">
        <v>0.15959999999999999</v>
      </c>
      <c r="AH15" s="4">
        <v>0.52149999999999996</v>
      </c>
      <c r="AI15" s="4">
        <v>25.576799999999999</v>
      </c>
      <c r="AJ15" s="4">
        <v>1.9E-3</v>
      </c>
      <c r="AK15" s="4">
        <v>5.3999999999999999E-2</v>
      </c>
      <c r="AL15" s="4">
        <v>4.9299999999999997E-2</v>
      </c>
      <c r="AM15" s="4">
        <v>3.8323999999999998</v>
      </c>
      <c r="AN15" s="4">
        <v>5.0799999999999998E-2</v>
      </c>
      <c r="AO15" s="4">
        <v>1.7830999999999999</v>
      </c>
      <c r="AP15" s="4">
        <v>2.4500000000000001E-2</v>
      </c>
      <c r="AQ15" s="6">
        <v>47</v>
      </c>
      <c r="AR15" s="10">
        <v>5.9799999999999999E-2</v>
      </c>
      <c r="AS15" t="s">
        <v>51</v>
      </c>
      <c r="AT15">
        <v>0.1343</v>
      </c>
      <c r="AU15">
        <v>2.1979999999999999E-3</v>
      </c>
      <c r="AV15" s="11">
        <v>8.6479999999999999E-5</v>
      </c>
      <c r="AW15">
        <v>-4.6550000000000003E-3</v>
      </c>
      <c r="AX15">
        <v>0.39410000000000001</v>
      </c>
      <c r="AY15" s="11">
        <f t="shared" si="1"/>
        <v>7.6929999999999998E-2</v>
      </c>
      <c r="AZ15" s="11" t="e">
        <f>#REF!*(0.01455-AY15)</f>
        <v>#REF!</v>
      </c>
      <c r="BA15" s="21" t="e">
        <f>AZ15*12</f>
        <v>#REF!</v>
      </c>
    </row>
    <row r="16" spans="1:57" x14ac:dyDescent="0.4">
      <c r="A16" s="1" t="s">
        <v>64</v>
      </c>
      <c r="B16" s="8">
        <v>14</v>
      </c>
      <c r="C16" s="8">
        <f t="shared" si="2"/>
        <v>56</v>
      </c>
      <c r="D16" s="7">
        <v>44746.333333333336</v>
      </c>
      <c r="E16" s="23">
        <f t="shared" si="0"/>
        <v>44746</v>
      </c>
      <c r="F16" s="9">
        <v>21.62</v>
      </c>
      <c r="G16" s="25">
        <v>2.4013382E-2</v>
      </c>
      <c r="H16" s="25">
        <v>2.4195382000000001E-2</v>
      </c>
      <c r="I16" s="25">
        <v>5.2485129999999998E-2</v>
      </c>
      <c r="J16" s="25">
        <v>-2.8289747000000001E-2</v>
      </c>
      <c r="K16" s="9">
        <v>8.23</v>
      </c>
      <c r="L16" s="9">
        <v>249.4</v>
      </c>
      <c r="M16" s="9">
        <v>78.900000000000006</v>
      </c>
      <c r="N16" s="9">
        <v>80.2</v>
      </c>
      <c r="O16" s="9">
        <v>0.22900000000000001</v>
      </c>
      <c r="P16" s="9">
        <v>0.12</v>
      </c>
      <c r="Q16" s="9">
        <v>247.8</v>
      </c>
      <c r="R16" s="9">
        <v>0.08</v>
      </c>
      <c r="S16" s="9">
        <v>161</v>
      </c>
      <c r="T16" s="9">
        <v>-1.71</v>
      </c>
      <c r="U16" s="9">
        <v>7.77</v>
      </c>
      <c r="V16" s="9">
        <v>6.95</v>
      </c>
      <c r="W16" s="1">
        <v>32800</v>
      </c>
      <c r="X16" s="1">
        <v>6200</v>
      </c>
      <c r="Y16" s="1">
        <v>1610</v>
      </c>
      <c r="Z16" s="1">
        <v>969</v>
      </c>
      <c r="AA16">
        <v>49.8</v>
      </c>
      <c r="AB16">
        <v>6111</v>
      </c>
      <c r="AC16">
        <v>2160</v>
      </c>
      <c r="AD16" s="1">
        <v>3570</v>
      </c>
      <c r="AE16" s="3">
        <v>2294</v>
      </c>
      <c r="AF16" s="3">
        <v>22.1</v>
      </c>
      <c r="AG16" s="4">
        <v>0.15870000000000001</v>
      </c>
      <c r="AH16" s="4">
        <v>0.4929</v>
      </c>
      <c r="AI16" s="4">
        <v>24.575700000000001</v>
      </c>
      <c r="AJ16" s="4">
        <v>2.5000000000000001E-3</v>
      </c>
      <c r="AK16" s="4">
        <v>3.8100000000000002E-2</v>
      </c>
      <c r="AL16" s="4">
        <v>2.3099999999999999E-2</v>
      </c>
      <c r="AM16" s="4">
        <v>3.6190000000000002</v>
      </c>
      <c r="AN16" s="4">
        <v>1.26E-2</v>
      </c>
      <c r="AO16" s="4">
        <v>0.63149999999999995</v>
      </c>
      <c r="AP16" s="4">
        <v>2.2599999999999999E-2</v>
      </c>
      <c r="AQ16" s="6">
        <v>67</v>
      </c>
      <c r="AR16" s="10">
        <v>0.85199999999999998</v>
      </c>
      <c r="AS16" t="s">
        <v>49</v>
      </c>
      <c r="AT16">
        <v>0.158</v>
      </c>
      <c r="AU16" s="11">
        <v>3.9999999999999998E-6</v>
      </c>
      <c r="AV16" s="11">
        <v>1.5839999999999999E-7</v>
      </c>
      <c r="AW16">
        <v>-2.5950000000000002</v>
      </c>
      <c r="AX16">
        <v>-4.8090000000000002</v>
      </c>
      <c r="AY16" s="11">
        <f t="shared" si="1"/>
        <v>1.4000000000000001E-4</v>
      </c>
      <c r="AZ16" s="11"/>
      <c r="BA16" s="21"/>
    </row>
    <row r="17" spans="1:53" x14ac:dyDescent="0.4">
      <c r="A17" s="1" t="s">
        <v>65</v>
      </c>
      <c r="B17" s="8">
        <v>15</v>
      </c>
      <c r="C17" s="8">
        <f t="shared" si="2"/>
        <v>60</v>
      </c>
      <c r="D17" s="7">
        <v>44746.5</v>
      </c>
      <c r="E17" s="23">
        <f t="shared" si="0"/>
        <v>44746</v>
      </c>
      <c r="F17" s="9">
        <v>24.722999999999999</v>
      </c>
      <c r="G17" s="25">
        <v>2.5919799E-2</v>
      </c>
      <c r="H17" s="25">
        <v>0.27611717600000002</v>
      </c>
      <c r="I17" s="25">
        <v>6.5554452999999999E-2</v>
      </c>
      <c r="J17" s="25">
        <v>0.21056272300000001</v>
      </c>
      <c r="K17" s="9">
        <v>7.38</v>
      </c>
      <c r="L17" s="9">
        <v>243.5</v>
      </c>
      <c r="M17" s="9">
        <v>121.4</v>
      </c>
      <c r="N17" s="9">
        <v>123.4</v>
      </c>
      <c r="O17" s="9">
        <v>0.22900000000000001</v>
      </c>
      <c r="P17" s="9">
        <v>0.11</v>
      </c>
      <c r="Q17" s="9">
        <v>243.4</v>
      </c>
      <c r="R17" s="9">
        <v>-0.17</v>
      </c>
      <c r="S17" s="9">
        <v>158</v>
      </c>
      <c r="T17" s="9">
        <v>-1.92</v>
      </c>
      <c r="U17" s="9">
        <v>8.15</v>
      </c>
      <c r="V17" s="9">
        <v>10.08</v>
      </c>
      <c r="W17" s="1">
        <v>34900</v>
      </c>
      <c r="X17" s="1">
        <v>6600</v>
      </c>
      <c r="Y17" s="1">
        <v>1712</v>
      </c>
      <c r="Z17" s="1">
        <v>897</v>
      </c>
      <c r="AA17">
        <v>25010</v>
      </c>
      <c r="AB17">
        <v>8384</v>
      </c>
      <c r="AC17">
        <v>2253</v>
      </c>
      <c r="AD17" s="1">
        <v>3750</v>
      </c>
      <c r="AE17" s="3">
        <v>3077</v>
      </c>
      <c r="AF17" s="3">
        <v>20.6</v>
      </c>
      <c r="AG17" s="4">
        <v>0.20330000000000001</v>
      </c>
      <c r="AH17" s="4">
        <v>0.75680000000000003</v>
      </c>
      <c r="AI17" s="4">
        <v>26.487100000000002</v>
      </c>
      <c r="AJ17" s="4">
        <v>6.7000000000000002E-3</v>
      </c>
      <c r="AK17" s="4">
        <v>4.6399999999999997E-2</v>
      </c>
      <c r="AL17" s="4">
        <v>6.0199999999999997E-2</v>
      </c>
      <c r="AM17" s="4">
        <v>5.0507999999999997</v>
      </c>
      <c r="AN17" s="4">
        <v>0.1079</v>
      </c>
      <c r="AO17" s="4">
        <v>1.7898000000000001</v>
      </c>
      <c r="AP17" s="4">
        <v>0.1663</v>
      </c>
      <c r="AQ17" s="6">
        <v>117</v>
      </c>
      <c r="AR17" s="10">
        <v>1.3220000000000001E-2</v>
      </c>
      <c r="AS17" t="s">
        <v>51</v>
      </c>
      <c r="AT17">
        <v>0.24160000000000001</v>
      </c>
      <c r="AU17" s="11">
        <v>8.7830000000000004E-4</v>
      </c>
      <c r="AV17" s="11">
        <v>3.2190000000000002E-5</v>
      </c>
      <c r="AW17">
        <v>0.5232</v>
      </c>
      <c r="AX17">
        <v>1.4550000000000001</v>
      </c>
      <c r="AY17" s="11">
        <f t="shared" si="1"/>
        <v>3.07405E-2</v>
      </c>
      <c r="AZ17" s="11"/>
      <c r="BA17" s="21"/>
    </row>
    <row r="18" spans="1:53" x14ac:dyDescent="0.4">
      <c r="A18" s="1" t="s">
        <v>66</v>
      </c>
      <c r="B18" s="8">
        <v>16</v>
      </c>
      <c r="C18" s="8">
        <f t="shared" si="2"/>
        <v>64</v>
      </c>
      <c r="D18" s="7">
        <v>44746.666666666664</v>
      </c>
      <c r="E18" s="23">
        <f t="shared" si="0"/>
        <v>44746</v>
      </c>
      <c r="F18" s="9">
        <v>28.811</v>
      </c>
      <c r="G18" s="25">
        <v>2.8517045000000001E-2</v>
      </c>
      <c r="H18" s="25">
        <v>0.105915176</v>
      </c>
      <c r="I18" s="25">
        <v>8.6558474999999996E-2</v>
      </c>
      <c r="J18" s="25">
        <v>1.9356701E-2</v>
      </c>
      <c r="K18" s="9">
        <v>6.74</v>
      </c>
      <c r="L18" s="9">
        <v>238.5</v>
      </c>
      <c r="M18" s="9">
        <v>140.1</v>
      </c>
      <c r="N18" s="9">
        <v>142.5</v>
      </c>
      <c r="O18" s="9">
        <v>0.185</v>
      </c>
      <c r="P18" s="9">
        <v>0.11</v>
      </c>
      <c r="Q18" s="9">
        <v>240.4</v>
      </c>
      <c r="R18" s="9">
        <v>-0.4</v>
      </c>
      <c r="S18" s="9">
        <v>156</v>
      </c>
      <c r="T18" s="9">
        <v>-2.06</v>
      </c>
      <c r="U18" s="9">
        <v>8.32</v>
      </c>
      <c r="V18" s="9">
        <v>10.81</v>
      </c>
      <c r="W18" s="1">
        <v>34100</v>
      </c>
      <c r="X18" s="1">
        <v>6500</v>
      </c>
      <c r="Y18" s="1">
        <v>2517</v>
      </c>
      <c r="Z18" s="1">
        <v>1450</v>
      </c>
      <c r="AA18">
        <v>24330.000000000004</v>
      </c>
      <c r="AB18">
        <v>10150</v>
      </c>
      <c r="AC18">
        <v>3202</v>
      </c>
      <c r="AD18" s="1">
        <v>3470</v>
      </c>
      <c r="AE18" s="3">
        <v>3632</v>
      </c>
      <c r="AF18" s="3">
        <v>40.700000000000003</v>
      </c>
      <c r="AG18" s="4">
        <v>0.2039</v>
      </c>
      <c r="AH18" s="4">
        <v>0.66690000000000005</v>
      </c>
      <c r="AI18" s="4">
        <v>25.4559</v>
      </c>
      <c r="AJ18" s="4">
        <v>1.2999999999999999E-3</v>
      </c>
      <c r="AK18" s="4">
        <v>6.4299999999999996E-2</v>
      </c>
      <c r="AL18" s="4">
        <v>5.5399999999999998E-2</v>
      </c>
      <c r="AM18" s="4">
        <v>11.2394</v>
      </c>
      <c r="AN18" s="4">
        <v>0.16209999999999999</v>
      </c>
      <c r="AO18" s="4">
        <v>0.52180000000000004</v>
      </c>
      <c r="AP18" s="4">
        <v>8.6300000000000002E-2</v>
      </c>
      <c r="AQ18" s="6">
        <v>130</v>
      </c>
      <c r="AR18" s="10">
        <v>5.0850000000000001E-3</v>
      </c>
      <c r="AS18" t="s">
        <v>51</v>
      </c>
      <c r="AT18">
        <v>0.27660000000000001</v>
      </c>
      <c r="AU18" s="11">
        <v>6.1109999999999995E-4</v>
      </c>
      <c r="AV18" s="11">
        <v>2.0299999999999999E-5</v>
      </c>
      <c r="AW18">
        <v>0.72360000000000002</v>
      </c>
      <c r="AX18">
        <v>1.885</v>
      </c>
      <c r="AY18" s="11">
        <f t="shared" si="1"/>
        <v>2.1388500000000001E-2</v>
      </c>
      <c r="AZ18" s="11"/>
      <c r="BA18" s="21"/>
    </row>
    <row r="19" spans="1:53" x14ac:dyDescent="0.4">
      <c r="A19" s="1" t="s">
        <v>67</v>
      </c>
      <c r="B19" s="8">
        <v>17</v>
      </c>
      <c r="C19" s="8">
        <f t="shared" si="2"/>
        <v>68</v>
      </c>
      <c r="D19" s="7">
        <v>44746.833333333336</v>
      </c>
      <c r="E19" s="23">
        <f t="shared" si="0"/>
        <v>44746</v>
      </c>
      <c r="F19" s="9">
        <v>24.84</v>
      </c>
      <c r="G19" s="25">
        <v>2.5848912000000002E-2</v>
      </c>
      <c r="H19" s="25">
        <v>1.339652E-3</v>
      </c>
      <c r="I19" s="25">
        <v>6.5034007000000005E-2</v>
      </c>
      <c r="J19" s="25">
        <v>-6.3694354999999994E-2</v>
      </c>
      <c r="K19" s="9">
        <v>8</v>
      </c>
      <c r="L19" s="9">
        <v>242.5</v>
      </c>
      <c r="M19" s="9">
        <v>86.4</v>
      </c>
      <c r="N19" s="9">
        <v>87.9</v>
      </c>
      <c r="O19" s="9">
        <v>0.193</v>
      </c>
      <c r="P19" s="9">
        <v>0.11</v>
      </c>
      <c r="Q19" s="9">
        <v>242.4</v>
      </c>
      <c r="R19" s="9">
        <v>-0.11</v>
      </c>
      <c r="S19" s="9">
        <v>158</v>
      </c>
      <c r="T19" s="9">
        <v>-2.08</v>
      </c>
      <c r="U19" s="9">
        <v>7.88</v>
      </c>
      <c r="V19" s="9">
        <v>7.16</v>
      </c>
      <c r="W19" s="1">
        <v>32900</v>
      </c>
      <c r="X19" s="1">
        <v>6290</v>
      </c>
      <c r="Y19" s="1">
        <v>1628</v>
      </c>
      <c r="Z19" s="1">
        <v>826</v>
      </c>
      <c r="AA19">
        <v>23590</v>
      </c>
      <c r="AB19">
        <v>7590</v>
      </c>
      <c r="AC19">
        <v>2184</v>
      </c>
      <c r="AD19" s="1">
        <v>3570</v>
      </c>
      <c r="AE19" s="3">
        <v>2755</v>
      </c>
      <c r="AF19" s="3">
        <v>16.100000000000001</v>
      </c>
      <c r="AG19" s="4">
        <v>0.16850000000000001</v>
      </c>
      <c r="AH19" s="4">
        <v>0.57569999999999999</v>
      </c>
      <c r="AI19" s="4">
        <v>23.3445</v>
      </c>
      <c r="AJ19" s="4">
        <v>3.2000000000000002E-3</v>
      </c>
      <c r="AK19" s="4">
        <v>5.2400000000000002E-2</v>
      </c>
      <c r="AL19" s="4">
        <v>3.2199999999999999E-2</v>
      </c>
      <c r="AM19" s="4">
        <v>3.1044999999999998</v>
      </c>
      <c r="AN19" s="4">
        <v>3.7699999999999997E-2</v>
      </c>
      <c r="AO19" s="4">
        <v>0.58630000000000004</v>
      </c>
      <c r="AP19" s="4">
        <v>6.1800000000000001E-2</v>
      </c>
      <c r="AQ19" s="6">
        <v>68</v>
      </c>
      <c r="AR19" s="10">
        <v>2.4979999999999999E-2</v>
      </c>
      <c r="AS19" t="s">
        <v>51</v>
      </c>
      <c r="AT19">
        <v>0.1719</v>
      </c>
      <c r="AU19">
        <v>1.5380000000000001E-3</v>
      </c>
      <c r="AV19" s="11">
        <v>5.6209999999999999E-5</v>
      </c>
      <c r="AW19">
        <v>0.20860000000000001</v>
      </c>
      <c r="AX19">
        <v>0.82930000000000004</v>
      </c>
      <c r="AY19" s="11">
        <f t="shared" si="1"/>
        <v>5.383000000000001E-2</v>
      </c>
      <c r="AZ19" s="11" t="e">
        <f>#REF!*(0.01455-AY19)</f>
        <v>#REF!</v>
      </c>
      <c r="BA19" s="21" t="e">
        <f t="shared" ref="BA19:BA23" si="4">AZ19*12</f>
        <v>#REF!</v>
      </c>
    </row>
    <row r="20" spans="1:53" x14ac:dyDescent="0.4">
      <c r="A20" s="1" t="s">
        <v>68</v>
      </c>
      <c r="B20" s="8">
        <v>18</v>
      </c>
      <c r="C20" s="8">
        <f t="shared" si="2"/>
        <v>72</v>
      </c>
      <c r="D20" s="7">
        <v>44747</v>
      </c>
      <c r="E20" s="23">
        <f t="shared" si="0"/>
        <v>44747</v>
      </c>
      <c r="F20" s="9">
        <v>22.748000000000001</v>
      </c>
      <c r="G20" s="25">
        <v>1.6344228999999998E-2</v>
      </c>
      <c r="H20" s="25">
        <v>0</v>
      </c>
      <c r="I20" s="25">
        <v>4.3469448000000001E-2</v>
      </c>
      <c r="J20" s="25">
        <v>-4.3469448000000001E-2</v>
      </c>
      <c r="K20" s="9">
        <v>8.2899999999999991</v>
      </c>
      <c r="L20" s="9">
        <v>245.5</v>
      </c>
      <c r="M20" s="9">
        <v>65.5</v>
      </c>
      <c r="N20" s="9">
        <v>66.7</v>
      </c>
      <c r="O20" s="9">
        <v>0.193</v>
      </c>
      <c r="P20" s="9">
        <v>0.12</v>
      </c>
      <c r="Q20" s="9">
        <v>244.5</v>
      </c>
      <c r="R20" s="9">
        <v>0.02</v>
      </c>
      <c r="S20" s="9">
        <v>159</v>
      </c>
      <c r="T20" s="9">
        <v>-2.0099999999999998</v>
      </c>
      <c r="U20" s="9">
        <v>7.68</v>
      </c>
      <c r="V20" s="9">
        <v>5.65</v>
      </c>
      <c r="W20" s="1">
        <v>31800</v>
      </c>
      <c r="X20" s="1">
        <v>6120</v>
      </c>
      <c r="Y20" s="1">
        <v>1599</v>
      </c>
      <c r="Z20" s="1">
        <v>808</v>
      </c>
      <c r="AA20">
        <v>22770.000000000004</v>
      </c>
      <c r="AB20">
        <v>6884</v>
      </c>
      <c r="AC20">
        <v>2130</v>
      </c>
      <c r="AD20" s="1">
        <v>3620</v>
      </c>
      <c r="AE20" s="3">
        <v>2563</v>
      </c>
      <c r="AF20" s="3">
        <v>13.100000000000001</v>
      </c>
      <c r="AG20" s="4">
        <v>0.1348</v>
      </c>
      <c r="AH20" s="4">
        <v>0.57120000000000004</v>
      </c>
      <c r="AI20" s="4">
        <v>23.138000000000002</v>
      </c>
      <c r="AJ20" s="4">
        <v>3.3E-3</v>
      </c>
      <c r="AK20" s="4">
        <v>2.9000000000000001E-2</v>
      </c>
      <c r="AL20" s="4">
        <v>3.73E-2</v>
      </c>
      <c r="AM20" s="4">
        <v>2.6295000000000002</v>
      </c>
      <c r="AN20" s="4">
        <v>3.3700000000000001E-2</v>
      </c>
      <c r="AO20" s="4">
        <v>0.32979999999999998</v>
      </c>
      <c r="AP20" s="4">
        <v>5.0599999999999999E-2</v>
      </c>
      <c r="AQ20" s="6">
        <v>48</v>
      </c>
      <c r="AR20" s="10">
        <v>3.8609999999999998E-2</v>
      </c>
      <c r="AS20" t="s">
        <v>51</v>
      </c>
      <c r="AT20">
        <v>0.13100000000000001</v>
      </c>
      <c r="AU20">
        <v>2.2539999999999999E-3</v>
      </c>
      <c r="AV20" s="11">
        <v>8.6769999999999998E-5</v>
      </c>
      <c r="AW20">
        <v>-5.3100000000000001E-2</v>
      </c>
      <c r="AX20">
        <v>0.29509999999999997</v>
      </c>
      <c r="AY20" s="11">
        <f t="shared" si="1"/>
        <v>7.8890000000000002E-2</v>
      </c>
      <c r="AZ20" s="11" t="e">
        <f>#REF!*(0.01455-AY20)</f>
        <v>#REF!</v>
      </c>
      <c r="BA20" s="21" t="e">
        <f t="shared" si="4"/>
        <v>#REF!</v>
      </c>
    </row>
    <row r="21" spans="1:53" x14ac:dyDescent="0.4">
      <c r="A21" s="1" t="s">
        <v>69</v>
      </c>
      <c r="B21" s="8">
        <v>19</v>
      </c>
      <c r="C21" s="8">
        <f t="shared" si="2"/>
        <v>76</v>
      </c>
      <c r="D21" s="7">
        <v>44747.166666666664</v>
      </c>
      <c r="E21" s="23">
        <f t="shared" si="0"/>
        <v>44747</v>
      </c>
      <c r="F21" s="9">
        <v>22.195</v>
      </c>
      <c r="G21" s="25">
        <v>1.6131166999999998E-2</v>
      </c>
      <c r="H21" s="25">
        <v>0</v>
      </c>
      <c r="I21" s="25">
        <v>4.1840623E-2</v>
      </c>
      <c r="J21" s="25">
        <v>-4.1840623E-2</v>
      </c>
      <c r="K21" s="9">
        <v>8.44</v>
      </c>
      <c r="L21" s="9">
        <v>249.5</v>
      </c>
      <c r="M21" s="9">
        <v>65.599999999999994</v>
      </c>
      <c r="N21" s="9">
        <v>66.7</v>
      </c>
      <c r="O21" s="9">
        <v>0.193</v>
      </c>
      <c r="P21" s="9">
        <v>0.12</v>
      </c>
      <c r="Q21" s="9">
        <v>248.2</v>
      </c>
      <c r="R21" s="9">
        <v>0.05</v>
      </c>
      <c r="S21" s="9">
        <v>161</v>
      </c>
      <c r="T21" s="9">
        <v>-1.84</v>
      </c>
      <c r="U21" s="9">
        <v>7.71</v>
      </c>
      <c r="V21" s="9">
        <v>5.71</v>
      </c>
      <c r="W21" s="1">
        <v>31900</v>
      </c>
      <c r="X21" s="1">
        <v>6130</v>
      </c>
      <c r="Y21" s="1">
        <v>1623</v>
      </c>
      <c r="Z21" s="1">
        <v>803</v>
      </c>
      <c r="AA21">
        <v>22850</v>
      </c>
      <c r="AB21">
        <v>6507</v>
      </c>
      <c r="AC21">
        <v>2138</v>
      </c>
      <c r="AD21" s="1">
        <v>3670</v>
      </c>
      <c r="AE21" s="3">
        <v>2435</v>
      </c>
      <c r="AF21" s="3">
        <v>18.899999999999999</v>
      </c>
      <c r="AG21" s="4">
        <v>0.1134</v>
      </c>
      <c r="AH21" s="4">
        <v>0.61870000000000003</v>
      </c>
      <c r="AI21" s="4">
        <v>24.145800000000001</v>
      </c>
      <c r="AJ21" s="4">
        <v>2E-3</v>
      </c>
      <c r="AK21" s="4">
        <v>5.91E-2</v>
      </c>
      <c r="AL21" s="4">
        <v>3.9399999999999998E-2</v>
      </c>
      <c r="AM21" s="4">
        <v>2.4014000000000002</v>
      </c>
      <c r="AN21" s="4">
        <v>2.4400000000000002E-2</v>
      </c>
      <c r="AO21" s="4">
        <v>0.99950000000000006</v>
      </c>
      <c r="AP21" s="4">
        <v>4.0899999999999999E-2</v>
      </c>
      <c r="AQ21" s="6">
        <v>49</v>
      </c>
      <c r="AR21" s="10">
        <v>3.9059999999999997E-2</v>
      </c>
      <c r="AS21" t="s">
        <v>51</v>
      </c>
      <c r="AT21">
        <v>0.13109999999999999</v>
      </c>
      <c r="AU21">
        <v>2.0999999999999999E-3</v>
      </c>
      <c r="AV21" s="11">
        <v>8.1970000000000003E-5</v>
      </c>
      <c r="AW21">
        <v>-2.7060000000000001E-2</v>
      </c>
      <c r="AX21">
        <v>0.34329999999999999</v>
      </c>
      <c r="AY21" s="11">
        <f t="shared" si="1"/>
        <v>7.3499999999999996E-2</v>
      </c>
      <c r="AZ21" s="11" t="e">
        <f>#REF!*(0.01455-AY21)</f>
        <v>#REF!</v>
      </c>
      <c r="BA21" s="21" t="e">
        <f t="shared" si="4"/>
        <v>#REF!</v>
      </c>
    </row>
    <row r="22" spans="1:53" x14ac:dyDescent="0.4">
      <c r="A22" s="1" t="s">
        <v>70</v>
      </c>
      <c r="B22" s="8">
        <v>20</v>
      </c>
      <c r="C22" s="8">
        <f t="shared" si="2"/>
        <v>80</v>
      </c>
      <c r="D22" s="7">
        <v>44747.333333333336</v>
      </c>
      <c r="E22" s="23">
        <f t="shared" si="0"/>
        <v>44747</v>
      </c>
      <c r="F22" s="9">
        <v>21.975000000000001</v>
      </c>
      <c r="G22" s="25">
        <v>1.6053754999999999E-2</v>
      </c>
      <c r="H22" s="25">
        <v>1.4934153E-2</v>
      </c>
      <c r="I22" s="25">
        <v>4.1258898000000002E-2</v>
      </c>
      <c r="J22" s="25">
        <v>-2.6324745E-2</v>
      </c>
      <c r="K22" s="9">
        <v>8.07</v>
      </c>
      <c r="L22" s="9">
        <v>253.8</v>
      </c>
      <c r="M22" s="9">
        <v>75.8</v>
      </c>
      <c r="N22" s="9">
        <v>77.099999999999994</v>
      </c>
      <c r="O22" s="9">
        <v>0.21199999999999999</v>
      </c>
      <c r="P22" s="9">
        <v>0.12</v>
      </c>
      <c r="Q22" s="9">
        <v>252.4</v>
      </c>
      <c r="R22" s="9">
        <v>0.05</v>
      </c>
      <c r="S22" s="9">
        <v>164</v>
      </c>
      <c r="T22" s="9">
        <v>-1.51</v>
      </c>
      <c r="U22" s="9">
        <v>7.77</v>
      </c>
      <c r="V22" s="9">
        <v>6.63</v>
      </c>
      <c r="W22" s="1">
        <v>33000</v>
      </c>
      <c r="X22" s="1">
        <v>6240</v>
      </c>
      <c r="Y22" s="1">
        <v>1627</v>
      </c>
      <c r="Z22" s="1">
        <v>826</v>
      </c>
      <c r="AA22">
        <v>24160</v>
      </c>
      <c r="AB22">
        <v>6327</v>
      </c>
      <c r="AC22">
        <v>2163</v>
      </c>
      <c r="AD22" s="1">
        <v>3690</v>
      </c>
      <c r="AE22" s="3">
        <v>2355</v>
      </c>
      <c r="AF22" s="3">
        <v>14.200000000000001</v>
      </c>
      <c r="AG22" s="4">
        <v>0.19969999999999999</v>
      </c>
      <c r="AH22" s="4">
        <v>0.57930000000000004</v>
      </c>
      <c r="AI22" s="4">
        <v>25.738600000000002</v>
      </c>
      <c r="AJ22" s="4">
        <v>8.8000000000000005E-3</v>
      </c>
      <c r="AK22" s="4">
        <v>4.7800000000000002E-2</v>
      </c>
      <c r="AL22" s="4">
        <v>5.8099999999999999E-2</v>
      </c>
      <c r="AM22" s="4">
        <v>3.4167999999999998</v>
      </c>
      <c r="AN22" s="4">
        <v>3.0800000000000001E-2</v>
      </c>
      <c r="AO22" s="4">
        <v>2.0546000000000002</v>
      </c>
      <c r="AP22" s="4">
        <v>4.7199999999999999E-2</v>
      </c>
      <c r="AQ22" s="6">
        <v>63</v>
      </c>
      <c r="AR22" s="10">
        <v>2.597E-2</v>
      </c>
      <c r="AS22" t="s">
        <v>51</v>
      </c>
      <c r="AT22">
        <v>0.1517</v>
      </c>
      <c r="AU22">
        <v>1.9350000000000001E-3</v>
      </c>
      <c r="AV22" s="11">
        <v>7.5939999999999995E-5</v>
      </c>
      <c r="AW22">
        <v>6.7809999999999995E-2</v>
      </c>
      <c r="AX22">
        <v>0.52510000000000001</v>
      </c>
      <c r="AY22" s="11">
        <f t="shared" si="1"/>
        <v>6.7725000000000007E-2</v>
      </c>
      <c r="AZ22" s="11" t="e">
        <f>#REF!*(0.01455-AY22)</f>
        <v>#REF!</v>
      </c>
      <c r="BA22" s="21" t="e">
        <f t="shared" si="4"/>
        <v>#REF!</v>
      </c>
    </row>
    <row r="23" spans="1:53" x14ac:dyDescent="0.4">
      <c r="A23" s="1" t="s">
        <v>71</v>
      </c>
      <c r="B23" s="8">
        <v>21</v>
      </c>
      <c r="C23" s="8">
        <f t="shared" si="2"/>
        <v>84</v>
      </c>
      <c r="D23" s="7">
        <v>44747.5</v>
      </c>
      <c r="E23" s="23">
        <f t="shared" si="0"/>
        <v>44747</v>
      </c>
      <c r="F23" s="9">
        <v>25.527999999999999</v>
      </c>
      <c r="G23" s="25">
        <v>1.7493695E-2</v>
      </c>
      <c r="H23" s="25">
        <v>4.9107917000000001E-2</v>
      </c>
      <c r="I23" s="25">
        <v>5.2977820000000002E-2</v>
      </c>
      <c r="J23" s="25">
        <v>-3.8699030000000001E-3</v>
      </c>
      <c r="K23" s="9">
        <v>6.93</v>
      </c>
      <c r="L23" s="9">
        <v>248.2</v>
      </c>
      <c r="M23" s="9">
        <v>119.7</v>
      </c>
      <c r="N23" s="9">
        <v>121.7</v>
      </c>
      <c r="O23" s="9">
        <v>0.19400000000000001</v>
      </c>
      <c r="P23" s="9">
        <v>0.12</v>
      </c>
      <c r="Q23" s="9">
        <v>248.5</v>
      </c>
      <c r="R23" s="9">
        <v>-0.14000000000000001</v>
      </c>
      <c r="S23" s="9">
        <v>161</v>
      </c>
      <c r="T23" s="9">
        <v>-1.98</v>
      </c>
      <c r="U23" s="9">
        <v>8.09</v>
      </c>
      <c r="V23" s="9">
        <v>9.7899999999999991</v>
      </c>
      <c r="W23" s="1">
        <v>33500</v>
      </c>
      <c r="X23" s="1">
        <v>6290</v>
      </c>
      <c r="Y23" s="1">
        <v>1609</v>
      </c>
      <c r="Z23" s="1">
        <v>905</v>
      </c>
      <c r="AA23">
        <v>24510</v>
      </c>
      <c r="AB23">
        <v>5939</v>
      </c>
      <c r="AC23">
        <v>2085</v>
      </c>
      <c r="AD23" s="1">
        <v>3600</v>
      </c>
      <c r="AE23" s="3">
        <v>2252</v>
      </c>
      <c r="AF23" s="3">
        <v>17.399999999999999</v>
      </c>
      <c r="AG23" s="4">
        <v>0.1623</v>
      </c>
      <c r="AH23" s="4">
        <v>0.50480000000000003</v>
      </c>
      <c r="AI23" s="4">
        <v>24.518899999999999</v>
      </c>
      <c r="AJ23" s="4">
        <v>1.2999999999999999E-3</v>
      </c>
      <c r="AK23" s="4">
        <v>4.1300000000000003E-2</v>
      </c>
      <c r="AL23" s="4">
        <v>2.5000000000000001E-2</v>
      </c>
      <c r="AM23" s="4">
        <v>3.1726000000000001</v>
      </c>
      <c r="AN23" s="4">
        <v>2.5100000000000001E-2</v>
      </c>
      <c r="AO23" s="4">
        <v>0.27960000000000002</v>
      </c>
      <c r="AP23" s="4">
        <v>3.27E-2</v>
      </c>
      <c r="AQ23" s="6">
        <v>60</v>
      </c>
      <c r="AR23" s="10">
        <v>1.519E-2</v>
      </c>
      <c r="AS23" t="s">
        <v>51</v>
      </c>
      <c r="AT23">
        <v>0.23780000000000001</v>
      </c>
      <c r="AU23">
        <v>1.0009999999999999E-3</v>
      </c>
      <c r="AV23" s="11">
        <v>3.5970000000000003E-5</v>
      </c>
      <c r="AW23">
        <v>0.45290000000000002</v>
      </c>
      <c r="AX23">
        <v>1.3149999999999999</v>
      </c>
      <c r="AY23" s="11">
        <f t="shared" si="1"/>
        <v>3.5034999999999997E-2</v>
      </c>
      <c r="AZ23" s="11" t="e">
        <f>#REF!*(0.01455-AY23)</f>
        <v>#REF!</v>
      </c>
      <c r="BA23" s="21" t="e">
        <f t="shared" si="4"/>
        <v>#REF!</v>
      </c>
    </row>
    <row r="24" spans="1:53" x14ac:dyDescent="0.4">
      <c r="A24" s="1" t="s">
        <v>72</v>
      </c>
      <c r="B24" s="8">
        <v>22</v>
      </c>
      <c r="C24" s="8">
        <f t="shared" si="2"/>
        <v>88</v>
      </c>
      <c r="D24" s="7">
        <v>44747.666666666664</v>
      </c>
      <c r="E24" s="23">
        <f t="shared" si="0"/>
        <v>44747</v>
      </c>
      <c r="F24" s="9">
        <v>29.52</v>
      </c>
      <c r="G24" s="25">
        <v>1.9187125999999999E-2</v>
      </c>
      <c r="H24" s="25">
        <v>5.9608091000000002E-2</v>
      </c>
      <c r="I24" s="25">
        <v>6.9324743999999994E-2</v>
      </c>
      <c r="J24" s="25">
        <v>-9.7166530000000004E-3</v>
      </c>
      <c r="K24" s="9">
        <v>6.92</v>
      </c>
      <c r="L24" s="9">
        <v>239.7</v>
      </c>
      <c r="M24" s="9">
        <v>136</v>
      </c>
      <c r="N24" s="9">
        <v>138.19999999999999</v>
      </c>
      <c r="O24" s="9">
        <v>0.16200000000000001</v>
      </c>
      <c r="P24" s="9">
        <v>0.11</v>
      </c>
      <c r="Q24" s="9">
        <v>242.1</v>
      </c>
      <c r="R24" s="9">
        <v>-0.37</v>
      </c>
      <c r="S24" s="9">
        <v>157</v>
      </c>
      <c r="T24" s="9">
        <v>-1.89</v>
      </c>
      <c r="U24" s="9">
        <v>8.35</v>
      </c>
      <c r="V24" s="9">
        <v>10.36</v>
      </c>
      <c r="W24" s="1">
        <v>34000</v>
      </c>
      <c r="X24" s="1">
        <v>6430</v>
      </c>
      <c r="Y24" s="1">
        <v>1527</v>
      </c>
      <c r="Z24" s="1">
        <v>756</v>
      </c>
      <c r="AA24">
        <v>25690</v>
      </c>
      <c r="AB24">
        <v>5800</v>
      </c>
      <c r="AC24">
        <v>1978</v>
      </c>
      <c r="AD24" s="1">
        <v>3630</v>
      </c>
      <c r="AE24" s="3">
        <v>2167</v>
      </c>
      <c r="AF24" s="3">
        <v>11.5</v>
      </c>
      <c r="AG24" s="4">
        <v>0.14779999999999999</v>
      </c>
      <c r="AH24" s="4">
        <v>0.48309999999999997</v>
      </c>
      <c r="AI24" s="4">
        <v>24.621200000000002</v>
      </c>
      <c r="AJ24" s="4">
        <v>3.8999999999999998E-3</v>
      </c>
      <c r="AK24" s="4">
        <v>4.3499999999999997E-2</v>
      </c>
      <c r="AL24" s="4">
        <v>2.9700000000000001E-2</v>
      </c>
      <c r="AM24" s="4">
        <v>2.9095</v>
      </c>
      <c r="AN24" s="4">
        <v>4.2099999999999999E-2</v>
      </c>
      <c r="AO24" s="4">
        <v>-0.56059999999999999</v>
      </c>
      <c r="AP24" s="4">
        <v>3.0300000000000001E-2</v>
      </c>
      <c r="AQ24" s="6">
        <v>48</v>
      </c>
      <c r="AR24" s="10">
        <v>-9.9620000000000004E-3</v>
      </c>
      <c r="AS24" t="s">
        <v>51</v>
      </c>
      <c r="AT24">
        <v>0.26800000000000002</v>
      </c>
      <c r="AU24" s="11">
        <v>6.0820000000000004E-4</v>
      </c>
      <c r="AV24" s="11">
        <v>1.9870000000000001E-5</v>
      </c>
      <c r="AW24">
        <v>0.78690000000000004</v>
      </c>
      <c r="AX24">
        <v>2.0129999999999999</v>
      </c>
      <c r="AY24" s="11">
        <f t="shared" si="1"/>
        <v>2.1287000000000004E-2</v>
      </c>
      <c r="AZ24" s="11"/>
      <c r="BA24" s="21"/>
    </row>
    <row r="25" spans="1:53" x14ac:dyDescent="0.4">
      <c r="A25" s="1" t="s">
        <v>73</v>
      </c>
      <c r="B25" s="8">
        <v>23</v>
      </c>
      <c r="C25" s="8">
        <f t="shared" si="2"/>
        <v>92</v>
      </c>
      <c r="D25" s="7">
        <v>44747.833333333336</v>
      </c>
      <c r="E25" s="23">
        <f t="shared" si="0"/>
        <v>44747</v>
      </c>
      <c r="F25" s="9">
        <v>26.061</v>
      </c>
      <c r="G25" s="25">
        <v>1.7653561000000002E-2</v>
      </c>
      <c r="H25" s="25">
        <v>1.0546760000000001E-3</v>
      </c>
      <c r="I25" s="25">
        <v>5.4399246999999998E-2</v>
      </c>
      <c r="J25" s="25">
        <v>-5.3344571E-2</v>
      </c>
      <c r="K25" s="9">
        <v>8.33</v>
      </c>
      <c r="L25" s="9">
        <v>235.8</v>
      </c>
      <c r="M25" s="9">
        <v>93.5</v>
      </c>
      <c r="N25" s="9">
        <v>95.1</v>
      </c>
      <c r="O25" s="9">
        <v>0.158</v>
      </c>
      <c r="P25" s="9">
        <v>0.11</v>
      </c>
      <c r="Q25" s="9">
        <v>236.3</v>
      </c>
      <c r="R25" s="9">
        <v>-0.16</v>
      </c>
      <c r="S25" s="9">
        <v>154</v>
      </c>
      <c r="T25" s="9">
        <v>-1.94</v>
      </c>
      <c r="U25" s="9">
        <v>7.98</v>
      </c>
      <c r="V25" s="9">
        <v>7.57</v>
      </c>
      <c r="W25" s="1">
        <v>32700.000000000004</v>
      </c>
      <c r="X25" s="1">
        <v>6240</v>
      </c>
      <c r="Y25" s="1">
        <v>1584</v>
      </c>
      <c r="Z25" s="1">
        <v>800</v>
      </c>
      <c r="AA25">
        <v>24820</v>
      </c>
      <c r="AB25">
        <v>5984</v>
      </c>
      <c r="AC25">
        <v>2097</v>
      </c>
      <c r="AD25" s="1">
        <v>3560</v>
      </c>
      <c r="AE25" s="3">
        <v>2272</v>
      </c>
      <c r="AF25" s="3">
        <v>11.9</v>
      </c>
      <c r="AG25" s="4">
        <v>0.2311</v>
      </c>
      <c r="AH25" s="4">
        <v>0.50729999999999997</v>
      </c>
      <c r="AI25" s="4">
        <v>23.189299999999999</v>
      </c>
      <c r="AJ25" s="4">
        <v>1.2999999999999999E-3</v>
      </c>
      <c r="AK25" s="4">
        <v>6.3399999999999998E-2</v>
      </c>
      <c r="AL25" s="4">
        <v>3.56E-2</v>
      </c>
      <c r="AM25" s="4">
        <v>3.6635</v>
      </c>
      <c r="AN25" s="4">
        <v>1.66E-2</v>
      </c>
      <c r="AO25" s="4">
        <v>0.48920000000000002</v>
      </c>
      <c r="AP25" s="4">
        <v>2.9100000000000001E-2</v>
      </c>
      <c r="AQ25" s="6">
        <v>39</v>
      </c>
      <c r="AR25" s="10">
        <v>1.903E-3</v>
      </c>
      <c r="AS25" t="s">
        <v>51</v>
      </c>
      <c r="AT25">
        <v>0.1855</v>
      </c>
      <c r="AU25">
        <v>1.3129999999999999E-3</v>
      </c>
      <c r="AV25" s="11">
        <v>4.6589999999999999E-5</v>
      </c>
      <c r="AW25">
        <v>0.34610000000000002</v>
      </c>
      <c r="AX25">
        <v>1.111</v>
      </c>
      <c r="AY25" s="11">
        <f t="shared" si="1"/>
        <v>4.5955000000000003E-2</v>
      </c>
      <c r="AZ25" s="11" t="e">
        <f>#REF!*(0.01455-AY25)</f>
        <v>#REF!</v>
      </c>
      <c r="BA25" s="21" t="e">
        <f>AZ25*12</f>
        <v>#REF!</v>
      </c>
    </row>
    <row r="26" spans="1:53" x14ac:dyDescent="0.4">
      <c r="E26" s="23"/>
      <c r="G26" s="22"/>
    </row>
    <row r="27" spans="1:53" x14ac:dyDescent="0.4">
      <c r="A27" s="1" t="s">
        <v>74</v>
      </c>
      <c r="AE27" s="4">
        <v>10</v>
      </c>
      <c r="AF27" s="4"/>
      <c r="AG27" s="4">
        <v>2000</v>
      </c>
      <c r="AH27" s="4">
        <v>4</v>
      </c>
      <c r="AI27" s="4">
        <v>5</v>
      </c>
      <c r="AJ27" s="4">
        <v>100</v>
      </c>
      <c r="AK27" s="4">
        <v>1300</v>
      </c>
      <c r="AL27" s="4">
        <v>15</v>
      </c>
      <c r="AM27" s="4">
        <v>50</v>
      </c>
      <c r="AN27" s="4">
        <v>2</v>
      </c>
      <c r="AP27" s="6">
        <v>10000</v>
      </c>
      <c r="AZ27" s="21" t="e">
        <f>AVERAGE(AZ2:AZ25)</f>
        <v>#REF!</v>
      </c>
      <c r="BA27" s="21" t="e">
        <f>AVERAGE(BA2:BA25)</f>
        <v>#REF!</v>
      </c>
    </row>
  </sheetData>
  <phoneticPr fontId="9" type="noConversion"/>
  <pageMargins left="0.7" right="0.7" top="0.75" bottom="0.75" header="0.3" footer="0.3"/>
  <pageSetup orientation="portrait" verticalDpi="0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F54721-D4AA-4234-90F8-728A6449B8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Data!Z2:Z25</xm:f>
              <xm:sqref>Z26</xm:sqref>
            </x14:sparkline>
          </x14:sparklines>
        </x14:sparklineGroup>
        <x14:sparklineGroup displayEmptyCellsAs="gap" xr2:uid="{5E5A3A7E-5E6A-49BD-B2F4-CA2B7CBC2C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Data!Y2:Y25</xm:f>
              <xm:sqref>Y26</xm:sqref>
            </x14:sparkline>
          </x14:sparklines>
        </x14:sparklineGroup>
        <x14:sparklineGroup displayEmptyCellsAs="gap" xr2:uid="{AE62A5E6-DD4E-4459-BC5D-61AFDD1C47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Data!W2:W25</xm:f>
              <xm:sqref>W26</xm:sqref>
            </x14:sparkline>
            <x14:sparkline>
              <xm:f>Data!X2:X25</xm:f>
              <xm:sqref>X26</xm:sqref>
            </x14:sparkline>
            <x14:sparkline>
              <xm:f>Data!AF2:AF25</xm:f>
              <xm:sqref>AF26</xm:sqref>
            </x14:sparkline>
            <x14:sparkline>
              <xm:f>Data!AD2:AD25</xm:f>
              <xm:sqref>AD26</xm:sqref>
            </x14:sparkline>
            <x14:sparkline>
              <xm:f>Data!AE2:AE25</xm:f>
              <xm:sqref>AE26</xm:sqref>
            </x14:sparkline>
            <x14:sparkline>
              <xm:f>Data!AG2:AG25</xm:f>
              <xm:sqref>AG26</xm:sqref>
            </x14:sparkline>
            <x14:sparkline>
              <xm:f>Data!AH2:AH25</xm:f>
              <xm:sqref>AH26</xm:sqref>
            </x14:sparkline>
            <x14:sparkline>
              <xm:f>Data!AI2:AI25</xm:f>
              <xm:sqref>AI26</xm:sqref>
            </x14:sparkline>
            <x14:sparkline>
              <xm:f>Data!AJ2:AJ25</xm:f>
              <xm:sqref>AJ26</xm:sqref>
            </x14:sparkline>
            <x14:sparkline>
              <xm:f>Data!AK2:AK25</xm:f>
              <xm:sqref>AK26</xm:sqref>
            </x14:sparkline>
            <x14:sparkline>
              <xm:f>Data!AL2:AL25</xm:f>
              <xm:sqref>AL26</xm:sqref>
            </x14:sparkline>
            <x14:sparkline>
              <xm:f>Data!AM2:AM25</xm:f>
              <xm:sqref>AM26</xm:sqref>
            </x14:sparkline>
            <x14:sparkline>
              <xm:f>Data!AN2:AN25</xm:f>
              <xm:sqref>AN26</xm:sqref>
            </x14:sparkline>
            <x14:sparkline>
              <xm:f>Data!AO2:AO25</xm:f>
              <xm:sqref>AO26</xm:sqref>
            </x14:sparkline>
            <x14:sparkline>
              <xm:f>Data!AP2:AP25</xm:f>
              <xm:sqref>AP26</xm:sqref>
            </x14:sparkline>
            <x14:sparkline>
              <xm:f>Data!AQ2:AQ25</xm:f>
              <xm:sqref>AQ26</xm:sqref>
            </x14:sparkline>
            <x14:sparkline>
              <xm:f>Data!AB2:AB25</xm:f>
              <xm:sqref>AB26</xm:sqref>
            </x14:sparkline>
            <x14:sparkline>
              <xm:f>Data!AA2:AA25</xm:f>
              <xm:sqref>AA26</xm:sqref>
            </x14:sparkline>
          </x14:sparklines>
        </x14:sparklineGroup>
        <x14:sparklineGroup displayEmptyCellsAs="gap" xr2:uid="{B7649167-6895-4A18-9E6E-75FDD20FF2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Data!AC2:AC25</xm:f>
              <xm:sqref>AC26</xm:sqref>
            </x14:sparkline>
          </x14:sparklines>
        </x14:sparklineGroup>
        <x14:sparklineGroup displayEmptyCellsAs="gap" xr2:uid="{F3F6FC9E-A8C3-4292-B6B9-0D826C7E24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Data!AT2:AT25</xm:f>
              <xm:sqref>AT26</xm:sqref>
            </x14:sparkline>
            <x14:sparkline>
              <xm:f>Data!AU2:AU25</xm:f>
              <xm:sqref>AU26</xm:sqref>
            </x14:sparkline>
            <x14:sparkline>
              <xm:f>Data!AV2:AV25</xm:f>
              <xm:sqref>AV26</xm:sqref>
            </x14:sparkline>
            <x14:sparkline>
              <xm:f>Data!AW2:AW25</xm:f>
              <xm:sqref>AW26</xm:sqref>
            </x14:sparkline>
            <x14:sparkline>
              <xm:f>Data!AX2:AX25</xm:f>
              <xm:sqref>AX26</xm:sqref>
            </x14:sparkline>
            <x14:sparkline>
              <xm:f>Data!AY2:AY25</xm:f>
              <xm:sqref>AY26</xm:sqref>
            </x14:sparkline>
            <x14:sparkline>
              <xm:f>Data!AZ2:AZ25</xm:f>
              <xm:sqref>AZ26</xm:sqref>
            </x14:sparkline>
            <x14:sparkline>
              <xm:f>Data!BA2:BA25</xm:f>
              <xm:sqref>BA26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AA4C-B6F8-4FB5-9D39-28C8C533A6FD}">
  <dimension ref="A1:AP25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K91" sqref="K91"/>
    </sheetView>
  </sheetViews>
  <sheetFormatPr defaultRowHeight="13.9" x14ac:dyDescent="0.4"/>
  <cols>
    <col min="4" max="4" width="13.86328125" bestFit="1" customWidth="1"/>
    <col min="5" max="14" width="13.86328125" customWidth="1"/>
    <col min="20" max="34" width="8.73046875" customWidth="1"/>
    <col min="38" max="38" width="9.73046875" bestFit="1" customWidth="1"/>
    <col min="39" max="39" width="16.3984375" bestFit="1" customWidth="1"/>
    <col min="40" max="40" width="12.86328125" bestFit="1" customWidth="1"/>
    <col min="41" max="41" width="15.1328125" bestFit="1" customWidth="1"/>
  </cols>
  <sheetData>
    <row r="1" spans="1:42" x14ac:dyDescent="0.4">
      <c r="A1" t="s">
        <v>0</v>
      </c>
      <c r="B1" t="s">
        <v>81</v>
      </c>
      <c r="C1" t="s">
        <v>1</v>
      </c>
      <c r="D1" t="s">
        <v>2</v>
      </c>
      <c r="E1" s="9" t="s">
        <v>3</v>
      </c>
      <c r="F1" s="9" t="s">
        <v>5</v>
      </c>
      <c r="G1" s="9" t="s">
        <v>7</v>
      </c>
      <c r="H1" s="9" t="s">
        <v>84</v>
      </c>
      <c r="I1" s="9" t="s">
        <v>13</v>
      </c>
      <c r="J1" s="9" t="s">
        <v>14</v>
      </c>
      <c r="K1" s="9" t="s">
        <v>16</v>
      </c>
      <c r="L1" s="9" t="s">
        <v>17</v>
      </c>
      <c r="M1" s="9" t="s">
        <v>18</v>
      </c>
      <c r="N1" s="9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5" t="s">
        <v>24</v>
      </c>
      <c r="T1" s="5" t="s">
        <v>25</v>
      </c>
      <c r="U1" s="5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5" t="s">
        <v>40</v>
      </c>
      <c r="AJ1" t="s">
        <v>41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42</v>
      </c>
    </row>
    <row r="2" spans="1:42" x14ac:dyDescent="0.4">
      <c r="A2" s="1" t="s">
        <v>48</v>
      </c>
      <c r="B2" s="8">
        <v>0</v>
      </c>
      <c r="C2" s="8">
        <f>B$2+B2*4</f>
        <v>0</v>
      </c>
      <c r="D2" s="7">
        <v>44744</v>
      </c>
      <c r="E2" s="9">
        <v>0.23</v>
      </c>
      <c r="F2" s="9">
        <v>0.33</v>
      </c>
      <c r="G2" s="9">
        <v>7.96</v>
      </c>
      <c r="H2" s="9">
        <v>67.599999999999994</v>
      </c>
      <c r="I2" s="9">
        <v>250.6</v>
      </c>
      <c r="J2" s="9">
        <v>0.04</v>
      </c>
      <c r="K2" s="9">
        <v>-2.14</v>
      </c>
      <c r="L2" s="9">
        <v>7.72</v>
      </c>
      <c r="M2" s="9">
        <v>21.864999999999998</v>
      </c>
      <c r="N2" s="9">
        <v>5.83</v>
      </c>
      <c r="O2" s="1">
        <v>33000</v>
      </c>
      <c r="P2" s="1">
        <v>6330</v>
      </c>
      <c r="Q2" s="1">
        <v>1647</v>
      </c>
      <c r="R2" s="1">
        <v>794</v>
      </c>
      <c r="T2">
        <v>6373</v>
      </c>
      <c r="U2">
        <v>2197</v>
      </c>
      <c r="V2" s="1">
        <v>3770</v>
      </c>
      <c r="W2" s="3">
        <v>2402</v>
      </c>
      <c r="X2" s="3">
        <v>22.3</v>
      </c>
      <c r="Y2" s="4">
        <v>0.56489999999999996</v>
      </c>
      <c r="Z2" s="4">
        <v>1.0789</v>
      </c>
      <c r="AA2" s="4">
        <v>24.657499999999999</v>
      </c>
      <c r="AB2" s="4">
        <v>7.8799999999999995E-2</v>
      </c>
      <c r="AC2" s="4">
        <v>0.1961</v>
      </c>
      <c r="AD2" s="4">
        <v>0.24970000000000001</v>
      </c>
      <c r="AE2" s="4">
        <v>22.6114</v>
      </c>
      <c r="AF2" s="4">
        <v>0.57620000000000005</v>
      </c>
      <c r="AG2" s="4">
        <v>-0.21820000000000001</v>
      </c>
      <c r="AH2" s="4">
        <v>0.2447</v>
      </c>
      <c r="AI2" s="6">
        <v>27</v>
      </c>
      <c r="AJ2" s="10"/>
      <c r="AK2">
        <v>0.1331</v>
      </c>
      <c r="AL2" s="11"/>
      <c r="AM2" s="11"/>
    </row>
    <row r="3" spans="1:42" x14ac:dyDescent="0.4">
      <c r="A3" s="1" t="s">
        <v>50</v>
      </c>
      <c r="B3" s="8">
        <v>1</v>
      </c>
      <c r="C3" s="8">
        <f>B$2+B3*4</f>
        <v>4</v>
      </c>
      <c r="D3" s="7">
        <v>44744.166666666664</v>
      </c>
      <c r="E3" s="9">
        <v>0.24</v>
      </c>
      <c r="F3" s="9">
        <v>0.32700000000000001</v>
      </c>
      <c r="G3" s="9">
        <v>8.1300000000000008</v>
      </c>
      <c r="H3" s="9">
        <v>68</v>
      </c>
      <c r="I3" s="9">
        <v>250.2</v>
      </c>
      <c r="J3" s="9">
        <v>0.11</v>
      </c>
      <c r="K3" s="9">
        <v>-2.0699999999999998</v>
      </c>
      <c r="L3" s="9">
        <v>7.73</v>
      </c>
      <c r="M3" s="9">
        <v>21.116</v>
      </c>
      <c r="N3" s="9">
        <v>5.95</v>
      </c>
      <c r="O3" s="1">
        <v>33500</v>
      </c>
      <c r="P3" s="1">
        <v>6480</v>
      </c>
      <c r="Q3" s="1">
        <v>1679</v>
      </c>
      <c r="R3" s="1">
        <v>816</v>
      </c>
      <c r="S3">
        <v>25170</v>
      </c>
      <c r="T3">
        <v>6344</v>
      </c>
      <c r="U3">
        <v>2195</v>
      </c>
      <c r="V3" s="1">
        <v>3810</v>
      </c>
      <c r="W3" s="3">
        <v>2390</v>
      </c>
      <c r="X3" s="3">
        <v>26</v>
      </c>
      <c r="Y3" s="4">
        <v>0.50860000000000005</v>
      </c>
      <c r="Z3" s="4">
        <v>0.79220000000000002</v>
      </c>
      <c r="AA3" s="4">
        <v>25.758099999999999</v>
      </c>
      <c r="AB3" s="4">
        <v>2.7199999999999998E-2</v>
      </c>
      <c r="AC3" s="4">
        <v>8.3799999999999999E-2</v>
      </c>
      <c r="AD3" s="4">
        <v>0.1545</v>
      </c>
      <c r="AE3" s="4">
        <v>6.4985999999999997</v>
      </c>
      <c r="AF3" s="4">
        <v>9.3299999999999994E-2</v>
      </c>
      <c r="AG3" s="4">
        <v>0.2104</v>
      </c>
      <c r="AH3" s="4">
        <v>0.1477</v>
      </c>
      <c r="AI3" s="6">
        <v>23</v>
      </c>
      <c r="AJ3" s="10">
        <v>1.9279999999999999E-2</v>
      </c>
      <c r="AK3">
        <v>0.1341</v>
      </c>
      <c r="AL3">
        <v>2.1749999999999999E-3</v>
      </c>
      <c r="AM3" s="11">
        <v>8.7239999999999998E-5</v>
      </c>
      <c r="AN3">
        <v>3.6720000000000003E-2</v>
      </c>
      <c r="AO3">
        <v>0.4677</v>
      </c>
      <c r="AP3" t="s">
        <v>51</v>
      </c>
    </row>
    <row r="4" spans="1:42" x14ac:dyDescent="0.4">
      <c r="A4" s="1" t="s">
        <v>52</v>
      </c>
      <c r="B4" s="8">
        <v>2</v>
      </c>
      <c r="C4" s="8">
        <f t="shared" ref="C4:C25" si="0">B$2+B4*4</f>
        <v>8</v>
      </c>
      <c r="D4" s="7">
        <v>44744.333333333336</v>
      </c>
      <c r="E4" s="9">
        <v>0.23</v>
      </c>
      <c r="F4" s="9">
        <v>0.34499999999999997</v>
      </c>
      <c r="G4" s="9">
        <v>7.81</v>
      </c>
      <c r="H4" s="9">
        <v>78.5</v>
      </c>
      <c r="I4" s="9">
        <v>253.4</v>
      </c>
      <c r="J4" s="9">
        <v>0.09</v>
      </c>
      <c r="K4" s="9">
        <v>-1.55</v>
      </c>
      <c r="L4" s="9">
        <v>7.79</v>
      </c>
      <c r="M4" s="9">
        <v>21.099</v>
      </c>
      <c r="N4" s="9">
        <v>6.86</v>
      </c>
      <c r="O4" s="1">
        <v>33900</v>
      </c>
      <c r="P4" s="1">
        <v>6380</v>
      </c>
      <c r="Q4" s="1">
        <v>1711</v>
      </c>
      <c r="R4" s="1">
        <v>839</v>
      </c>
      <c r="T4">
        <v>6234</v>
      </c>
      <c r="U4">
        <v>2227</v>
      </c>
      <c r="V4" s="1">
        <v>3800</v>
      </c>
      <c r="W4" s="3">
        <v>2339</v>
      </c>
      <c r="X4" s="3">
        <v>19.900000000000002</v>
      </c>
      <c r="Y4" s="4">
        <v>0.35420000000000001</v>
      </c>
      <c r="Z4" s="4">
        <v>0.66539999999999999</v>
      </c>
      <c r="AA4" s="4">
        <v>25.995000000000001</v>
      </c>
      <c r="AB4" s="4">
        <v>1.8100000000000002E-2</v>
      </c>
      <c r="AC4" s="4">
        <v>6.3899999999999998E-2</v>
      </c>
      <c r="AD4" s="4">
        <v>8.4000000000000005E-2</v>
      </c>
      <c r="AE4" s="4">
        <v>5.0521000000000003</v>
      </c>
      <c r="AF4" s="4">
        <v>4.1500000000000002E-2</v>
      </c>
      <c r="AG4" s="4">
        <v>-0.27910000000000001</v>
      </c>
      <c r="AH4" s="4">
        <v>0.11849999999999999</v>
      </c>
      <c r="AI4" s="6">
        <v>47</v>
      </c>
      <c r="AJ4" s="10"/>
      <c r="AL4" s="11"/>
      <c r="AM4" s="11"/>
    </row>
    <row r="5" spans="1:42" x14ac:dyDescent="0.4">
      <c r="A5" s="1" t="s">
        <v>53</v>
      </c>
      <c r="B5" s="8">
        <v>3</v>
      </c>
      <c r="C5" s="8">
        <f t="shared" si="0"/>
        <v>12</v>
      </c>
      <c r="D5" s="7">
        <v>44744.5</v>
      </c>
      <c r="E5" s="9">
        <v>0.21</v>
      </c>
      <c r="F5" s="9">
        <v>0.34</v>
      </c>
      <c r="G5" s="9">
        <v>6.73</v>
      </c>
      <c r="H5" s="9">
        <v>122.7</v>
      </c>
      <c r="I5" s="9">
        <v>249.1</v>
      </c>
      <c r="J5" s="9">
        <v>-0.12</v>
      </c>
      <c r="K5" s="9">
        <v>-2.2999999999999998</v>
      </c>
      <c r="L5" s="9">
        <v>8.1300000000000008</v>
      </c>
      <c r="M5" s="9">
        <v>24.811</v>
      </c>
      <c r="N5" s="9">
        <v>10</v>
      </c>
      <c r="O5" s="1">
        <v>34700</v>
      </c>
      <c r="P5" s="1">
        <v>6500</v>
      </c>
      <c r="Q5" s="1">
        <v>1661.0000000000002</v>
      </c>
      <c r="R5" s="1">
        <v>799</v>
      </c>
      <c r="S5">
        <v>26170</v>
      </c>
      <c r="T5">
        <v>6024</v>
      </c>
      <c r="U5">
        <v>2179</v>
      </c>
      <c r="V5" s="1">
        <v>3810</v>
      </c>
      <c r="W5" s="3">
        <v>2278</v>
      </c>
      <c r="X5" s="3">
        <v>15.2</v>
      </c>
      <c r="Y5" s="4">
        <v>0.30099999999999999</v>
      </c>
      <c r="Z5" s="4">
        <v>0.59389999999999998</v>
      </c>
      <c r="AA5" s="4">
        <v>25.650600000000001</v>
      </c>
      <c r="AB5" s="4">
        <v>1.47E-2</v>
      </c>
      <c r="AC5" s="4">
        <v>4.58E-2</v>
      </c>
      <c r="AD5" s="4">
        <v>7.5899999999999995E-2</v>
      </c>
      <c r="AE5" s="4">
        <v>4.3327999999999998</v>
      </c>
      <c r="AF5" s="4">
        <v>4.2999999999999997E-2</v>
      </c>
      <c r="AG5" s="4">
        <v>-0.3034</v>
      </c>
      <c r="AH5" s="4">
        <v>7.6999999999999999E-2</v>
      </c>
      <c r="AI5" s="6">
        <v>56</v>
      </c>
      <c r="AJ5" s="10">
        <v>-1.062E-3</v>
      </c>
      <c r="AK5">
        <v>0.24</v>
      </c>
      <c r="AL5" s="11">
        <v>9.636E-4</v>
      </c>
      <c r="AM5" s="11">
        <v>3.5240000000000001E-5</v>
      </c>
      <c r="AN5">
        <v>0.52249999999999996</v>
      </c>
      <c r="AO5">
        <v>1.45</v>
      </c>
      <c r="AP5" t="s">
        <v>51</v>
      </c>
    </row>
    <row r="6" spans="1:42" x14ac:dyDescent="0.4">
      <c r="A6" s="1" t="s">
        <v>54</v>
      </c>
      <c r="B6" s="8">
        <v>4</v>
      </c>
      <c r="C6" s="8">
        <f t="shared" si="0"/>
        <v>16</v>
      </c>
      <c r="D6" s="7">
        <v>44744.666666666664</v>
      </c>
      <c r="E6" s="9">
        <v>0.19</v>
      </c>
      <c r="F6" s="9">
        <v>0.32100000000000001</v>
      </c>
      <c r="G6" s="9">
        <v>6.84</v>
      </c>
      <c r="H6" s="9">
        <v>140.80000000000001</v>
      </c>
      <c r="I6" s="9">
        <v>243</v>
      </c>
      <c r="J6" s="9">
        <v>-0.27</v>
      </c>
      <c r="K6" s="9">
        <v>-2.3199999999999998</v>
      </c>
      <c r="L6" s="9">
        <v>8.43</v>
      </c>
      <c r="M6" s="9">
        <v>26.613</v>
      </c>
      <c r="N6" s="9">
        <v>11.1</v>
      </c>
      <c r="O6" s="1">
        <v>35500</v>
      </c>
      <c r="P6" s="1">
        <v>6670</v>
      </c>
      <c r="Q6" s="1">
        <v>1664</v>
      </c>
      <c r="R6" s="1">
        <v>787</v>
      </c>
      <c r="T6">
        <v>6103</v>
      </c>
      <c r="U6">
        <v>2173</v>
      </c>
      <c r="V6" s="1">
        <v>3800</v>
      </c>
      <c r="W6" s="3">
        <v>2295</v>
      </c>
      <c r="X6" s="3">
        <v>17</v>
      </c>
      <c r="Y6" s="4">
        <v>0.24060000000000001</v>
      </c>
      <c r="Z6" s="4">
        <v>0.58950000000000002</v>
      </c>
      <c r="AA6" s="4">
        <v>25.012</v>
      </c>
      <c r="AB6" s="4">
        <v>1.2699999999999999E-2</v>
      </c>
      <c r="AC6" s="4">
        <v>4.0500000000000001E-2</v>
      </c>
      <c r="AD6" s="4">
        <v>5.7700000000000001E-2</v>
      </c>
      <c r="AE6" s="4">
        <v>3.0089999999999999</v>
      </c>
      <c r="AF6" s="4">
        <v>2.9600000000000001E-2</v>
      </c>
      <c r="AG6" s="4">
        <v>-1.4434</v>
      </c>
      <c r="AH6" s="4">
        <v>6.0699999999999997E-2</v>
      </c>
      <c r="AI6" s="6">
        <v>46</v>
      </c>
      <c r="AJ6" s="10"/>
      <c r="AL6" s="11"/>
      <c r="AM6" s="11"/>
    </row>
    <row r="7" spans="1:42" x14ac:dyDescent="0.4">
      <c r="A7" s="1" t="s">
        <v>55</v>
      </c>
      <c r="B7" s="8">
        <v>5</v>
      </c>
      <c r="C7" s="8">
        <f t="shared" si="0"/>
        <v>20</v>
      </c>
      <c r="D7" s="7">
        <v>44744.833333333336</v>
      </c>
      <c r="E7" s="9">
        <v>0.21</v>
      </c>
      <c r="F7" s="9">
        <v>0.32500000000000001</v>
      </c>
      <c r="G7" s="9">
        <v>7.71</v>
      </c>
      <c r="H7" s="9">
        <v>93.9</v>
      </c>
      <c r="I7" s="9">
        <v>246.5</v>
      </c>
      <c r="J7" s="9">
        <v>-0.12</v>
      </c>
      <c r="K7" s="9">
        <v>-2.0499999999999998</v>
      </c>
      <c r="L7" s="9">
        <v>7.99</v>
      </c>
      <c r="M7" s="9">
        <v>24.303000000000001</v>
      </c>
      <c r="N7" s="9">
        <v>7.73</v>
      </c>
      <c r="O7" s="1">
        <v>34200</v>
      </c>
      <c r="P7" s="1">
        <v>6560</v>
      </c>
      <c r="Q7" s="1">
        <v>1641</v>
      </c>
      <c r="R7" s="1">
        <v>740</v>
      </c>
      <c r="S7">
        <v>26260</v>
      </c>
      <c r="T7">
        <v>5989</v>
      </c>
      <c r="U7">
        <v>2109</v>
      </c>
      <c r="V7" s="1">
        <v>3770</v>
      </c>
      <c r="W7" s="3">
        <v>2315</v>
      </c>
      <c r="X7" s="3">
        <v>14.6</v>
      </c>
      <c r="Y7" s="4">
        <v>0.22470000000000001</v>
      </c>
      <c r="Z7" s="4">
        <v>0.56889999999999996</v>
      </c>
      <c r="AA7" s="4">
        <v>24.351600000000001</v>
      </c>
      <c r="AB7" s="4">
        <v>7.3000000000000001E-3</v>
      </c>
      <c r="AC7" s="4">
        <v>4.7E-2</v>
      </c>
      <c r="AD7" s="4">
        <v>5.3199999999999997E-2</v>
      </c>
      <c r="AE7" s="4">
        <v>2.8988999999999998</v>
      </c>
      <c r="AF7" s="4">
        <v>2.2800000000000001E-2</v>
      </c>
      <c r="AG7" s="4">
        <v>-0.93540000000000001</v>
      </c>
      <c r="AH7" s="4">
        <v>5.21E-2</v>
      </c>
      <c r="AI7" s="6">
        <v>27</v>
      </c>
      <c r="AJ7" s="10">
        <v>-1.9070000000000001E-3</v>
      </c>
      <c r="AK7">
        <v>0.184</v>
      </c>
      <c r="AL7">
        <v>1.322E-3</v>
      </c>
      <c r="AM7" s="11">
        <v>4.8959999999999999E-5</v>
      </c>
      <c r="AN7">
        <v>0.37159999999999999</v>
      </c>
      <c r="AO7">
        <v>1.1539999999999999</v>
      </c>
      <c r="AP7" t="s">
        <v>51</v>
      </c>
    </row>
    <row r="8" spans="1:42" x14ac:dyDescent="0.4">
      <c r="A8" s="1" t="s">
        <v>56</v>
      </c>
      <c r="B8" s="8">
        <v>6</v>
      </c>
      <c r="C8" s="8">
        <f t="shared" si="0"/>
        <v>24</v>
      </c>
      <c r="D8" s="7">
        <v>44745</v>
      </c>
      <c r="E8" s="9">
        <v>0.28999999999999998</v>
      </c>
      <c r="F8" s="9">
        <v>0.34499999999999997</v>
      </c>
      <c r="G8" s="9">
        <v>8.57</v>
      </c>
      <c r="H8" s="9">
        <v>76.099999999999994</v>
      </c>
      <c r="I8" s="9">
        <v>235.3</v>
      </c>
      <c r="J8" s="9">
        <v>0.04</v>
      </c>
      <c r="K8" s="9">
        <v>-1.41</v>
      </c>
      <c r="L8" s="9">
        <v>7.81</v>
      </c>
      <c r="M8" s="9">
        <v>22.366</v>
      </c>
      <c r="N8" s="9">
        <v>6.49</v>
      </c>
      <c r="O8" s="1">
        <v>32900</v>
      </c>
      <c r="P8" s="1">
        <v>6430</v>
      </c>
      <c r="Q8" s="1">
        <v>1658</v>
      </c>
      <c r="R8" s="1">
        <v>799</v>
      </c>
      <c r="T8">
        <v>5900</v>
      </c>
      <c r="U8">
        <v>2148</v>
      </c>
      <c r="V8" s="1">
        <v>3780</v>
      </c>
      <c r="W8" s="3">
        <v>2308</v>
      </c>
      <c r="X8" s="3">
        <v>20.2</v>
      </c>
      <c r="Y8" s="4">
        <v>0.1774</v>
      </c>
      <c r="Z8" s="4">
        <v>0.61770000000000003</v>
      </c>
      <c r="AA8" s="4">
        <v>24.199200000000001</v>
      </c>
      <c r="AB8" s="4">
        <v>7.3000000000000001E-3</v>
      </c>
      <c r="AC8" s="4">
        <v>4.7699999999999999E-2</v>
      </c>
      <c r="AD8" s="4">
        <v>3.2300000000000002E-2</v>
      </c>
      <c r="AE8" s="4">
        <v>2.3613</v>
      </c>
      <c r="AF8" s="4">
        <v>2.3900000000000001E-2</v>
      </c>
      <c r="AG8" s="4">
        <v>-0.2475</v>
      </c>
      <c r="AH8" s="4">
        <v>4.4299999999999999E-2</v>
      </c>
      <c r="AI8" s="6">
        <v>11</v>
      </c>
      <c r="AJ8" s="10"/>
      <c r="AL8" s="11"/>
      <c r="AM8" s="11"/>
    </row>
    <row r="9" spans="1:42" x14ac:dyDescent="0.4">
      <c r="A9" s="1" t="s">
        <v>57</v>
      </c>
      <c r="B9" s="8">
        <v>7</v>
      </c>
      <c r="C9" s="8">
        <f t="shared" si="0"/>
        <v>28</v>
      </c>
      <c r="D9" s="7">
        <v>44745.166666666664</v>
      </c>
      <c r="E9" s="9">
        <v>0.26</v>
      </c>
      <c r="F9" s="9">
        <v>0.34599999999999997</v>
      </c>
      <c r="G9" s="9">
        <v>9.25</v>
      </c>
      <c r="H9" s="9">
        <v>67.400000000000006</v>
      </c>
      <c r="I9" s="9">
        <v>250.4</v>
      </c>
      <c r="J9" s="9">
        <v>0.01</v>
      </c>
      <c r="K9" s="9">
        <v>-1.47</v>
      </c>
      <c r="L9" s="9">
        <v>7.64</v>
      </c>
      <c r="M9" s="9">
        <v>21.905999999999999</v>
      </c>
      <c r="N9" s="9">
        <v>5.8</v>
      </c>
      <c r="O9" s="1">
        <v>32400</v>
      </c>
      <c r="P9" s="1">
        <v>6390</v>
      </c>
      <c r="Q9" s="1">
        <v>1736</v>
      </c>
      <c r="R9" s="1">
        <v>899</v>
      </c>
      <c r="T9">
        <v>5906</v>
      </c>
      <c r="U9">
        <v>2268</v>
      </c>
      <c r="V9" s="1">
        <v>3810</v>
      </c>
      <c r="W9" s="3">
        <v>2282</v>
      </c>
      <c r="X9" s="3">
        <v>6.5</v>
      </c>
      <c r="Y9" s="4">
        <v>0.2535</v>
      </c>
      <c r="Z9" s="4">
        <v>0.60860000000000003</v>
      </c>
      <c r="AA9" s="4">
        <v>24.249700000000001</v>
      </c>
      <c r="AB9" s="4">
        <v>6.1000000000000004E-3</v>
      </c>
      <c r="AC9" s="4">
        <v>9.11E-2</v>
      </c>
      <c r="AD9" s="4">
        <v>2.53E-2</v>
      </c>
      <c r="AE9" s="4">
        <v>3.1000999999999999</v>
      </c>
      <c r="AF9" s="4">
        <v>4.2299999999999997E-2</v>
      </c>
      <c r="AG9" s="4">
        <v>9.3100000000000002E-2</v>
      </c>
      <c r="AH9" s="4">
        <v>4.4200000000000003E-2</v>
      </c>
      <c r="AI9" s="6">
        <v>46</v>
      </c>
      <c r="AJ9" s="10"/>
      <c r="AL9" s="11"/>
      <c r="AM9" s="11"/>
    </row>
    <row r="10" spans="1:42" x14ac:dyDescent="0.4">
      <c r="A10" s="1" t="s">
        <v>58</v>
      </c>
      <c r="B10" s="8">
        <v>8</v>
      </c>
      <c r="C10" s="8">
        <f t="shared" si="0"/>
        <v>32</v>
      </c>
      <c r="D10" s="7">
        <v>44745.333333333336</v>
      </c>
      <c r="E10" s="9">
        <v>0.27</v>
      </c>
      <c r="F10" s="9">
        <v>0.36799999999999999</v>
      </c>
      <c r="G10" s="9">
        <v>10</v>
      </c>
      <c r="H10" s="9">
        <v>79.400000000000006</v>
      </c>
      <c r="I10" s="9">
        <v>247.2</v>
      </c>
      <c r="J10" s="9">
        <v>0.04</v>
      </c>
      <c r="K10" s="9">
        <v>-1.7</v>
      </c>
      <c r="L10" s="9">
        <v>7.7</v>
      </c>
      <c r="M10" s="9">
        <v>22.07</v>
      </c>
      <c r="N10" s="9">
        <v>6.82</v>
      </c>
      <c r="O10" s="1">
        <v>34800</v>
      </c>
      <c r="P10" s="1">
        <v>6600</v>
      </c>
      <c r="Q10" s="1">
        <v>1629</v>
      </c>
      <c r="R10" s="1">
        <v>813</v>
      </c>
      <c r="S10">
        <v>25400.000000000004</v>
      </c>
      <c r="T10">
        <v>6504</v>
      </c>
      <c r="U10">
        <v>2129</v>
      </c>
      <c r="V10" s="1">
        <v>3800</v>
      </c>
      <c r="W10" s="3">
        <v>2444</v>
      </c>
      <c r="X10" s="3">
        <v>16.899999999999999</v>
      </c>
      <c r="Y10" s="4">
        <v>0.2356</v>
      </c>
      <c r="Z10" s="4">
        <v>0.53390000000000004</v>
      </c>
      <c r="AA10" s="4">
        <v>26.321300000000001</v>
      </c>
      <c r="AB10" s="4">
        <v>6.3E-3</v>
      </c>
      <c r="AC10" s="4">
        <v>5.96E-2</v>
      </c>
      <c r="AD10" s="4">
        <v>6.13E-2</v>
      </c>
      <c r="AE10" s="4">
        <v>3.5457999999999998</v>
      </c>
      <c r="AF10" s="4">
        <v>1.8800000000000001E-2</v>
      </c>
      <c r="AG10" s="4">
        <v>0.2155</v>
      </c>
      <c r="AH10" s="4">
        <v>3.7699999999999997E-2</v>
      </c>
      <c r="AI10" s="6">
        <v>65</v>
      </c>
      <c r="AJ10" s="10">
        <v>3.1789999999999999E-2</v>
      </c>
      <c r="AK10">
        <v>0.15629999999999999</v>
      </c>
      <c r="AL10">
        <v>2.3749999999999999E-3</v>
      </c>
      <c r="AM10" s="11">
        <v>9.2979999999999994E-5</v>
      </c>
      <c r="AN10">
        <v>3.8199999999999998E-2</v>
      </c>
      <c r="AO10">
        <v>0.46800000000000003</v>
      </c>
      <c r="AP10" t="s">
        <v>51</v>
      </c>
    </row>
    <row r="11" spans="1:42" x14ac:dyDescent="0.4">
      <c r="A11" s="1" t="s">
        <v>59</v>
      </c>
      <c r="B11" s="8">
        <v>9</v>
      </c>
      <c r="C11" s="8">
        <f t="shared" si="0"/>
        <v>36</v>
      </c>
      <c r="D11" s="7">
        <v>44745.5</v>
      </c>
      <c r="E11" s="9">
        <v>0.23</v>
      </c>
      <c r="F11" s="9">
        <v>0.36799999999999999</v>
      </c>
      <c r="G11" s="9">
        <v>8.16</v>
      </c>
      <c r="H11" s="9">
        <v>123.4</v>
      </c>
      <c r="I11" s="9">
        <v>238.9</v>
      </c>
      <c r="J11" s="9">
        <v>-0.11</v>
      </c>
      <c r="K11" s="9">
        <v>-1.89</v>
      </c>
      <c r="L11" s="9">
        <v>8.1</v>
      </c>
      <c r="M11" s="9">
        <v>25.114999999999998</v>
      </c>
      <c r="N11" s="9">
        <v>10</v>
      </c>
      <c r="O11" s="1">
        <v>35100</v>
      </c>
      <c r="P11" s="1">
        <v>6490</v>
      </c>
      <c r="Q11" s="1">
        <v>1605</v>
      </c>
      <c r="R11" s="1">
        <v>757</v>
      </c>
      <c r="T11">
        <v>6191</v>
      </c>
      <c r="U11">
        <v>2055</v>
      </c>
      <c r="V11" s="1">
        <v>3760</v>
      </c>
      <c r="W11" s="3">
        <v>2314</v>
      </c>
      <c r="X11" s="3">
        <v>7.6</v>
      </c>
      <c r="Y11" s="4">
        <v>0.20899999999999999</v>
      </c>
      <c r="Z11" s="4">
        <v>0.52310000000000001</v>
      </c>
      <c r="AA11" s="4">
        <v>24.6798</v>
      </c>
      <c r="AB11" s="4">
        <v>6.7999999999999996E-3</v>
      </c>
      <c r="AC11" s="4">
        <v>6.2600000000000003E-2</v>
      </c>
      <c r="AD11" s="4">
        <v>3.8199999999999998E-2</v>
      </c>
      <c r="AE11" s="4">
        <v>3.0474999999999999</v>
      </c>
      <c r="AF11" s="4">
        <v>1.2E-2</v>
      </c>
      <c r="AG11" s="4">
        <v>-1.002</v>
      </c>
      <c r="AH11" s="4">
        <v>3.0300000000000001E-2</v>
      </c>
      <c r="AI11" s="6">
        <v>67</v>
      </c>
      <c r="AJ11" s="10"/>
      <c r="AL11" s="11"/>
      <c r="AM11" s="11"/>
    </row>
    <row r="12" spans="1:42" x14ac:dyDescent="0.4">
      <c r="A12" s="1" t="s">
        <v>60</v>
      </c>
      <c r="B12" s="8">
        <v>10</v>
      </c>
      <c r="C12" s="8">
        <f t="shared" si="0"/>
        <v>40</v>
      </c>
      <c r="D12" s="7">
        <v>44745.666666666664</v>
      </c>
      <c r="E12" s="9">
        <v>0.19</v>
      </c>
      <c r="F12" s="9">
        <v>0.35099999999999998</v>
      </c>
      <c r="G12" s="9">
        <v>8.0299999999999994</v>
      </c>
      <c r="H12" s="9">
        <v>120.8</v>
      </c>
      <c r="I12" s="9">
        <v>233</v>
      </c>
      <c r="J12" s="9">
        <v>-0.25</v>
      </c>
      <c r="K12" s="9">
        <v>-2.0499999999999998</v>
      </c>
      <c r="L12" s="9">
        <v>8.14</v>
      </c>
      <c r="M12" s="9">
        <v>27.015999999999998</v>
      </c>
      <c r="N12" s="9">
        <v>9.4600000000000009</v>
      </c>
      <c r="O12" s="1">
        <v>35700</v>
      </c>
      <c r="P12" s="1">
        <v>6670</v>
      </c>
      <c r="Q12" s="1">
        <v>1706</v>
      </c>
      <c r="R12" s="1">
        <v>802</v>
      </c>
      <c r="S12">
        <v>27080.000000000004</v>
      </c>
      <c r="T12">
        <v>6412</v>
      </c>
      <c r="U12">
        <v>2186</v>
      </c>
      <c r="V12" s="1">
        <v>3780</v>
      </c>
      <c r="W12" s="3">
        <v>2403</v>
      </c>
      <c r="X12" s="3">
        <v>16.600000000000001</v>
      </c>
      <c r="Y12" s="4">
        <v>0.31240000000000001</v>
      </c>
      <c r="Z12" s="4">
        <v>0.54139999999999999</v>
      </c>
      <c r="AA12" s="4">
        <v>25.725100000000001</v>
      </c>
      <c r="AB12" s="4">
        <v>2.3099999999999999E-2</v>
      </c>
      <c r="AC12" s="4">
        <v>5.3499999999999999E-2</v>
      </c>
      <c r="AD12" s="4">
        <v>6.8099999999999994E-2</v>
      </c>
      <c r="AE12" s="4">
        <v>3.7267999999999999</v>
      </c>
      <c r="AF12" s="4">
        <v>3.1699999999999999E-2</v>
      </c>
      <c r="AG12" s="4">
        <v>-0.2467</v>
      </c>
      <c r="AH12" s="4">
        <v>4.3099999999999999E-2</v>
      </c>
      <c r="AI12" s="6">
        <v>66</v>
      </c>
      <c r="AJ12" s="10">
        <v>-5.8560000000000001E-3</v>
      </c>
      <c r="AK12">
        <v>0.2354</v>
      </c>
      <c r="AL12">
        <v>1.0039999999999999E-3</v>
      </c>
      <c r="AM12" s="11">
        <v>3.4799999999999999E-5</v>
      </c>
      <c r="AN12">
        <v>0.58760000000000001</v>
      </c>
      <c r="AO12">
        <v>1.5920000000000001</v>
      </c>
      <c r="AP12" t="s">
        <v>51</v>
      </c>
    </row>
    <row r="13" spans="1:42" x14ac:dyDescent="0.4">
      <c r="A13" s="1" t="s">
        <v>61</v>
      </c>
      <c r="B13" s="8">
        <v>11</v>
      </c>
      <c r="C13" s="8">
        <f t="shared" si="0"/>
        <v>44</v>
      </c>
      <c r="D13" s="7">
        <v>44745.833333333336</v>
      </c>
      <c r="E13" s="9">
        <v>0.23</v>
      </c>
      <c r="F13" s="9">
        <v>0.35499999999999998</v>
      </c>
      <c r="G13" s="9">
        <v>8.76</v>
      </c>
      <c r="H13" s="9">
        <v>89.1</v>
      </c>
      <c r="I13" s="9">
        <v>232.3</v>
      </c>
      <c r="J13" s="9">
        <v>-0.04</v>
      </c>
      <c r="K13" s="9">
        <v>-2.0299999999999998</v>
      </c>
      <c r="L13" s="9">
        <v>7.88</v>
      </c>
      <c r="M13" s="9">
        <v>24.047000000000001</v>
      </c>
      <c r="N13" s="9">
        <v>7.37</v>
      </c>
      <c r="O13" s="1">
        <v>34700</v>
      </c>
      <c r="P13" s="1">
        <v>6620</v>
      </c>
      <c r="Q13" s="1">
        <v>1762</v>
      </c>
      <c r="R13" s="1">
        <v>948</v>
      </c>
      <c r="S13">
        <v>25330.000000000004</v>
      </c>
      <c r="T13">
        <v>6419</v>
      </c>
      <c r="U13">
        <v>2268</v>
      </c>
      <c r="V13" s="1">
        <v>3730</v>
      </c>
      <c r="W13" s="3">
        <v>2415</v>
      </c>
      <c r="X13" s="3">
        <v>21.2</v>
      </c>
      <c r="Y13" s="4">
        <v>0.2288</v>
      </c>
      <c r="Z13" s="4">
        <v>0.57399999999999995</v>
      </c>
      <c r="AA13" s="4">
        <v>24.175699999999999</v>
      </c>
      <c r="AB13" s="4">
        <v>2.3999999999999998E-3</v>
      </c>
      <c r="AC13" s="4">
        <v>6.9800000000000001E-2</v>
      </c>
      <c r="AD13" s="4">
        <v>5.1999999999999998E-2</v>
      </c>
      <c r="AE13" s="4">
        <v>3.8264999999999998</v>
      </c>
      <c r="AF13" s="4">
        <v>6.0199999999999997E-2</v>
      </c>
      <c r="AG13" s="4">
        <v>-1.0475000000000001</v>
      </c>
      <c r="AH13" s="4">
        <v>2.7400000000000001E-2</v>
      </c>
      <c r="AI13" s="6">
        <v>53</v>
      </c>
      <c r="AJ13" s="10">
        <v>2.5080000000000002E-2</v>
      </c>
      <c r="AK13">
        <v>0.17469999999999999</v>
      </c>
      <c r="AL13">
        <v>1.6299999999999999E-3</v>
      </c>
      <c r="AM13" s="11">
        <v>6.0720000000000001E-5</v>
      </c>
      <c r="AN13">
        <v>0.248</v>
      </c>
      <c r="AO13">
        <v>0.90259999999999996</v>
      </c>
      <c r="AP13" t="s">
        <v>51</v>
      </c>
    </row>
    <row r="14" spans="1:42" x14ac:dyDescent="0.4">
      <c r="A14" s="1" t="s">
        <v>62</v>
      </c>
      <c r="B14" s="8">
        <v>12</v>
      </c>
      <c r="C14" s="8">
        <f t="shared" si="0"/>
        <v>48</v>
      </c>
      <c r="D14" s="7">
        <v>44746</v>
      </c>
      <c r="E14" s="9">
        <v>0.28000000000000003</v>
      </c>
      <c r="F14" s="9">
        <v>0.371</v>
      </c>
      <c r="G14" s="9">
        <v>8.82</v>
      </c>
      <c r="H14" s="9">
        <v>68</v>
      </c>
      <c r="I14" s="9">
        <v>240.1</v>
      </c>
      <c r="J14" s="9">
        <v>0.05</v>
      </c>
      <c r="K14" s="9">
        <v>-1.94</v>
      </c>
      <c r="L14" s="9">
        <v>7.69</v>
      </c>
      <c r="M14" s="9">
        <v>22.6</v>
      </c>
      <c r="N14" s="9">
        <v>5.78</v>
      </c>
      <c r="O14" s="1">
        <v>33500</v>
      </c>
      <c r="P14" s="1">
        <v>6480</v>
      </c>
      <c r="Q14" s="1">
        <v>1676</v>
      </c>
      <c r="R14" s="1">
        <v>833</v>
      </c>
      <c r="T14">
        <v>6302</v>
      </c>
      <c r="U14">
        <v>2155</v>
      </c>
      <c r="V14" s="1">
        <v>3760</v>
      </c>
      <c r="W14" s="3">
        <v>2409</v>
      </c>
      <c r="X14" s="3">
        <v>20.5</v>
      </c>
      <c r="Y14" s="4">
        <v>0.15890000000000001</v>
      </c>
      <c r="Z14" s="4">
        <v>0.61460000000000004</v>
      </c>
      <c r="AA14" s="4">
        <v>23.909700000000001</v>
      </c>
      <c r="AB14" s="4">
        <v>3.2000000000000002E-3</v>
      </c>
      <c r="AC14" s="4">
        <v>4.1099999999999998E-2</v>
      </c>
      <c r="AD14" s="4">
        <v>2.2499999999999999E-2</v>
      </c>
      <c r="AE14" s="4">
        <v>2.9411999999999998</v>
      </c>
      <c r="AF14" s="4">
        <v>3.4700000000000002E-2</v>
      </c>
      <c r="AG14" s="4">
        <v>0.24129999999999999</v>
      </c>
      <c r="AH14" s="4">
        <v>2.52E-2</v>
      </c>
      <c r="AI14" s="6">
        <v>42</v>
      </c>
      <c r="AJ14" s="10"/>
      <c r="AL14" s="11"/>
      <c r="AM14" s="11"/>
    </row>
    <row r="15" spans="1:42" x14ac:dyDescent="0.4">
      <c r="A15" s="1" t="s">
        <v>63</v>
      </c>
      <c r="B15" s="8">
        <v>13</v>
      </c>
      <c r="C15" s="8">
        <f t="shared" si="0"/>
        <v>52</v>
      </c>
      <c r="D15" s="7">
        <v>44746.166666666664</v>
      </c>
      <c r="E15" s="9">
        <v>0.24</v>
      </c>
      <c r="F15" s="9">
        <v>0.35699999999999998</v>
      </c>
      <c r="G15" s="9">
        <v>8.68</v>
      </c>
      <c r="H15" s="9">
        <v>68.3</v>
      </c>
      <c r="I15" s="9">
        <v>245.6</v>
      </c>
      <c r="J15" s="9">
        <v>7.0000000000000007E-2</v>
      </c>
      <c r="K15" s="9">
        <v>-1.56</v>
      </c>
      <c r="L15" s="9">
        <v>7.7</v>
      </c>
      <c r="M15" s="9">
        <v>21.882999999999999</v>
      </c>
      <c r="N15" s="9">
        <v>5.88</v>
      </c>
      <c r="O15" s="1">
        <v>34000</v>
      </c>
      <c r="P15" s="1">
        <v>6650</v>
      </c>
      <c r="Q15" s="1">
        <v>1738.0000000000002</v>
      </c>
      <c r="R15" s="1">
        <v>740</v>
      </c>
      <c r="S15">
        <v>23550</v>
      </c>
      <c r="T15">
        <v>6420</v>
      </c>
      <c r="U15">
        <v>2186</v>
      </c>
      <c r="V15" s="1">
        <v>3800</v>
      </c>
      <c r="W15" s="3">
        <v>2471</v>
      </c>
      <c r="X15" s="3">
        <v>28.2</v>
      </c>
      <c r="Y15" s="4">
        <v>0.15959999999999999</v>
      </c>
      <c r="Z15" s="4">
        <v>0.52149999999999996</v>
      </c>
      <c r="AA15" s="4">
        <v>25.576799999999999</v>
      </c>
      <c r="AB15" s="4">
        <v>1.9E-3</v>
      </c>
      <c r="AC15" s="4">
        <v>5.3999999999999999E-2</v>
      </c>
      <c r="AD15" s="4">
        <v>4.9299999999999997E-2</v>
      </c>
      <c r="AE15" s="4">
        <v>3.8323999999999998</v>
      </c>
      <c r="AF15" s="4">
        <v>5.0799999999999998E-2</v>
      </c>
      <c r="AG15" s="4">
        <v>1.7830999999999999</v>
      </c>
      <c r="AH15" s="4">
        <v>2.4500000000000001E-2</v>
      </c>
      <c r="AI15" s="6">
        <v>47</v>
      </c>
      <c r="AJ15" s="10">
        <v>5.9799999999999999E-2</v>
      </c>
      <c r="AK15">
        <v>0.1343</v>
      </c>
      <c r="AL15">
        <v>2.1979999999999999E-3</v>
      </c>
      <c r="AM15" s="11">
        <v>8.6479999999999999E-5</v>
      </c>
      <c r="AN15">
        <v>-4.6550000000000003E-3</v>
      </c>
      <c r="AO15">
        <v>0.39410000000000001</v>
      </c>
      <c r="AP15" t="s">
        <v>51</v>
      </c>
    </row>
    <row r="16" spans="1:42" x14ac:dyDescent="0.4">
      <c r="A16" s="1" t="s">
        <v>64</v>
      </c>
      <c r="B16" s="8">
        <v>14</v>
      </c>
      <c r="C16" s="8">
        <f t="shared" si="0"/>
        <v>56</v>
      </c>
      <c r="D16" s="7">
        <v>44746.333333333336</v>
      </c>
      <c r="E16" s="9">
        <v>0.26</v>
      </c>
      <c r="F16" s="9">
        <v>0.375</v>
      </c>
      <c r="G16" s="9">
        <v>8.23</v>
      </c>
      <c r="H16" s="9">
        <v>80.2</v>
      </c>
      <c r="I16" s="9">
        <v>247.8</v>
      </c>
      <c r="J16" s="9">
        <v>0.08</v>
      </c>
      <c r="K16" s="9">
        <v>-1.71</v>
      </c>
      <c r="L16" s="9">
        <v>7.77</v>
      </c>
      <c r="M16" s="9">
        <v>21.62</v>
      </c>
      <c r="N16" s="9">
        <v>6.95</v>
      </c>
      <c r="O16" s="1">
        <v>32800</v>
      </c>
      <c r="P16" s="1">
        <v>6200</v>
      </c>
      <c r="Q16" s="1">
        <v>1610</v>
      </c>
      <c r="R16" s="1">
        <v>969</v>
      </c>
      <c r="T16">
        <v>6111</v>
      </c>
      <c r="U16">
        <v>2160</v>
      </c>
      <c r="V16" s="1">
        <v>3570</v>
      </c>
      <c r="W16" s="3">
        <v>2294</v>
      </c>
      <c r="X16" s="3">
        <v>22.1</v>
      </c>
      <c r="Y16" s="4">
        <v>0.15870000000000001</v>
      </c>
      <c r="Z16" s="4">
        <v>0.4929</v>
      </c>
      <c r="AA16" s="4">
        <v>24.575700000000001</v>
      </c>
      <c r="AB16" s="4">
        <v>2.5000000000000001E-3</v>
      </c>
      <c r="AC16" s="4">
        <v>3.8100000000000002E-2</v>
      </c>
      <c r="AD16" s="4">
        <v>2.3099999999999999E-2</v>
      </c>
      <c r="AE16" s="4">
        <v>3.6190000000000002</v>
      </c>
      <c r="AF16" s="4">
        <v>1.26E-2</v>
      </c>
      <c r="AG16" s="4">
        <v>0.63149999999999995</v>
      </c>
      <c r="AH16" s="4">
        <v>2.2599999999999999E-2</v>
      </c>
      <c r="AI16" s="6">
        <v>67</v>
      </c>
      <c r="AJ16" s="10"/>
      <c r="AL16" s="11"/>
      <c r="AM16" s="11"/>
    </row>
    <row r="17" spans="1:42" x14ac:dyDescent="0.4">
      <c r="A17" s="1" t="s">
        <v>65</v>
      </c>
      <c r="B17" s="8">
        <v>15</v>
      </c>
      <c r="C17" s="8">
        <f t="shared" si="0"/>
        <v>60</v>
      </c>
      <c r="D17" s="7">
        <v>44746.5</v>
      </c>
      <c r="E17" s="9">
        <v>0.23</v>
      </c>
      <c r="F17" s="9">
        <v>0.375</v>
      </c>
      <c r="G17" s="9">
        <v>7.38</v>
      </c>
      <c r="H17" s="9">
        <v>123.4</v>
      </c>
      <c r="I17" s="9">
        <v>243.4</v>
      </c>
      <c r="J17" s="9">
        <v>-0.17</v>
      </c>
      <c r="K17" s="9">
        <v>-1.92</v>
      </c>
      <c r="L17" s="9">
        <v>8.15</v>
      </c>
      <c r="M17" s="9">
        <v>24.722999999999999</v>
      </c>
      <c r="N17" s="9">
        <v>10.08</v>
      </c>
      <c r="O17" s="1">
        <v>34900</v>
      </c>
      <c r="P17" s="1">
        <v>6600</v>
      </c>
      <c r="Q17" s="1">
        <v>1712</v>
      </c>
      <c r="R17" s="1">
        <v>897</v>
      </c>
      <c r="S17">
        <v>25010</v>
      </c>
      <c r="T17">
        <v>8384</v>
      </c>
      <c r="U17">
        <v>2253</v>
      </c>
      <c r="V17" s="1">
        <v>3750</v>
      </c>
      <c r="W17" s="3">
        <v>3077</v>
      </c>
      <c r="X17" s="3">
        <v>20.6</v>
      </c>
      <c r="Y17" s="4">
        <v>0.20330000000000001</v>
      </c>
      <c r="Z17" s="4">
        <v>0.75680000000000003</v>
      </c>
      <c r="AA17" s="4">
        <v>26.487100000000002</v>
      </c>
      <c r="AB17" s="4">
        <v>6.7000000000000002E-3</v>
      </c>
      <c r="AC17" s="4">
        <v>4.6399999999999997E-2</v>
      </c>
      <c r="AD17" s="4">
        <v>6.0199999999999997E-2</v>
      </c>
      <c r="AE17" s="4">
        <v>5.0507999999999997</v>
      </c>
      <c r="AF17" s="4">
        <v>0.1079</v>
      </c>
      <c r="AG17" s="4">
        <v>1.7898000000000001</v>
      </c>
      <c r="AH17" s="4">
        <v>0.1663</v>
      </c>
      <c r="AI17" s="6">
        <v>117</v>
      </c>
      <c r="AJ17" s="10">
        <v>1.3220000000000001E-2</v>
      </c>
      <c r="AK17">
        <v>0.24160000000000001</v>
      </c>
      <c r="AL17" s="11">
        <v>8.7830000000000004E-4</v>
      </c>
      <c r="AM17" s="11">
        <v>3.2190000000000002E-5</v>
      </c>
      <c r="AN17">
        <v>0.5232</v>
      </c>
      <c r="AO17">
        <v>1.4550000000000001</v>
      </c>
      <c r="AP17" t="s">
        <v>51</v>
      </c>
    </row>
    <row r="18" spans="1:42" x14ac:dyDescent="0.4">
      <c r="A18" s="1" t="s">
        <v>66</v>
      </c>
      <c r="B18" s="8">
        <v>16</v>
      </c>
      <c r="C18" s="8">
        <f t="shared" si="0"/>
        <v>64</v>
      </c>
      <c r="D18" s="7">
        <v>44746.666666666664</v>
      </c>
      <c r="E18" s="9">
        <v>0.22</v>
      </c>
      <c r="F18" s="9">
        <v>0.34499999999999997</v>
      </c>
      <c r="G18" s="9">
        <v>6.74</v>
      </c>
      <c r="H18" s="9">
        <v>142.5</v>
      </c>
      <c r="I18" s="9">
        <v>240.4</v>
      </c>
      <c r="J18" s="9">
        <v>-0.4</v>
      </c>
      <c r="K18" s="9">
        <v>-2.06</v>
      </c>
      <c r="L18" s="9">
        <v>8.32</v>
      </c>
      <c r="M18" s="9">
        <v>28.811</v>
      </c>
      <c r="N18" s="9">
        <v>10.81</v>
      </c>
      <c r="O18" s="1">
        <v>34100</v>
      </c>
      <c r="P18" s="1">
        <v>6500</v>
      </c>
      <c r="Q18" s="1">
        <v>2517</v>
      </c>
      <c r="R18" s="1">
        <v>1450</v>
      </c>
      <c r="S18">
        <v>24330.000000000004</v>
      </c>
      <c r="T18">
        <v>10150</v>
      </c>
      <c r="U18">
        <v>3202</v>
      </c>
      <c r="V18" s="1">
        <v>3470</v>
      </c>
      <c r="W18" s="3">
        <v>3632</v>
      </c>
      <c r="X18" s="3">
        <v>40.700000000000003</v>
      </c>
      <c r="Y18" s="4">
        <v>0.2039</v>
      </c>
      <c r="Z18" s="4">
        <v>0.66690000000000005</v>
      </c>
      <c r="AA18" s="4">
        <v>25.4559</v>
      </c>
      <c r="AB18" s="4">
        <v>1.2999999999999999E-3</v>
      </c>
      <c r="AC18" s="4">
        <v>6.4299999999999996E-2</v>
      </c>
      <c r="AD18" s="4">
        <v>5.5399999999999998E-2</v>
      </c>
      <c r="AE18" s="4">
        <v>11.2394</v>
      </c>
      <c r="AF18" s="4">
        <v>0.16209999999999999</v>
      </c>
      <c r="AG18" s="4">
        <v>0.52180000000000004</v>
      </c>
      <c r="AH18" s="4">
        <v>8.6300000000000002E-2</v>
      </c>
      <c r="AI18" s="6">
        <v>130</v>
      </c>
      <c r="AJ18" s="10">
        <v>5.0850000000000001E-3</v>
      </c>
      <c r="AK18">
        <v>0.27660000000000001</v>
      </c>
      <c r="AL18" s="11">
        <v>6.1109999999999995E-4</v>
      </c>
      <c r="AM18" s="11">
        <v>2.0299999999999999E-5</v>
      </c>
      <c r="AN18">
        <v>0.72360000000000002</v>
      </c>
      <c r="AO18">
        <v>1.885</v>
      </c>
      <c r="AP18" t="s">
        <v>51</v>
      </c>
    </row>
    <row r="19" spans="1:42" x14ac:dyDescent="0.4">
      <c r="A19" s="1" t="s">
        <v>67</v>
      </c>
      <c r="B19" s="8">
        <v>17</v>
      </c>
      <c r="C19" s="8">
        <f t="shared" si="0"/>
        <v>68</v>
      </c>
      <c r="D19" s="7">
        <v>44746.833333333336</v>
      </c>
      <c r="E19" s="9">
        <v>0.21</v>
      </c>
      <c r="F19" s="9">
        <v>0.35</v>
      </c>
      <c r="G19" s="9">
        <v>8</v>
      </c>
      <c r="H19" s="9">
        <v>87.9</v>
      </c>
      <c r="I19" s="9">
        <v>242.4</v>
      </c>
      <c r="J19" s="9">
        <v>-0.11</v>
      </c>
      <c r="K19" s="9">
        <v>-2.08</v>
      </c>
      <c r="L19" s="9">
        <v>7.88</v>
      </c>
      <c r="M19" s="9">
        <v>24.84</v>
      </c>
      <c r="N19" s="9">
        <v>7.16</v>
      </c>
      <c r="O19" s="1">
        <v>32900</v>
      </c>
      <c r="P19" s="1">
        <v>6290</v>
      </c>
      <c r="Q19" s="1">
        <v>1628</v>
      </c>
      <c r="R19" s="1">
        <v>826</v>
      </c>
      <c r="S19">
        <v>23590</v>
      </c>
      <c r="T19">
        <v>7590</v>
      </c>
      <c r="U19">
        <v>2184</v>
      </c>
      <c r="V19" s="1">
        <v>3570</v>
      </c>
      <c r="W19" s="3">
        <v>2755</v>
      </c>
      <c r="X19" s="3">
        <v>16.100000000000001</v>
      </c>
      <c r="Y19" s="4">
        <v>0.16850000000000001</v>
      </c>
      <c r="Z19" s="4">
        <v>0.57569999999999999</v>
      </c>
      <c r="AA19" s="4">
        <v>23.3445</v>
      </c>
      <c r="AB19" s="4">
        <v>3.2000000000000002E-3</v>
      </c>
      <c r="AC19" s="4">
        <v>5.2400000000000002E-2</v>
      </c>
      <c r="AD19" s="4">
        <v>3.2199999999999999E-2</v>
      </c>
      <c r="AE19" s="4">
        <v>3.1044999999999998</v>
      </c>
      <c r="AF19" s="4">
        <v>3.7699999999999997E-2</v>
      </c>
      <c r="AG19" s="4">
        <v>0.58630000000000004</v>
      </c>
      <c r="AH19" s="4">
        <v>6.1800000000000001E-2</v>
      </c>
      <c r="AI19" s="6">
        <v>68</v>
      </c>
      <c r="AJ19" s="10">
        <v>2.4979999999999999E-2</v>
      </c>
      <c r="AK19">
        <v>0.1719</v>
      </c>
      <c r="AL19">
        <v>1.5380000000000001E-3</v>
      </c>
      <c r="AM19" s="11">
        <v>5.6209999999999999E-5</v>
      </c>
      <c r="AN19">
        <v>0.20860000000000001</v>
      </c>
      <c r="AO19">
        <v>0.82930000000000004</v>
      </c>
      <c r="AP19" t="s">
        <v>51</v>
      </c>
    </row>
    <row r="20" spans="1:42" x14ac:dyDescent="0.4">
      <c r="A20" s="1" t="s">
        <v>68</v>
      </c>
      <c r="B20" s="8">
        <v>18</v>
      </c>
      <c r="C20" s="8">
        <f t="shared" si="0"/>
        <v>72</v>
      </c>
      <c r="D20" s="7">
        <v>44747</v>
      </c>
      <c r="E20" s="9">
        <v>0.25</v>
      </c>
      <c r="F20" s="9">
        <v>0.35</v>
      </c>
      <c r="G20" s="9">
        <v>8.2899999999999991</v>
      </c>
      <c r="H20" s="9">
        <v>66.7</v>
      </c>
      <c r="I20" s="9">
        <v>244.5</v>
      </c>
      <c r="J20" s="9">
        <v>0.02</v>
      </c>
      <c r="K20" s="9">
        <v>-2.0099999999999998</v>
      </c>
      <c r="L20" s="9">
        <v>7.68</v>
      </c>
      <c r="M20" s="9">
        <v>22.748000000000001</v>
      </c>
      <c r="N20" s="9">
        <v>5.65</v>
      </c>
      <c r="O20" s="1">
        <v>31800</v>
      </c>
      <c r="P20" s="1">
        <v>6120</v>
      </c>
      <c r="Q20" s="1">
        <v>1599</v>
      </c>
      <c r="R20" s="1">
        <v>808</v>
      </c>
      <c r="S20">
        <v>22770.000000000004</v>
      </c>
      <c r="T20">
        <v>6884</v>
      </c>
      <c r="U20">
        <v>2130</v>
      </c>
      <c r="V20" s="1">
        <v>3620</v>
      </c>
      <c r="W20" s="3">
        <v>2563</v>
      </c>
      <c r="X20" s="3">
        <v>13.100000000000001</v>
      </c>
      <c r="Y20" s="4">
        <v>0.1348</v>
      </c>
      <c r="Z20" s="4">
        <v>0.57120000000000004</v>
      </c>
      <c r="AA20" s="4">
        <v>23.138000000000002</v>
      </c>
      <c r="AB20" s="4">
        <v>3.3E-3</v>
      </c>
      <c r="AC20" s="4">
        <v>2.9000000000000001E-2</v>
      </c>
      <c r="AD20" s="4">
        <v>3.73E-2</v>
      </c>
      <c r="AE20" s="4">
        <v>2.6295000000000002</v>
      </c>
      <c r="AF20" s="4">
        <v>3.3700000000000001E-2</v>
      </c>
      <c r="AG20" s="4">
        <v>0.32979999999999998</v>
      </c>
      <c r="AH20" s="4">
        <v>5.0599999999999999E-2</v>
      </c>
      <c r="AI20" s="6">
        <v>48</v>
      </c>
      <c r="AJ20" s="10">
        <v>3.8609999999999998E-2</v>
      </c>
      <c r="AK20">
        <v>0.13100000000000001</v>
      </c>
      <c r="AL20">
        <v>2.2539999999999999E-3</v>
      </c>
      <c r="AM20" s="11">
        <v>8.6769999999999998E-5</v>
      </c>
      <c r="AN20">
        <v>-5.3100000000000001E-2</v>
      </c>
      <c r="AO20">
        <v>0.29509999999999997</v>
      </c>
      <c r="AP20" t="s">
        <v>51</v>
      </c>
    </row>
    <row r="21" spans="1:42" x14ac:dyDescent="0.4">
      <c r="A21" s="1" t="s">
        <v>69</v>
      </c>
      <c r="B21" s="8">
        <v>19</v>
      </c>
      <c r="C21" s="8">
        <f t="shared" si="0"/>
        <v>76</v>
      </c>
      <c r="D21" s="7">
        <v>44747.166666666664</v>
      </c>
      <c r="E21" s="9">
        <v>0.26</v>
      </c>
      <c r="F21" s="9">
        <v>0.35</v>
      </c>
      <c r="G21" s="9">
        <v>8.44</v>
      </c>
      <c r="H21" s="9">
        <v>66.7</v>
      </c>
      <c r="I21" s="9">
        <v>248.2</v>
      </c>
      <c r="J21" s="9">
        <v>0.05</v>
      </c>
      <c r="K21" s="9">
        <v>-1.84</v>
      </c>
      <c r="L21" s="9">
        <v>7.71</v>
      </c>
      <c r="M21" s="9">
        <v>22.195</v>
      </c>
      <c r="N21" s="9">
        <v>5.71</v>
      </c>
      <c r="O21" s="1">
        <v>31900</v>
      </c>
      <c r="P21" s="1">
        <v>6130</v>
      </c>
      <c r="Q21" s="1">
        <v>1623</v>
      </c>
      <c r="R21" s="1">
        <v>803</v>
      </c>
      <c r="S21">
        <v>22850</v>
      </c>
      <c r="T21">
        <v>6507</v>
      </c>
      <c r="U21">
        <v>2138</v>
      </c>
      <c r="V21" s="1">
        <v>3670</v>
      </c>
      <c r="W21" s="3">
        <v>2435</v>
      </c>
      <c r="X21" s="3">
        <v>18.899999999999999</v>
      </c>
      <c r="Y21" s="4">
        <v>0.1134</v>
      </c>
      <c r="Z21" s="4">
        <v>0.61870000000000003</v>
      </c>
      <c r="AA21" s="4">
        <v>24.145800000000001</v>
      </c>
      <c r="AB21" s="4">
        <v>2E-3</v>
      </c>
      <c r="AC21" s="4">
        <v>5.91E-2</v>
      </c>
      <c r="AD21" s="4">
        <v>3.9399999999999998E-2</v>
      </c>
      <c r="AE21" s="4">
        <v>2.4014000000000002</v>
      </c>
      <c r="AF21" s="4">
        <v>2.4400000000000002E-2</v>
      </c>
      <c r="AG21" s="4">
        <v>0.99950000000000006</v>
      </c>
      <c r="AH21" s="4">
        <v>4.0899999999999999E-2</v>
      </c>
      <c r="AI21" s="6">
        <v>49</v>
      </c>
      <c r="AJ21" s="10">
        <v>3.9059999999999997E-2</v>
      </c>
      <c r="AK21">
        <v>0.13109999999999999</v>
      </c>
      <c r="AL21">
        <v>2.0999999999999999E-3</v>
      </c>
      <c r="AM21" s="11">
        <v>8.1970000000000003E-5</v>
      </c>
      <c r="AN21">
        <v>-2.7060000000000001E-2</v>
      </c>
      <c r="AO21">
        <v>0.34329999999999999</v>
      </c>
      <c r="AP21" t="s">
        <v>51</v>
      </c>
    </row>
    <row r="22" spans="1:42" x14ac:dyDescent="0.4">
      <c r="A22" s="1" t="s">
        <v>70</v>
      </c>
      <c r="B22" s="8">
        <v>20</v>
      </c>
      <c r="C22" s="8">
        <f t="shared" si="0"/>
        <v>80</v>
      </c>
      <c r="D22" s="7">
        <v>44747.333333333336</v>
      </c>
      <c r="E22" s="9">
        <v>0.26</v>
      </c>
      <c r="F22" s="9">
        <v>0.36399999999999999</v>
      </c>
      <c r="G22" s="9">
        <v>8.07</v>
      </c>
      <c r="H22" s="9">
        <v>77.099999999999994</v>
      </c>
      <c r="I22" s="9">
        <v>252.4</v>
      </c>
      <c r="J22" s="9">
        <v>0.05</v>
      </c>
      <c r="K22" s="9">
        <v>-1.51</v>
      </c>
      <c r="L22" s="9">
        <v>7.77</v>
      </c>
      <c r="M22" s="9">
        <v>21.975000000000001</v>
      </c>
      <c r="N22" s="9">
        <v>6.63</v>
      </c>
      <c r="O22" s="1">
        <v>33000</v>
      </c>
      <c r="P22" s="1">
        <v>6240</v>
      </c>
      <c r="Q22" s="1">
        <v>1627</v>
      </c>
      <c r="R22" s="1">
        <v>826</v>
      </c>
      <c r="S22">
        <v>24160</v>
      </c>
      <c r="T22">
        <v>6327</v>
      </c>
      <c r="U22">
        <v>2163</v>
      </c>
      <c r="V22" s="1">
        <v>3690</v>
      </c>
      <c r="W22" s="3">
        <v>2355</v>
      </c>
      <c r="X22" s="3">
        <v>14.200000000000001</v>
      </c>
      <c r="Y22" s="4">
        <v>0.19969999999999999</v>
      </c>
      <c r="Z22" s="4">
        <v>0.57930000000000004</v>
      </c>
      <c r="AA22" s="4">
        <v>25.738600000000002</v>
      </c>
      <c r="AB22" s="4">
        <v>8.8000000000000005E-3</v>
      </c>
      <c r="AC22" s="4">
        <v>4.7800000000000002E-2</v>
      </c>
      <c r="AD22" s="4">
        <v>5.8099999999999999E-2</v>
      </c>
      <c r="AE22" s="4">
        <v>3.4167999999999998</v>
      </c>
      <c r="AF22" s="4">
        <v>3.0800000000000001E-2</v>
      </c>
      <c r="AG22" s="4">
        <v>2.0546000000000002</v>
      </c>
      <c r="AH22" s="4">
        <v>4.7199999999999999E-2</v>
      </c>
      <c r="AI22" s="6">
        <v>63</v>
      </c>
      <c r="AJ22" s="10">
        <v>2.597E-2</v>
      </c>
      <c r="AK22">
        <v>0.1517</v>
      </c>
      <c r="AL22">
        <v>1.9350000000000001E-3</v>
      </c>
      <c r="AM22" s="11">
        <v>7.5939999999999995E-5</v>
      </c>
      <c r="AN22">
        <v>6.7809999999999995E-2</v>
      </c>
      <c r="AO22">
        <v>0.52510000000000001</v>
      </c>
      <c r="AP22" t="s">
        <v>51</v>
      </c>
    </row>
    <row r="23" spans="1:42" x14ac:dyDescent="0.4">
      <c r="A23" s="1" t="s">
        <v>71</v>
      </c>
      <c r="B23" s="8">
        <v>21</v>
      </c>
      <c r="C23" s="8">
        <f t="shared" si="0"/>
        <v>84</v>
      </c>
      <c r="D23" s="7">
        <v>44747.5</v>
      </c>
      <c r="E23" s="9">
        <v>0.23</v>
      </c>
      <c r="F23" s="9">
        <v>0.35099999999999998</v>
      </c>
      <c r="G23" s="9">
        <v>6.93</v>
      </c>
      <c r="H23" s="9">
        <v>121.7</v>
      </c>
      <c r="I23" s="9">
        <v>248.5</v>
      </c>
      <c r="J23" s="9">
        <v>-0.14000000000000001</v>
      </c>
      <c r="K23" s="9">
        <v>-1.98</v>
      </c>
      <c r="L23" s="9">
        <v>8.09</v>
      </c>
      <c r="M23" s="9">
        <v>25.527999999999999</v>
      </c>
      <c r="N23" s="9">
        <v>9.7899999999999991</v>
      </c>
      <c r="O23" s="1">
        <v>33500</v>
      </c>
      <c r="P23" s="1">
        <v>6290</v>
      </c>
      <c r="Q23" s="1">
        <v>1609</v>
      </c>
      <c r="R23" s="1">
        <v>905</v>
      </c>
      <c r="S23">
        <v>24510</v>
      </c>
      <c r="T23">
        <v>5939</v>
      </c>
      <c r="U23">
        <v>2085</v>
      </c>
      <c r="V23" s="1">
        <v>3600</v>
      </c>
      <c r="W23" s="3">
        <v>2252</v>
      </c>
      <c r="X23" s="3">
        <v>17.399999999999999</v>
      </c>
      <c r="Y23" s="4">
        <v>0.1623</v>
      </c>
      <c r="Z23" s="4">
        <v>0.50480000000000003</v>
      </c>
      <c r="AA23" s="4">
        <v>24.518899999999999</v>
      </c>
      <c r="AB23" s="4">
        <v>1.2999999999999999E-3</v>
      </c>
      <c r="AC23" s="4">
        <v>4.1300000000000003E-2</v>
      </c>
      <c r="AD23" s="4">
        <v>2.5000000000000001E-2</v>
      </c>
      <c r="AE23" s="4">
        <v>3.1726000000000001</v>
      </c>
      <c r="AF23" s="4">
        <v>2.5100000000000001E-2</v>
      </c>
      <c r="AG23" s="4">
        <v>0.27960000000000002</v>
      </c>
      <c r="AH23" s="4">
        <v>3.27E-2</v>
      </c>
      <c r="AI23" s="6">
        <v>60</v>
      </c>
      <c r="AJ23" s="10">
        <v>1.519E-2</v>
      </c>
      <c r="AK23">
        <v>0.23780000000000001</v>
      </c>
      <c r="AL23">
        <v>1.0009999999999999E-3</v>
      </c>
      <c r="AM23" s="11">
        <v>3.5970000000000003E-5</v>
      </c>
      <c r="AN23">
        <v>0.45290000000000002</v>
      </c>
      <c r="AO23">
        <v>1.3149999999999999</v>
      </c>
      <c r="AP23" t="s">
        <v>51</v>
      </c>
    </row>
    <row r="24" spans="1:42" x14ac:dyDescent="0.4">
      <c r="A24" s="1" t="s">
        <v>72</v>
      </c>
      <c r="B24" s="8">
        <v>22</v>
      </c>
      <c r="C24" s="8">
        <f t="shared" si="0"/>
        <v>88</v>
      </c>
      <c r="D24" s="7">
        <v>44747.666666666664</v>
      </c>
      <c r="E24" s="9">
        <v>0.24</v>
      </c>
      <c r="F24" s="9">
        <v>0.32800000000000001</v>
      </c>
      <c r="G24" s="9">
        <v>6.92</v>
      </c>
      <c r="H24" s="9">
        <v>138.19999999999999</v>
      </c>
      <c r="I24" s="9">
        <v>242.1</v>
      </c>
      <c r="J24" s="9">
        <v>-0.37</v>
      </c>
      <c r="K24" s="9">
        <v>-1.89</v>
      </c>
      <c r="L24" s="9">
        <v>8.35</v>
      </c>
      <c r="M24" s="9">
        <v>29.52</v>
      </c>
      <c r="N24" s="9">
        <v>10.36</v>
      </c>
      <c r="O24" s="1">
        <v>34000</v>
      </c>
      <c r="P24" s="1">
        <v>6430</v>
      </c>
      <c r="Q24" s="1">
        <v>1527</v>
      </c>
      <c r="R24" s="1">
        <v>756</v>
      </c>
      <c r="S24">
        <v>25690</v>
      </c>
      <c r="T24">
        <v>5800</v>
      </c>
      <c r="U24">
        <v>1978</v>
      </c>
      <c r="V24" s="1">
        <v>3630</v>
      </c>
      <c r="W24" s="3">
        <v>2167</v>
      </c>
      <c r="X24" s="3">
        <v>11.5</v>
      </c>
      <c r="Y24" s="4">
        <v>0.14779999999999999</v>
      </c>
      <c r="Z24" s="4">
        <v>0.48309999999999997</v>
      </c>
      <c r="AA24" s="4">
        <v>24.621200000000002</v>
      </c>
      <c r="AB24" s="4">
        <v>3.8999999999999998E-3</v>
      </c>
      <c r="AC24" s="4">
        <v>4.3499999999999997E-2</v>
      </c>
      <c r="AD24" s="4">
        <v>2.9700000000000001E-2</v>
      </c>
      <c r="AE24" s="4">
        <v>2.9095</v>
      </c>
      <c r="AF24" s="4">
        <v>4.2099999999999999E-2</v>
      </c>
      <c r="AG24" s="4">
        <v>-0.56059999999999999</v>
      </c>
      <c r="AH24" s="4">
        <v>3.0300000000000001E-2</v>
      </c>
      <c r="AI24" s="6">
        <v>48</v>
      </c>
      <c r="AJ24" s="10">
        <v>-9.9620000000000004E-3</v>
      </c>
      <c r="AK24">
        <v>0.26800000000000002</v>
      </c>
      <c r="AL24" s="11">
        <v>6.0820000000000004E-4</v>
      </c>
      <c r="AM24" s="11">
        <v>1.9870000000000001E-5</v>
      </c>
      <c r="AN24">
        <v>0.78690000000000004</v>
      </c>
      <c r="AO24">
        <v>2.0129999999999999</v>
      </c>
      <c r="AP24" t="s">
        <v>51</v>
      </c>
    </row>
    <row r="25" spans="1:42" x14ac:dyDescent="0.4">
      <c r="A25" s="1" t="s">
        <v>73</v>
      </c>
      <c r="B25" s="8">
        <v>23</v>
      </c>
      <c r="C25" s="8">
        <f t="shared" si="0"/>
        <v>92</v>
      </c>
      <c r="D25" s="7">
        <v>44747.833333333336</v>
      </c>
      <c r="E25" s="9">
        <v>0.25</v>
      </c>
      <c r="F25" s="9">
        <v>0.32600000000000001</v>
      </c>
      <c r="G25" s="9">
        <v>8.33</v>
      </c>
      <c r="H25" s="9">
        <v>95.1</v>
      </c>
      <c r="I25" s="9">
        <v>236.3</v>
      </c>
      <c r="J25" s="9">
        <v>-0.16</v>
      </c>
      <c r="K25" s="9">
        <v>-1.94</v>
      </c>
      <c r="L25" s="9">
        <v>7.98</v>
      </c>
      <c r="M25" s="9">
        <v>26.061</v>
      </c>
      <c r="N25" s="9">
        <v>7.57</v>
      </c>
      <c r="O25" s="1">
        <v>32700.000000000004</v>
      </c>
      <c r="P25" s="1">
        <v>6240</v>
      </c>
      <c r="Q25" s="1">
        <v>1584</v>
      </c>
      <c r="R25" s="1">
        <v>800</v>
      </c>
      <c r="S25">
        <v>24820</v>
      </c>
      <c r="T25">
        <v>5984</v>
      </c>
      <c r="U25">
        <v>2097</v>
      </c>
      <c r="V25" s="1">
        <v>3560</v>
      </c>
      <c r="W25" s="3">
        <v>2272</v>
      </c>
      <c r="X25" s="3">
        <v>11.9</v>
      </c>
      <c r="Y25" s="4">
        <v>0.2311</v>
      </c>
      <c r="Z25" s="4">
        <v>0.50729999999999997</v>
      </c>
      <c r="AA25" s="4">
        <v>23.189299999999999</v>
      </c>
      <c r="AB25" s="4">
        <v>1.2999999999999999E-3</v>
      </c>
      <c r="AC25" s="4">
        <v>6.3399999999999998E-2</v>
      </c>
      <c r="AD25" s="4">
        <v>3.56E-2</v>
      </c>
      <c r="AE25" s="4">
        <v>3.6635</v>
      </c>
      <c r="AF25" s="4">
        <v>1.66E-2</v>
      </c>
      <c r="AG25" s="4">
        <v>0.48920000000000002</v>
      </c>
      <c r="AH25" s="4">
        <v>2.9100000000000001E-2</v>
      </c>
      <c r="AI25" s="6">
        <v>39</v>
      </c>
      <c r="AJ25" s="10">
        <v>1.903E-3</v>
      </c>
      <c r="AK25">
        <v>0.1855</v>
      </c>
      <c r="AL25">
        <v>1.3129999999999999E-3</v>
      </c>
      <c r="AM25" s="11">
        <v>4.6589999999999999E-5</v>
      </c>
      <c r="AN25">
        <v>0.34610000000000002</v>
      </c>
      <c r="AO25">
        <v>1.111</v>
      </c>
      <c r="AP25" t="s">
        <v>51</v>
      </c>
    </row>
  </sheetData>
  <phoneticPr fontId="9" type="noConversion"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896FA8D-E38F-4B7B-84E9-9F2C9F82C2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Plots!AK2:AK25</xm:f>
              <xm:sqref>AK26</xm:sqref>
            </x14:sparkline>
            <x14:sparkline>
              <xm:f>Plots!AL2:AL25</xm:f>
              <xm:sqref>AL26</xm:sqref>
            </x14:sparkline>
            <x14:sparkline>
              <xm:f>Plots!AM2:AM25</xm:f>
              <xm:sqref>AM26</xm:sqref>
            </x14:sparkline>
            <x14:sparkline>
              <xm:f>Plots!AN2:AN25</xm:f>
              <xm:sqref>AN26</xm:sqref>
            </x14:sparkline>
            <x14:sparkline>
              <xm:f>Plots!AO2:AO25</xm:f>
              <xm:sqref>AO26</xm:sqref>
            </x14:sparkline>
          </x14:sparklines>
        </x14:sparklineGroup>
        <x14:sparklineGroup displayEmptyCellsAs="gap" xr2:uid="{A0F484F5-EDB7-49CB-8367-EA1BF0B06E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Plots!U2:U25</xm:f>
              <xm:sqref>U26</xm:sqref>
            </x14:sparkline>
          </x14:sparklines>
        </x14:sparklineGroup>
        <x14:sparklineGroup displayEmptyCellsAs="gap" xr2:uid="{EB4AB3B8-FCFA-4909-8065-842411C6C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Plots!O2:O25</xm:f>
              <xm:sqref>O26</xm:sqref>
            </x14:sparkline>
            <x14:sparkline>
              <xm:f>Plots!P2:P25</xm:f>
              <xm:sqref>P26</xm:sqref>
            </x14:sparkline>
            <x14:sparkline>
              <xm:f>Plots!X2:X25</xm:f>
              <xm:sqref>X26</xm:sqref>
            </x14:sparkline>
            <x14:sparkline>
              <xm:f>Plots!V2:V25</xm:f>
              <xm:sqref>V26</xm:sqref>
            </x14:sparkline>
            <x14:sparkline>
              <xm:f>Plots!W2:W25</xm:f>
              <xm:sqref>W26</xm:sqref>
            </x14:sparkline>
            <x14:sparkline>
              <xm:f>Plots!Y2:Y25</xm:f>
              <xm:sqref>Y26</xm:sqref>
            </x14:sparkline>
            <x14:sparkline>
              <xm:f>Plots!Z2:Z25</xm:f>
              <xm:sqref>Z26</xm:sqref>
            </x14:sparkline>
            <x14:sparkline>
              <xm:f>Plots!AA2:AA25</xm:f>
              <xm:sqref>AA26</xm:sqref>
            </x14:sparkline>
            <x14:sparkline>
              <xm:f>Plots!AB2:AB25</xm:f>
              <xm:sqref>AB26</xm:sqref>
            </x14:sparkline>
            <x14:sparkline>
              <xm:f>Plots!AC2:AC25</xm:f>
              <xm:sqref>AC26</xm:sqref>
            </x14:sparkline>
            <x14:sparkline>
              <xm:f>Plots!AD2:AD25</xm:f>
              <xm:sqref>AD26</xm:sqref>
            </x14:sparkline>
            <x14:sparkline>
              <xm:f>Plots!AE2:AE25</xm:f>
              <xm:sqref>AE26</xm:sqref>
            </x14:sparkline>
            <x14:sparkline>
              <xm:f>Plots!AF2:AF25</xm:f>
              <xm:sqref>AF26</xm:sqref>
            </x14:sparkline>
            <x14:sparkline>
              <xm:f>Plots!AG2:AG25</xm:f>
              <xm:sqref>AG26</xm:sqref>
            </x14:sparkline>
            <x14:sparkline>
              <xm:f>Plots!AH2:AH25</xm:f>
              <xm:sqref>AH26</xm:sqref>
            </x14:sparkline>
            <x14:sparkline>
              <xm:f>Plots!AI2:AI25</xm:f>
              <xm:sqref>AI26</xm:sqref>
            </x14:sparkline>
            <x14:sparkline>
              <xm:f>Plots!T2:T25</xm:f>
              <xm:sqref>T26</xm:sqref>
            </x14:sparkline>
            <x14:sparkline>
              <xm:f>Plots!S2:S25</xm:f>
              <xm:sqref>S26</xm:sqref>
            </x14:sparkline>
          </x14:sparklines>
        </x14:sparklineGroup>
        <x14:sparklineGroup displayEmptyCellsAs="gap" xr2:uid="{6F692C9F-7EAF-404D-AFAF-6C4F5EF6B7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Plots!Q2:Q25</xm:f>
              <xm:sqref>Q26</xm:sqref>
            </x14:sparkline>
          </x14:sparklines>
        </x14:sparklineGroup>
        <x14:sparklineGroup displayEmptyCellsAs="gap" xr2:uid="{2A849E56-34DD-4ED5-8D93-03025A65AE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Plots!R2:R25</xm:f>
              <xm:sqref>R26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DB9A-38C8-4F72-89A2-0D318C759CD6}">
  <dimension ref="A1:BV16"/>
  <sheetViews>
    <sheetView workbookViewId="0">
      <selection sqref="A1:BV16"/>
    </sheetView>
  </sheetViews>
  <sheetFormatPr defaultRowHeight="13.9" x14ac:dyDescent="0.4"/>
  <cols>
    <col min="1" max="1" width="21.3984375" bestFit="1" customWidth="1"/>
    <col min="2" max="2" width="12.3984375" bestFit="1" customWidth="1"/>
    <col min="3" max="3" width="21.3984375" bestFit="1" customWidth="1"/>
    <col min="4" max="4" width="12.3984375" bestFit="1" customWidth="1"/>
    <col min="5" max="5" width="21.3984375" bestFit="1" customWidth="1"/>
    <col min="6" max="6" width="11.86328125" bestFit="1" customWidth="1"/>
    <col min="7" max="7" width="21.3984375" bestFit="1" customWidth="1"/>
    <col min="8" max="8" width="12.3984375" bestFit="1" customWidth="1"/>
    <col min="9" max="9" width="21.3984375" bestFit="1" customWidth="1"/>
    <col min="10" max="10" width="12.3984375" bestFit="1" customWidth="1"/>
    <col min="11" max="11" width="21.3984375" bestFit="1" customWidth="1"/>
    <col min="12" max="12" width="12.3984375" bestFit="1" customWidth="1"/>
    <col min="13" max="13" width="21.3984375" bestFit="1" customWidth="1"/>
    <col min="14" max="14" width="12.3984375" bestFit="1" customWidth="1"/>
    <col min="15" max="15" width="21.3984375" bestFit="1" customWidth="1"/>
    <col min="16" max="16" width="12.3984375" bestFit="1" customWidth="1"/>
    <col min="17" max="17" width="21.3984375" bestFit="1" customWidth="1"/>
    <col min="18" max="18" width="12.3984375" bestFit="1" customWidth="1"/>
    <col min="19" max="19" width="21.3984375" bestFit="1" customWidth="1"/>
    <col min="20" max="20" width="12.3984375" bestFit="1" customWidth="1"/>
    <col min="21" max="21" width="21.3984375" bestFit="1" customWidth="1"/>
    <col min="22" max="22" width="11.86328125" bestFit="1" customWidth="1"/>
    <col min="23" max="23" width="21.3984375" bestFit="1" customWidth="1"/>
    <col min="24" max="24" width="12.3984375" bestFit="1" customWidth="1"/>
    <col min="25" max="25" width="21.3984375" bestFit="1" customWidth="1"/>
    <col min="26" max="26" width="11.86328125" bestFit="1" customWidth="1"/>
    <col min="27" max="27" width="21.3984375" bestFit="1" customWidth="1"/>
    <col min="28" max="28" width="11.86328125" bestFit="1" customWidth="1"/>
    <col min="29" max="29" width="21.3984375" bestFit="1" customWidth="1"/>
    <col min="30" max="30" width="12.3984375" bestFit="1" customWidth="1"/>
    <col min="31" max="31" width="21.3984375" bestFit="1" customWidth="1"/>
    <col min="32" max="32" width="11.86328125" bestFit="1" customWidth="1"/>
    <col min="33" max="33" width="21.3984375" bestFit="1" customWidth="1"/>
    <col min="34" max="34" width="11.86328125" bestFit="1" customWidth="1"/>
    <col min="35" max="35" width="21.3984375" bestFit="1" customWidth="1"/>
    <col min="36" max="36" width="12.3984375" bestFit="1" customWidth="1"/>
    <col min="37" max="37" width="21.3984375" bestFit="1" customWidth="1"/>
    <col min="38" max="38" width="11.86328125" bestFit="1" customWidth="1"/>
    <col min="39" max="39" width="21.3984375" bestFit="1" customWidth="1"/>
    <col min="40" max="40" width="11.86328125" bestFit="1" customWidth="1"/>
    <col min="41" max="41" width="21.3984375" bestFit="1" customWidth="1"/>
    <col min="42" max="42" width="11.86328125" bestFit="1" customWidth="1"/>
    <col min="43" max="43" width="21.3984375" bestFit="1" customWidth="1"/>
    <col min="44" max="44" width="11.86328125" bestFit="1" customWidth="1"/>
    <col min="45" max="45" width="21.3984375" bestFit="1" customWidth="1"/>
    <col min="46" max="46" width="12.3984375" bestFit="1" customWidth="1"/>
    <col min="47" max="47" width="21.3984375" bestFit="1" customWidth="1"/>
    <col min="48" max="48" width="11.86328125" bestFit="1" customWidth="1"/>
    <col min="49" max="49" width="21.3984375" bestFit="1" customWidth="1"/>
    <col min="50" max="50" width="11.86328125" bestFit="1" customWidth="1"/>
    <col min="51" max="51" width="21.3984375" bestFit="1" customWidth="1"/>
    <col min="52" max="52" width="11.86328125" bestFit="1" customWidth="1"/>
    <col min="53" max="53" width="21.3984375" bestFit="1" customWidth="1"/>
    <col min="54" max="54" width="11.86328125" bestFit="1" customWidth="1"/>
    <col min="55" max="55" width="21.3984375" bestFit="1" customWidth="1"/>
    <col min="56" max="56" width="11.86328125" bestFit="1" customWidth="1"/>
    <col min="57" max="57" width="21.3984375" bestFit="1" customWidth="1"/>
    <col min="58" max="58" width="11.86328125" bestFit="1" customWidth="1"/>
    <col min="59" max="59" width="21.3984375" bestFit="1" customWidth="1"/>
    <col min="60" max="60" width="11.86328125" bestFit="1" customWidth="1"/>
    <col min="61" max="61" width="21.3984375" bestFit="1" customWidth="1"/>
    <col min="62" max="62" width="11.86328125" bestFit="1" customWidth="1"/>
    <col min="63" max="63" width="21.3984375" bestFit="1" customWidth="1"/>
    <col min="64" max="64" width="12.3984375" bestFit="1" customWidth="1"/>
    <col min="65" max="65" width="21.3984375" bestFit="1" customWidth="1"/>
    <col min="66" max="66" width="12.3984375" bestFit="1" customWidth="1"/>
    <col min="67" max="67" width="21.3984375" bestFit="1" customWidth="1"/>
    <col min="68" max="68" width="12.3984375" bestFit="1" customWidth="1"/>
    <col min="69" max="69" width="21.3984375" bestFit="1" customWidth="1"/>
    <col min="70" max="70" width="12.3984375" bestFit="1" customWidth="1"/>
    <col min="71" max="71" width="21.3984375" bestFit="1" customWidth="1"/>
    <col min="72" max="72" width="12.3984375" bestFit="1" customWidth="1"/>
    <col min="73" max="73" width="21.3984375" bestFit="1" customWidth="1"/>
    <col min="74" max="74" width="12.3984375" bestFit="1" customWidth="1"/>
  </cols>
  <sheetData>
    <row r="1" spans="1:74" x14ac:dyDescent="0.4">
      <c r="A1" s="20" t="s">
        <v>3</v>
      </c>
      <c r="B1" s="20"/>
      <c r="C1" s="20" t="s">
        <v>5</v>
      </c>
      <c r="D1" s="20"/>
      <c r="E1" s="20" t="s">
        <v>7</v>
      </c>
      <c r="F1" s="20"/>
      <c r="G1" s="20" t="s">
        <v>84</v>
      </c>
      <c r="H1" s="20"/>
      <c r="I1" s="20" t="s">
        <v>13</v>
      </c>
      <c r="J1" s="20"/>
      <c r="K1" s="20" t="s">
        <v>14</v>
      </c>
      <c r="L1" s="20"/>
      <c r="M1" s="20" t="s">
        <v>16</v>
      </c>
      <c r="N1" s="20"/>
      <c r="O1" s="20" t="s">
        <v>17</v>
      </c>
      <c r="P1" s="20"/>
      <c r="Q1" s="20" t="s">
        <v>18</v>
      </c>
      <c r="R1" s="20"/>
      <c r="S1" s="20" t="s">
        <v>19</v>
      </c>
      <c r="T1" s="20"/>
      <c r="U1" s="20" t="s">
        <v>20</v>
      </c>
      <c r="V1" s="20"/>
      <c r="W1" s="20" t="s">
        <v>21</v>
      </c>
      <c r="X1" s="20"/>
      <c r="Y1" s="20" t="s">
        <v>22</v>
      </c>
      <c r="Z1" s="20"/>
      <c r="AA1" s="20" t="s">
        <v>23</v>
      </c>
      <c r="AB1" s="20"/>
      <c r="AC1" s="20" t="s">
        <v>24</v>
      </c>
      <c r="AD1" s="20"/>
      <c r="AE1" s="20" t="s">
        <v>25</v>
      </c>
      <c r="AF1" s="20"/>
      <c r="AG1" s="20" t="s">
        <v>26</v>
      </c>
      <c r="AH1" s="20"/>
      <c r="AI1" s="20" t="s">
        <v>27</v>
      </c>
      <c r="AJ1" s="20"/>
      <c r="AK1" s="20" t="s">
        <v>28</v>
      </c>
      <c r="AL1" s="20"/>
      <c r="AM1" s="20" t="s">
        <v>29</v>
      </c>
      <c r="AN1" s="20"/>
      <c r="AO1" s="20" t="s">
        <v>30</v>
      </c>
      <c r="AP1" s="20"/>
      <c r="AQ1" s="20" t="s">
        <v>31</v>
      </c>
      <c r="AR1" s="20"/>
      <c r="AS1" s="20" t="s">
        <v>32</v>
      </c>
      <c r="AT1" s="20"/>
      <c r="AU1" s="20" t="s">
        <v>33</v>
      </c>
      <c r="AV1" s="20"/>
      <c r="AW1" s="20" t="s">
        <v>34</v>
      </c>
      <c r="AX1" s="20"/>
      <c r="AY1" s="20" t="s">
        <v>35</v>
      </c>
      <c r="AZ1" s="20"/>
      <c r="BA1" s="20" t="s">
        <v>36</v>
      </c>
      <c r="BB1" s="20"/>
      <c r="BC1" s="20" t="s">
        <v>37</v>
      </c>
      <c r="BD1" s="20"/>
      <c r="BE1" s="20" t="s">
        <v>38</v>
      </c>
      <c r="BF1" s="20"/>
      <c r="BG1" s="20" t="s">
        <v>39</v>
      </c>
      <c r="BH1" s="20"/>
      <c r="BI1" s="20" t="s">
        <v>40</v>
      </c>
      <c r="BJ1" s="20"/>
      <c r="BK1" s="20" t="s">
        <v>41</v>
      </c>
      <c r="BL1" s="20"/>
      <c r="BM1" s="20" t="s">
        <v>43</v>
      </c>
      <c r="BN1" s="20"/>
      <c r="BO1" s="20" t="s">
        <v>44</v>
      </c>
      <c r="BP1" s="20"/>
      <c r="BQ1" s="20" t="s">
        <v>45</v>
      </c>
      <c r="BR1" s="20"/>
      <c r="BS1" s="20" t="s">
        <v>46</v>
      </c>
      <c r="BT1" s="20"/>
      <c r="BU1" s="20" t="s">
        <v>47</v>
      </c>
      <c r="BV1" s="20"/>
    </row>
    <row r="3" spans="1:74" x14ac:dyDescent="0.4">
      <c r="A3" t="s">
        <v>85</v>
      </c>
      <c r="B3">
        <v>0.23791666666666667</v>
      </c>
      <c r="C3" t="s">
        <v>85</v>
      </c>
      <c r="D3">
        <v>0.34845833333333331</v>
      </c>
      <c r="E3" t="s">
        <v>85</v>
      </c>
      <c r="F3">
        <v>8.0325000000000006</v>
      </c>
      <c r="G3" t="s">
        <v>85</v>
      </c>
      <c r="H3">
        <v>94.3125</v>
      </c>
      <c r="I3" t="s">
        <v>85</v>
      </c>
      <c r="J3">
        <v>244.23333333333332</v>
      </c>
      <c r="K3" t="s">
        <v>85</v>
      </c>
      <c r="L3">
        <v>-6.7083333333333342E-2</v>
      </c>
      <c r="M3" t="s">
        <v>85</v>
      </c>
      <c r="N3">
        <v>-1.8925000000000001</v>
      </c>
      <c r="O3" t="s">
        <v>85</v>
      </c>
      <c r="P3">
        <v>7.9229166666666666</v>
      </c>
      <c r="Q3" t="s">
        <v>85</v>
      </c>
      <c r="R3">
        <v>23.951291666666666</v>
      </c>
      <c r="S3" t="s">
        <v>85</v>
      </c>
      <c r="T3">
        <v>7.7408333333333319</v>
      </c>
      <c r="U3" t="s">
        <v>85</v>
      </c>
      <c r="V3">
        <v>33729.166666666664</v>
      </c>
      <c r="W3" t="s">
        <v>85</v>
      </c>
      <c r="X3">
        <v>6428.75</v>
      </c>
      <c r="Y3" t="s">
        <v>85</v>
      </c>
      <c r="Z3">
        <v>1689.5416666666667</v>
      </c>
      <c r="AA3" t="s">
        <v>85</v>
      </c>
      <c r="AB3">
        <v>850.25</v>
      </c>
      <c r="AC3" t="s">
        <v>85</v>
      </c>
      <c r="AD3">
        <v>24793.125</v>
      </c>
      <c r="AE3" t="s">
        <v>85</v>
      </c>
      <c r="AF3">
        <v>6533.208333333333</v>
      </c>
      <c r="AG3" t="s">
        <v>85</v>
      </c>
      <c r="AH3">
        <v>2202.7083333333335</v>
      </c>
      <c r="AI3" t="s">
        <v>85</v>
      </c>
      <c r="AJ3">
        <v>3712.9166666666665</v>
      </c>
      <c r="AK3" t="s">
        <v>85</v>
      </c>
      <c r="AL3">
        <v>2452.7916666666665</v>
      </c>
      <c r="AM3" t="s">
        <v>85</v>
      </c>
      <c r="AN3">
        <v>18.299999999999997</v>
      </c>
      <c r="AO3" t="s">
        <v>85</v>
      </c>
      <c r="AP3">
        <v>0.23552916666666668</v>
      </c>
      <c r="AQ3" t="s">
        <v>85</v>
      </c>
      <c r="AR3">
        <v>0.60751250000000001</v>
      </c>
      <c r="AS3" t="s">
        <v>85</v>
      </c>
      <c r="AT3">
        <v>24.81154583333333</v>
      </c>
      <c r="AU3" t="s">
        <v>85</v>
      </c>
      <c r="AV3">
        <v>1.0425000000000002E-2</v>
      </c>
      <c r="AW3" t="s">
        <v>85</v>
      </c>
      <c r="AX3">
        <v>6.007499999999999E-2</v>
      </c>
      <c r="AY3" t="s">
        <v>85</v>
      </c>
      <c r="AZ3">
        <v>5.9166666666666666E-2</v>
      </c>
      <c r="BA3" t="s">
        <v>85</v>
      </c>
      <c r="BB3">
        <v>4.6663083333333324</v>
      </c>
      <c r="BC3" t="s">
        <v>85</v>
      </c>
      <c r="BD3">
        <v>6.5574999999999981E-2</v>
      </c>
      <c r="BE3" t="s">
        <v>85</v>
      </c>
      <c r="BF3">
        <v>0.16423750000000001</v>
      </c>
      <c r="BG3" t="s">
        <v>85</v>
      </c>
      <c r="BH3">
        <v>6.4383333333333306E-2</v>
      </c>
      <c r="BI3" t="s">
        <v>85</v>
      </c>
      <c r="BJ3">
        <v>54.666666666666664</v>
      </c>
      <c r="BK3" t="s">
        <v>85</v>
      </c>
      <c r="BL3">
        <v>1.7573812499999997E-2</v>
      </c>
      <c r="BM3" t="s">
        <v>85</v>
      </c>
      <c r="BN3">
        <v>0.1874764705882353</v>
      </c>
      <c r="BO3" t="s">
        <v>85</v>
      </c>
      <c r="BP3">
        <v>1.4941374999999997E-3</v>
      </c>
      <c r="BQ3" t="s">
        <v>85</v>
      </c>
      <c r="BR3">
        <v>5.6389374999999997E-5</v>
      </c>
      <c r="BS3" t="s">
        <v>85</v>
      </c>
      <c r="BT3">
        <v>0.30180718749999996</v>
      </c>
      <c r="BU3" t="s">
        <v>85</v>
      </c>
      <c r="BV3">
        <v>1.0125124999999999</v>
      </c>
    </row>
    <row r="4" spans="1:74" x14ac:dyDescent="0.4">
      <c r="A4" t="s">
        <v>86</v>
      </c>
      <c r="B4">
        <v>5.2811932757151426E-3</v>
      </c>
      <c r="C4" t="s">
        <v>86</v>
      </c>
      <c r="D4">
        <v>3.3513890515544775E-3</v>
      </c>
      <c r="E4" t="s">
        <v>86</v>
      </c>
      <c r="F4">
        <v>0.16716871846964254</v>
      </c>
      <c r="G4" t="s">
        <v>86</v>
      </c>
      <c r="H4">
        <v>5.5088246481099077</v>
      </c>
      <c r="I4" t="s">
        <v>86</v>
      </c>
      <c r="J4">
        <v>1.2282848101638422</v>
      </c>
      <c r="K4" t="s">
        <v>86</v>
      </c>
      <c r="L4">
        <v>3.0014967079646623E-2</v>
      </c>
      <c r="M4" t="s">
        <v>86</v>
      </c>
      <c r="N4">
        <v>5.1405076442487228E-2</v>
      </c>
      <c r="O4" t="s">
        <v>86</v>
      </c>
      <c r="P4">
        <v>4.858683831541135E-2</v>
      </c>
      <c r="Q4" t="s">
        <v>86</v>
      </c>
      <c r="R4">
        <v>0.48973599246514571</v>
      </c>
      <c r="S4" t="s">
        <v>86</v>
      </c>
      <c r="T4">
        <v>0.38631101678676194</v>
      </c>
      <c r="U4" t="s">
        <v>86</v>
      </c>
      <c r="V4">
        <v>221.93803537450202</v>
      </c>
      <c r="W4" t="s">
        <v>86</v>
      </c>
      <c r="X4">
        <v>34.506418747569398</v>
      </c>
      <c r="Y4" t="s">
        <v>86</v>
      </c>
      <c r="Z4">
        <v>37.689423956066079</v>
      </c>
      <c r="AA4" t="s">
        <v>86</v>
      </c>
      <c r="AB4">
        <v>28.812691572502803</v>
      </c>
      <c r="AC4" t="s">
        <v>86</v>
      </c>
      <c r="AD4">
        <v>306.08511717875695</v>
      </c>
      <c r="AE4" t="s">
        <v>86</v>
      </c>
      <c r="AF4">
        <v>195.31695700228622</v>
      </c>
      <c r="AG4" t="s">
        <v>86</v>
      </c>
      <c r="AH4">
        <v>45.491935866312993</v>
      </c>
      <c r="AI4" t="s">
        <v>86</v>
      </c>
      <c r="AJ4">
        <v>20.593364333915236</v>
      </c>
      <c r="AK4" t="s">
        <v>86</v>
      </c>
      <c r="AL4">
        <v>63.74425177741012</v>
      </c>
      <c r="AM4" t="s">
        <v>86</v>
      </c>
      <c r="AN4">
        <v>1.433830382303777</v>
      </c>
      <c r="AO4" t="s">
        <v>86</v>
      </c>
      <c r="AP4">
        <v>2.2337227228545226E-2</v>
      </c>
      <c r="AQ4" t="s">
        <v>86</v>
      </c>
      <c r="AR4">
        <v>2.5733131742822678E-2</v>
      </c>
      <c r="AS4" t="s">
        <v>86</v>
      </c>
      <c r="AT4">
        <v>0.19592152386539344</v>
      </c>
      <c r="AU4" t="s">
        <v>86</v>
      </c>
      <c r="AV4">
        <v>3.2976894084771852E-3</v>
      </c>
      <c r="AW4" t="s">
        <v>86</v>
      </c>
      <c r="AX4">
        <v>6.5934619845744932E-3</v>
      </c>
      <c r="AY4" t="s">
        <v>86</v>
      </c>
      <c r="AZ4">
        <v>1.0046633415984135E-2</v>
      </c>
      <c r="BA4" t="s">
        <v>86</v>
      </c>
      <c r="BB4">
        <v>0.86442143939648175</v>
      </c>
      <c r="BC4" t="s">
        <v>86</v>
      </c>
      <c r="BD4">
        <v>2.3258346834282274E-2</v>
      </c>
      <c r="BE4" t="s">
        <v>86</v>
      </c>
      <c r="BF4">
        <v>0.18191861891035235</v>
      </c>
      <c r="BG4" t="s">
        <v>86</v>
      </c>
      <c r="BH4">
        <v>1.1050456851115149E-2</v>
      </c>
      <c r="BI4" t="s">
        <v>86</v>
      </c>
      <c r="BJ4">
        <v>5.3187072999926555</v>
      </c>
      <c r="BK4" t="s">
        <v>86</v>
      </c>
      <c r="BL4">
        <v>4.8019464518904119E-3</v>
      </c>
      <c r="BM4" t="s">
        <v>86</v>
      </c>
      <c r="BN4">
        <v>1.2517562748499784E-2</v>
      </c>
      <c r="BO4" t="s">
        <v>86</v>
      </c>
      <c r="BP4">
        <v>1.5364115927353798E-4</v>
      </c>
      <c r="BQ4" t="s">
        <v>86</v>
      </c>
      <c r="BR4">
        <v>6.4153896003250133E-6</v>
      </c>
      <c r="BS4" t="s">
        <v>86</v>
      </c>
      <c r="BT4">
        <v>6.9414606480986102E-2</v>
      </c>
      <c r="BU4" t="s">
        <v>86</v>
      </c>
      <c r="BV4">
        <v>0.14183200534288209</v>
      </c>
    </row>
    <row r="5" spans="1:74" x14ac:dyDescent="0.4">
      <c r="A5" t="s">
        <v>87</v>
      </c>
      <c r="B5">
        <v>0.23499999999999999</v>
      </c>
      <c r="C5" t="s">
        <v>87</v>
      </c>
      <c r="D5">
        <v>0.35</v>
      </c>
      <c r="E5" t="s">
        <v>87</v>
      </c>
      <c r="F5">
        <v>8.1000000000000014</v>
      </c>
      <c r="G5" t="s">
        <v>87</v>
      </c>
      <c r="H5">
        <v>84.050000000000011</v>
      </c>
      <c r="I5" t="s">
        <v>87</v>
      </c>
      <c r="J5">
        <v>245.05</v>
      </c>
      <c r="K5" t="s">
        <v>87</v>
      </c>
      <c r="L5">
        <v>-1.4999999999999999E-2</v>
      </c>
      <c r="M5" t="s">
        <v>87</v>
      </c>
      <c r="N5">
        <v>-1.94</v>
      </c>
      <c r="O5" t="s">
        <v>87</v>
      </c>
      <c r="P5">
        <v>7.8449999999999998</v>
      </c>
      <c r="Q5" t="s">
        <v>87</v>
      </c>
      <c r="R5">
        <v>23.397500000000001</v>
      </c>
      <c r="S5" t="s">
        <v>87</v>
      </c>
      <c r="T5">
        <v>7.0549999999999997</v>
      </c>
      <c r="U5" t="s">
        <v>87</v>
      </c>
      <c r="V5">
        <v>33700</v>
      </c>
      <c r="W5" t="s">
        <v>87</v>
      </c>
      <c r="X5">
        <v>6455</v>
      </c>
      <c r="Y5" t="s">
        <v>87</v>
      </c>
      <c r="Z5">
        <v>1652.5</v>
      </c>
      <c r="AA5" t="s">
        <v>87</v>
      </c>
      <c r="AB5">
        <v>810.5</v>
      </c>
      <c r="AC5" t="s">
        <v>87</v>
      </c>
      <c r="AD5">
        <v>24915</v>
      </c>
      <c r="AE5" t="s">
        <v>87</v>
      </c>
      <c r="AF5">
        <v>6314.5</v>
      </c>
      <c r="AG5" t="s">
        <v>87</v>
      </c>
      <c r="AH5">
        <v>2168</v>
      </c>
      <c r="AI5" t="s">
        <v>87</v>
      </c>
      <c r="AJ5">
        <v>3760</v>
      </c>
      <c r="AK5" t="s">
        <v>87</v>
      </c>
      <c r="AL5">
        <v>2372.5</v>
      </c>
      <c r="AM5" t="s">
        <v>87</v>
      </c>
      <c r="AN5">
        <v>17.2</v>
      </c>
      <c r="AO5" t="s">
        <v>87</v>
      </c>
      <c r="AP5">
        <v>0.20644999999999999</v>
      </c>
      <c r="AQ5" t="s">
        <v>87</v>
      </c>
      <c r="AR5">
        <v>0.57750000000000001</v>
      </c>
      <c r="AS5" t="s">
        <v>87</v>
      </c>
      <c r="AT5">
        <v>24.63935</v>
      </c>
      <c r="AU5" t="s">
        <v>87</v>
      </c>
      <c r="AV5">
        <v>6.2000000000000006E-3</v>
      </c>
      <c r="AW5" t="s">
        <v>87</v>
      </c>
      <c r="AX5">
        <v>5.2949999999999997E-2</v>
      </c>
      <c r="AY5" t="s">
        <v>87</v>
      </c>
      <c r="AZ5">
        <v>5.0650000000000001E-2</v>
      </c>
      <c r="BA5" t="s">
        <v>87</v>
      </c>
      <c r="BB5">
        <v>3.4813000000000001</v>
      </c>
      <c r="BC5" t="s">
        <v>87</v>
      </c>
      <c r="BD5">
        <v>3.4200000000000001E-2</v>
      </c>
      <c r="BE5" t="s">
        <v>87</v>
      </c>
      <c r="BF5">
        <v>0.21295</v>
      </c>
      <c r="BG5" t="s">
        <v>87</v>
      </c>
      <c r="BH5">
        <v>4.4249999999999998E-2</v>
      </c>
      <c r="BI5" t="s">
        <v>87</v>
      </c>
      <c r="BJ5">
        <v>48.5</v>
      </c>
      <c r="BK5" t="s">
        <v>87</v>
      </c>
      <c r="BL5">
        <v>1.7235E-2</v>
      </c>
      <c r="BM5" t="s">
        <v>87</v>
      </c>
      <c r="BN5">
        <v>0.17469999999999999</v>
      </c>
      <c r="BO5" t="s">
        <v>87</v>
      </c>
      <c r="BP5">
        <v>1.4300000000000001E-3</v>
      </c>
      <c r="BQ5" t="s">
        <v>87</v>
      </c>
      <c r="BR5">
        <v>5.2584999999999999E-5</v>
      </c>
      <c r="BS5" t="s">
        <v>87</v>
      </c>
      <c r="BT5">
        <v>0.29705000000000004</v>
      </c>
      <c r="BU5" t="s">
        <v>87</v>
      </c>
      <c r="BV5">
        <v>1.0067999999999999</v>
      </c>
    </row>
    <row r="6" spans="1:74" x14ac:dyDescent="0.4">
      <c r="A6" t="s">
        <v>88</v>
      </c>
      <c r="B6">
        <v>0.23</v>
      </c>
      <c r="C6" t="s">
        <v>88</v>
      </c>
      <c r="D6">
        <v>0.34499999999999997</v>
      </c>
      <c r="E6" t="s">
        <v>88</v>
      </c>
      <c r="F6" t="e">
        <v>#N/A</v>
      </c>
      <c r="G6" t="s">
        <v>88</v>
      </c>
      <c r="H6">
        <v>68</v>
      </c>
      <c r="I6" t="s">
        <v>88</v>
      </c>
      <c r="J6" t="e">
        <v>#N/A</v>
      </c>
      <c r="K6" t="s">
        <v>88</v>
      </c>
      <c r="L6">
        <v>0.04</v>
      </c>
      <c r="M6" t="s">
        <v>88</v>
      </c>
      <c r="N6">
        <v>-2.0499999999999998</v>
      </c>
      <c r="O6" t="s">
        <v>88</v>
      </c>
      <c r="P6">
        <v>7.7</v>
      </c>
      <c r="Q6" t="s">
        <v>88</v>
      </c>
      <c r="R6" t="e">
        <v>#N/A</v>
      </c>
      <c r="S6" t="s">
        <v>88</v>
      </c>
      <c r="T6">
        <v>10</v>
      </c>
      <c r="U6" t="s">
        <v>88</v>
      </c>
      <c r="V6">
        <v>33500</v>
      </c>
      <c r="W6" t="s">
        <v>88</v>
      </c>
      <c r="X6">
        <v>6480</v>
      </c>
      <c r="Y6" t="s">
        <v>88</v>
      </c>
      <c r="Z6" t="e">
        <v>#N/A</v>
      </c>
      <c r="AA6" t="s">
        <v>88</v>
      </c>
      <c r="AB6">
        <v>799</v>
      </c>
      <c r="AC6" t="s">
        <v>88</v>
      </c>
      <c r="AD6" t="e">
        <v>#N/A</v>
      </c>
      <c r="AE6" t="s">
        <v>88</v>
      </c>
      <c r="AF6" t="e">
        <v>#N/A</v>
      </c>
      <c r="AG6" t="s">
        <v>88</v>
      </c>
      <c r="AH6">
        <v>2268</v>
      </c>
      <c r="AI6" t="s">
        <v>88</v>
      </c>
      <c r="AJ6">
        <v>3800</v>
      </c>
      <c r="AK6" t="s">
        <v>88</v>
      </c>
      <c r="AL6" t="e">
        <v>#N/A</v>
      </c>
      <c r="AM6" t="s">
        <v>88</v>
      </c>
      <c r="AN6" t="e">
        <v>#N/A</v>
      </c>
      <c r="AO6" t="s">
        <v>88</v>
      </c>
      <c r="AP6" t="e">
        <v>#N/A</v>
      </c>
      <c r="AQ6" t="s">
        <v>88</v>
      </c>
      <c r="AR6" t="e">
        <v>#N/A</v>
      </c>
      <c r="AS6" t="s">
        <v>88</v>
      </c>
      <c r="AT6" t="e">
        <v>#N/A</v>
      </c>
      <c r="AU6" t="s">
        <v>88</v>
      </c>
      <c r="AV6">
        <v>1.2999999999999999E-3</v>
      </c>
      <c r="AW6" t="s">
        <v>88</v>
      </c>
      <c r="AX6" t="e">
        <v>#N/A</v>
      </c>
      <c r="AY6" t="s">
        <v>88</v>
      </c>
      <c r="AZ6" t="e">
        <v>#N/A</v>
      </c>
      <c r="BA6" t="s">
        <v>88</v>
      </c>
      <c r="BB6" t="e">
        <v>#N/A</v>
      </c>
      <c r="BC6" t="s">
        <v>88</v>
      </c>
      <c r="BD6" t="e">
        <v>#N/A</v>
      </c>
      <c r="BE6" t="s">
        <v>88</v>
      </c>
      <c r="BF6" t="e">
        <v>#N/A</v>
      </c>
      <c r="BG6" t="s">
        <v>88</v>
      </c>
      <c r="BH6">
        <v>3.0300000000000001E-2</v>
      </c>
      <c r="BI6" t="s">
        <v>88</v>
      </c>
      <c r="BJ6">
        <v>27</v>
      </c>
      <c r="BK6" t="s">
        <v>88</v>
      </c>
      <c r="BL6" t="e">
        <v>#N/A</v>
      </c>
      <c r="BM6" t="s">
        <v>88</v>
      </c>
      <c r="BN6" t="e">
        <v>#N/A</v>
      </c>
      <c r="BO6" t="s">
        <v>88</v>
      </c>
      <c r="BP6" t="e">
        <v>#N/A</v>
      </c>
      <c r="BQ6" t="s">
        <v>88</v>
      </c>
      <c r="BR6" t="e">
        <v>#N/A</v>
      </c>
      <c r="BS6" t="s">
        <v>88</v>
      </c>
      <c r="BT6" t="e">
        <v>#N/A</v>
      </c>
      <c r="BU6" t="s">
        <v>88</v>
      </c>
      <c r="BV6" t="e">
        <v>#N/A</v>
      </c>
    </row>
    <row r="7" spans="1:74" x14ac:dyDescent="0.4">
      <c r="A7" t="s">
        <v>89</v>
      </c>
      <c r="B7">
        <v>2.5872457517039465E-2</v>
      </c>
      <c r="C7" t="s">
        <v>89</v>
      </c>
      <c r="D7">
        <v>1.6418386211717071E-2</v>
      </c>
      <c r="E7" t="s">
        <v>89</v>
      </c>
      <c r="F7">
        <v>0.81895612241119642</v>
      </c>
      <c r="G7" t="s">
        <v>89</v>
      </c>
      <c r="H7">
        <v>26.987618940672736</v>
      </c>
      <c r="I7" t="s">
        <v>89</v>
      </c>
      <c r="J7">
        <v>6.0173420874254289</v>
      </c>
      <c r="K7" t="s">
        <v>89</v>
      </c>
      <c r="L7">
        <v>0.14704270798313832</v>
      </c>
      <c r="M7" t="s">
        <v>89</v>
      </c>
      <c r="N7">
        <v>0.25183241494571529</v>
      </c>
      <c r="O7" t="s">
        <v>89</v>
      </c>
      <c r="P7">
        <v>0.2380259241757296</v>
      </c>
      <c r="Q7" t="s">
        <v>89</v>
      </c>
      <c r="R7">
        <v>2.3992065804302283</v>
      </c>
      <c r="S7" t="s">
        <v>89</v>
      </c>
      <c r="T7">
        <v>1.8925297462866268</v>
      </c>
      <c r="U7" t="s">
        <v>89</v>
      </c>
      <c r="V7">
        <v>1087.2698823665855</v>
      </c>
      <c r="W7" t="s">
        <v>89</v>
      </c>
      <c r="X7">
        <v>169.0462375647048</v>
      </c>
      <c r="Y7" t="s">
        <v>89</v>
      </c>
      <c r="Z7">
        <v>184.6397147835809</v>
      </c>
      <c r="AA7" t="s">
        <v>89</v>
      </c>
      <c r="AB7">
        <v>141.15278493764185</v>
      </c>
      <c r="AC7" t="s">
        <v>89</v>
      </c>
      <c r="AD7">
        <v>1224.3404687150278</v>
      </c>
      <c r="AE7" t="s">
        <v>89</v>
      </c>
      <c r="AF7">
        <v>956.85376553744618</v>
      </c>
      <c r="AG7" t="s">
        <v>89</v>
      </c>
      <c r="AH7">
        <v>222.86406056776767</v>
      </c>
      <c r="AI7" t="s">
        <v>89</v>
      </c>
      <c r="AJ7">
        <v>100.88646941064459</v>
      </c>
      <c r="AK7" t="s">
        <v>89</v>
      </c>
      <c r="AL7">
        <v>312.2817817803089</v>
      </c>
      <c r="AM7" t="s">
        <v>89</v>
      </c>
      <c r="AN7">
        <v>7.0243056286879684</v>
      </c>
      <c r="AO7" t="s">
        <v>89</v>
      </c>
      <c r="AP7">
        <v>0.10942961795707729</v>
      </c>
      <c r="AQ7" t="s">
        <v>89</v>
      </c>
      <c r="AR7">
        <v>0.1260660845074647</v>
      </c>
      <c r="AS7" t="s">
        <v>89</v>
      </c>
      <c r="AT7">
        <v>0.95981552619746169</v>
      </c>
      <c r="AU7" t="s">
        <v>89</v>
      </c>
      <c r="AV7">
        <v>1.6155312761899181E-2</v>
      </c>
      <c r="AW7" t="s">
        <v>89</v>
      </c>
      <c r="AX7">
        <v>3.2301235001292075E-2</v>
      </c>
      <c r="AY7" t="s">
        <v>89</v>
      </c>
      <c r="AZ7">
        <v>4.9218251003911723E-2</v>
      </c>
      <c r="BA7" t="s">
        <v>89</v>
      </c>
      <c r="BB7">
        <v>4.2347828984871052</v>
      </c>
      <c r="BC7" t="s">
        <v>89</v>
      </c>
      <c r="BD7">
        <v>0.11394216400933606</v>
      </c>
      <c r="BE7" t="s">
        <v>89</v>
      </c>
      <c r="BF7">
        <v>0.8912155820843799</v>
      </c>
      <c r="BG7" t="s">
        <v>89</v>
      </c>
      <c r="BH7">
        <v>5.4135961419749308E-2</v>
      </c>
      <c r="BI7" t="s">
        <v>89</v>
      </c>
      <c r="BJ7">
        <v>26.056237952396042</v>
      </c>
      <c r="BK7" t="s">
        <v>89</v>
      </c>
      <c r="BL7">
        <v>1.9207785807561648E-2</v>
      </c>
      <c r="BM7" t="s">
        <v>89</v>
      </c>
      <c r="BN7">
        <v>5.1611233387361524E-2</v>
      </c>
      <c r="BO7" t="s">
        <v>89</v>
      </c>
      <c r="BP7">
        <v>6.1456463709415191E-4</v>
      </c>
      <c r="BQ7" t="s">
        <v>89</v>
      </c>
      <c r="BR7">
        <v>2.5661558401300053E-5</v>
      </c>
      <c r="BS7" t="s">
        <v>89</v>
      </c>
      <c r="BT7">
        <v>0.27765842592394441</v>
      </c>
      <c r="BU7" t="s">
        <v>89</v>
      </c>
      <c r="BV7">
        <v>0.56732802137152838</v>
      </c>
    </row>
    <row r="8" spans="1:74" x14ac:dyDescent="0.4">
      <c r="A8" t="s">
        <v>90</v>
      </c>
      <c r="B8">
        <v>6.6938405797101197E-4</v>
      </c>
      <c r="C8" t="s">
        <v>90</v>
      </c>
      <c r="D8">
        <v>2.6956340579710128E-4</v>
      </c>
      <c r="E8" t="s">
        <v>90</v>
      </c>
      <c r="F8">
        <v>0.67068913043478251</v>
      </c>
      <c r="G8" t="s">
        <v>90</v>
      </c>
      <c r="H8">
        <v>728.33157608695785</v>
      </c>
      <c r="I8" t="s">
        <v>90</v>
      </c>
      <c r="J8">
        <v>36.20840579710142</v>
      </c>
      <c r="K8" t="s">
        <v>90</v>
      </c>
      <c r="L8">
        <v>2.1621557971014491E-2</v>
      </c>
      <c r="M8" t="s">
        <v>90</v>
      </c>
      <c r="N8">
        <v>6.3419565217390936E-2</v>
      </c>
      <c r="O8" t="s">
        <v>90</v>
      </c>
      <c r="P8">
        <v>5.6656340579710175E-2</v>
      </c>
      <c r="Q8" t="s">
        <v>90</v>
      </c>
      <c r="R8">
        <v>5.7561922155797092</v>
      </c>
      <c r="S8" t="s">
        <v>90</v>
      </c>
      <c r="T8">
        <v>3.5816688405797241</v>
      </c>
      <c r="U8" t="s">
        <v>90</v>
      </c>
      <c r="V8">
        <v>1182155.797101449</v>
      </c>
      <c r="W8" t="s">
        <v>90</v>
      </c>
      <c r="X8">
        <v>28576.630434782608</v>
      </c>
      <c r="Y8" t="s">
        <v>90</v>
      </c>
      <c r="Z8">
        <v>34091.824275362102</v>
      </c>
      <c r="AA8" t="s">
        <v>90</v>
      </c>
      <c r="AB8">
        <v>19924.108695652172</v>
      </c>
      <c r="AC8" t="s">
        <v>90</v>
      </c>
      <c r="AD8">
        <v>1499009.5833333337</v>
      </c>
      <c r="AE8" t="s">
        <v>90</v>
      </c>
      <c r="AF8">
        <v>915569.1286231901</v>
      </c>
      <c r="AG8" t="s">
        <v>90</v>
      </c>
      <c r="AH8">
        <v>49668.389492753617</v>
      </c>
      <c r="AI8" t="s">
        <v>90</v>
      </c>
      <c r="AJ8">
        <v>10178.079710144926</v>
      </c>
      <c r="AK8" t="s">
        <v>90</v>
      </c>
      <c r="AL8">
        <v>97519.911231884485</v>
      </c>
      <c r="AM8" t="s">
        <v>90</v>
      </c>
      <c r="AN8">
        <v>49.340869565217474</v>
      </c>
      <c r="AO8" t="s">
        <v>90</v>
      </c>
      <c r="AP8">
        <v>1.1974841286231892E-2</v>
      </c>
      <c r="AQ8" t="s">
        <v>90</v>
      </c>
      <c r="AR8">
        <v>1.5892657663043229E-2</v>
      </c>
      <c r="AS8" t="s">
        <v>90</v>
      </c>
      <c r="AT8">
        <v>0.92124584432971024</v>
      </c>
      <c r="AU8" t="s">
        <v>90</v>
      </c>
      <c r="AV8">
        <v>2.6099413043478251E-4</v>
      </c>
      <c r="AW8" t="s">
        <v>90</v>
      </c>
      <c r="AX8">
        <v>1.0433697826086963E-3</v>
      </c>
      <c r="AY8" t="s">
        <v>90</v>
      </c>
      <c r="AZ8">
        <v>2.4224362318840571E-3</v>
      </c>
      <c r="BA8" t="s">
        <v>90</v>
      </c>
      <c r="BB8">
        <v>17.93338619731885</v>
      </c>
      <c r="BC8" t="s">
        <v>90</v>
      </c>
      <c r="BD8">
        <v>1.2982816739130437E-2</v>
      </c>
      <c r="BE8" t="s">
        <v>90</v>
      </c>
      <c r="BF8">
        <v>0.79426521375000003</v>
      </c>
      <c r="BG8" t="s">
        <v>90</v>
      </c>
      <c r="BH8">
        <v>2.9307023188405858E-3</v>
      </c>
      <c r="BI8" t="s">
        <v>90</v>
      </c>
      <c r="BJ8">
        <v>678.92753623188389</v>
      </c>
      <c r="BK8" t="s">
        <v>90</v>
      </c>
      <c r="BL8">
        <v>3.689390356291667E-4</v>
      </c>
      <c r="BM8" t="s">
        <v>90</v>
      </c>
      <c r="BN8">
        <v>2.6637194117647006E-3</v>
      </c>
      <c r="BO8" t="s">
        <v>90</v>
      </c>
      <c r="BP8">
        <v>3.7768969316666669E-7</v>
      </c>
      <c r="BQ8" t="s">
        <v>90</v>
      </c>
      <c r="BR8">
        <v>6.5851557958333328E-10</v>
      </c>
      <c r="BS8" t="s">
        <v>90</v>
      </c>
      <c r="BT8">
        <v>7.7094201486562514E-2</v>
      </c>
      <c r="BU8" t="s">
        <v>90</v>
      </c>
      <c r="BV8">
        <v>0.32186108383333334</v>
      </c>
    </row>
    <row r="9" spans="1:74" x14ac:dyDescent="0.4">
      <c r="A9" t="s">
        <v>91</v>
      </c>
      <c r="B9">
        <v>-0.2795093433102247</v>
      </c>
      <c r="C9" t="s">
        <v>91</v>
      </c>
      <c r="D9">
        <v>-0.9154012711269357</v>
      </c>
      <c r="E9" t="s">
        <v>91</v>
      </c>
      <c r="F9">
        <v>0.21061649622646028</v>
      </c>
      <c r="G9" t="s">
        <v>91</v>
      </c>
      <c r="H9">
        <v>-1.2132681451311598</v>
      </c>
      <c r="I9" t="s">
        <v>91</v>
      </c>
      <c r="J9">
        <v>-0.62876726627999258</v>
      </c>
      <c r="K9" t="s">
        <v>91</v>
      </c>
      <c r="L9">
        <v>-0.14722240751591054</v>
      </c>
      <c r="M9" t="s">
        <v>91</v>
      </c>
      <c r="N9">
        <v>-0.54959546150753136</v>
      </c>
      <c r="O9" t="s">
        <v>91</v>
      </c>
      <c r="P9">
        <v>-0.66905264220092153</v>
      </c>
      <c r="Q9" t="s">
        <v>91</v>
      </c>
      <c r="R9">
        <v>-0.10970875470222419</v>
      </c>
      <c r="S9" t="s">
        <v>91</v>
      </c>
      <c r="T9">
        <v>-1.3309124794865865</v>
      </c>
      <c r="U9" t="s">
        <v>91</v>
      </c>
      <c r="V9">
        <v>-0.80652370007132967</v>
      </c>
      <c r="W9" t="s">
        <v>91</v>
      </c>
      <c r="X9">
        <v>-0.9611326585954707</v>
      </c>
      <c r="Y9" t="s">
        <v>91</v>
      </c>
      <c r="Z9">
        <v>19.395419634504297</v>
      </c>
      <c r="AA9" t="s">
        <v>91</v>
      </c>
      <c r="AB9">
        <v>15.085743103620429</v>
      </c>
      <c r="AC9" t="s">
        <v>91</v>
      </c>
      <c r="AD9">
        <v>-0.50882847039590962</v>
      </c>
      <c r="AE9" t="s">
        <v>91</v>
      </c>
      <c r="AF9">
        <v>9.0388004610931461</v>
      </c>
      <c r="AG9" t="s">
        <v>91</v>
      </c>
      <c r="AH9">
        <v>19.470321740527361</v>
      </c>
      <c r="AI9" t="s">
        <v>91</v>
      </c>
      <c r="AJ9">
        <v>-0.31657841595994052</v>
      </c>
      <c r="AK9" t="s">
        <v>91</v>
      </c>
      <c r="AL9">
        <v>9.079473913099708</v>
      </c>
      <c r="AM9" t="s">
        <v>91</v>
      </c>
      <c r="AN9">
        <v>3.5957209202379183</v>
      </c>
      <c r="AO9" t="s">
        <v>91</v>
      </c>
      <c r="AP9">
        <v>3.7051165623479867</v>
      </c>
      <c r="AQ9" t="s">
        <v>91</v>
      </c>
      <c r="AR9">
        <v>8.1551880693473784</v>
      </c>
      <c r="AS9" t="s">
        <v>91</v>
      </c>
      <c r="AT9">
        <v>-0.83961768938067882</v>
      </c>
      <c r="AU9" t="s">
        <v>91</v>
      </c>
      <c r="AV9">
        <v>14.814763219961788</v>
      </c>
      <c r="AW9" t="s">
        <v>91</v>
      </c>
      <c r="AX9">
        <v>14.480732505593343</v>
      </c>
      <c r="AY9" t="s">
        <v>91</v>
      </c>
      <c r="AZ9">
        <v>10.130842047732143</v>
      </c>
      <c r="BA9" t="s">
        <v>91</v>
      </c>
      <c r="BB9">
        <v>15.126164195578953</v>
      </c>
      <c r="BC9" t="s">
        <v>91</v>
      </c>
      <c r="BD9">
        <v>19.385631045510703</v>
      </c>
      <c r="BE9" t="s">
        <v>91</v>
      </c>
      <c r="BF9">
        <v>0.12759950593172453</v>
      </c>
      <c r="BG9" t="s">
        <v>91</v>
      </c>
      <c r="BH9">
        <v>4.7078454505834131</v>
      </c>
      <c r="BI9" t="s">
        <v>91</v>
      </c>
      <c r="BJ9">
        <v>3.0987345492315987</v>
      </c>
      <c r="BK9" t="s">
        <v>91</v>
      </c>
      <c r="BL9">
        <v>-0.14689230805515141</v>
      </c>
      <c r="BM9" t="s">
        <v>91</v>
      </c>
      <c r="BN9">
        <v>-1.3363529915745596</v>
      </c>
      <c r="BO9" t="s">
        <v>91</v>
      </c>
      <c r="BP9">
        <v>-1.5194517375240806</v>
      </c>
      <c r="BQ9" t="s">
        <v>91</v>
      </c>
      <c r="BR9">
        <v>-1.556813094020518</v>
      </c>
      <c r="BS9" t="s">
        <v>91</v>
      </c>
      <c r="BT9">
        <v>-1.2235825807605236</v>
      </c>
      <c r="BU9" t="s">
        <v>91</v>
      </c>
      <c r="BV9">
        <v>-1.1856267924724069</v>
      </c>
    </row>
    <row r="10" spans="1:74" x14ac:dyDescent="0.4">
      <c r="A10" t="s">
        <v>92</v>
      </c>
      <c r="B10">
        <v>3.9464198446892817E-3</v>
      </c>
      <c r="C10" t="s">
        <v>92</v>
      </c>
      <c r="D10">
        <v>-2.0793509346757534E-2</v>
      </c>
      <c r="E10" t="s">
        <v>92</v>
      </c>
      <c r="F10">
        <v>0.15012860452147198</v>
      </c>
      <c r="G10" t="s">
        <v>92</v>
      </c>
      <c r="H10">
        <v>0.60758307664630695</v>
      </c>
      <c r="I10" t="s">
        <v>92</v>
      </c>
      <c r="J10">
        <v>-0.4930989090904489</v>
      </c>
      <c r="K10" t="s">
        <v>92</v>
      </c>
      <c r="L10">
        <v>-0.85154205665811966</v>
      </c>
      <c r="M10" t="s">
        <v>92</v>
      </c>
      <c r="N10">
        <v>0.42534009773089537</v>
      </c>
      <c r="O10" t="s">
        <v>92</v>
      </c>
      <c r="P10">
        <v>0.71879618113571764</v>
      </c>
      <c r="Q10" t="s">
        <v>92</v>
      </c>
      <c r="R10">
        <v>0.8197617457765467</v>
      </c>
      <c r="S10" t="s">
        <v>92</v>
      </c>
      <c r="T10">
        <v>0.54061913302038123</v>
      </c>
      <c r="U10" t="s">
        <v>92</v>
      </c>
      <c r="V10">
        <v>4.263334689950056E-2</v>
      </c>
      <c r="W10" t="s">
        <v>92</v>
      </c>
      <c r="X10">
        <v>-0.28039825928073547</v>
      </c>
      <c r="Y10" t="s">
        <v>92</v>
      </c>
      <c r="Z10">
        <v>4.2050600417085029</v>
      </c>
      <c r="AA10" t="s">
        <v>92</v>
      </c>
      <c r="AB10">
        <v>3.5947444967426523</v>
      </c>
      <c r="AC10" t="s">
        <v>92</v>
      </c>
      <c r="AD10">
        <v>-3.1798595507258762E-2</v>
      </c>
      <c r="AE10" t="s">
        <v>92</v>
      </c>
      <c r="AF10">
        <v>2.8723317613451314</v>
      </c>
      <c r="AG10" t="s">
        <v>92</v>
      </c>
      <c r="AH10">
        <v>4.1942565239375549</v>
      </c>
      <c r="AI10" t="s">
        <v>92</v>
      </c>
      <c r="AJ10">
        <v>-0.92493530948834835</v>
      </c>
      <c r="AK10" t="s">
        <v>92</v>
      </c>
      <c r="AL10">
        <v>2.8733903200500261</v>
      </c>
      <c r="AM10" t="s">
        <v>92</v>
      </c>
      <c r="AN10">
        <v>1.2436610216473896</v>
      </c>
      <c r="AO10" t="s">
        <v>92</v>
      </c>
      <c r="AP10">
        <v>1.9047707113078853</v>
      </c>
      <c r="AQ10" t="s">
        <v>92</v>
      </c>
      <c r="AR10">
        <v>2.5360474774699164</v>
      </c>
      <c r="AS10" t="s">
        <v>92</v>
      </c>
      <c r="AT10">
        <v>-2.307740861612206E-2</v>
      </c>
      <c r="AU10" t="s">
        <v>92</v>
      </c>
      <c r="AV10">
        <v>3.6080154839948819</v>
      </c>
      <c r="AW10" t="s">
        <v>92</v>
      </c>
      <c r="AX10">
        <v>3.4939434786573083</v>
      </c>
      <c r="AY10" t="s">
        <v>92</v>
      </c>
      <c r="AZ10">
        <v>2.9925568682922612</v>
      </c>
      <c r="BA10" t="s">
        <v>92</v>
      </c>
      <c r="BB10">
        <v>3.7431331854633321</v>
      </c>
      <c r="BC10" t="s">
        <v>92</v>
      </c>
      <c r="BD10">
        <v>4.2663786409134463</v>
      </c>
      <c r="BE10" t="s">
        <v>92</v>
      </c>
      <c r="BF10">
        <v>0.4371583916500319</v>
      </c>
      <c r="BG10" t="s">
        <v>92</v>
      </c>
      <c r="BH10">
        <v>2.1528357910135698</v>
      </c>
      <c r="BI10" t="s">
        <v>92</v>
      </c>
      <c r="BJ10">
        <v>1.3751766105003018</v>
      </c>
      <c r="BK10" t="s">
        <v>92</v>
      </c>
      <c r="BL10">
        <v>0.48727018666307415</v>
      </c>
      <c r="BM10" t="s">
        <v>92</v>
      </c>
      <c r="BN10">
        <v>0.4464135444878391</v>
      </c>
      <c r="BO10" t="s">
        <v>92</v>
      </c>
      <c r="BP10">
        <v>2.6820321025510005E-2</v>
      </c>
      <c r="BQ10" t="s">
        <v>92</v>
      </c>
      <c r="BR10">
        <v>8.4149685404837207E-2</v>
      </c>
      <c r="BS10" t="s">
        <v>92</v>
      </c>
      <c r="BT10">
        <v>0.27845189038512413</v>
      </c>
      <c r="BU10" t="s">
        <v>92</v>
      </c>
      <c r="BV10">
        <v>0.29632700366296938</v>
      </c>
    </row>
    <row r="11" spans="1:74" x14ac:dyDescent="0.4">
      <c r="A11" t="s">
        <v>93</v>
      </c>
      <c r="B11">
        <v>9.9999999999999978E-2</v>
      </c>
      <c r="C11" t="s">
        <v>93</v>
      </c>
      <c r="D11">
        <v>5.3999999999999992E-2</v>
      </c>
      <c r="E11" t="s">
        <v>93</v>
      </c>
      <c r="F11">
        <v>3.2699999999999996</v>
      </c>
      <c r="G11" t="s">
        <v>93</v>
      </c>
      <c r="H11">
        <v>75.8</v>
      </c>
      <c r="I11" t="s">
        <v>93</v>
      </c>
      <c r="J11">
        <v>21.099999999999994</v>
      </c>
      <c r="K11" t="s">
        <v>93</v>
      </c>
      <c r="L11">
        <v>0.51</v>
      </c>
      <c r="M11" t="s">
        <v>93</v>
      </c>
      <c r="N11">
        <v>0.90999999999999992</v>
      </c>
      <c r="O11" t="s">
        <v>93</v>
      </c>
      <c r="P11">
        <v>0.79</v>
      </c>
      <c r="Q11" t="s">
        <v>93</v>
      </c>
      <c r="R11">
        <v>8.4209999999999994</v>
      </c>
      <c r="S11" t="s">
        <v>93</v>
      </c>
      <c r="T11">
        <v>5.4499999999999993</v>
      </c>
      <c r="U11" t="s">
        <v>93</v>
      </c>
      <c r="V11">
        <v>3900</v>
      </c>
      <c r="W11" t="s">
        <v>93</v>
      </c>
      <c r="X11">
        <v>550</v>
      </c>
      <c r="Y11" t="s">
        <v>93</v>
      </c>
      <c r="Z11">
        <v>990</v>
      </c>
      <c r="AA11" t="s">
        <v>93</v>
      </c>
      <c r="AB11">
        <v>710</v>
      </c>
      <c r="AC11" t="s">
        <v>93</v>
      </c>
      <c r="AD11">
        <v>4310</v>
      </c>
      <c r="AE11" t="s">
        <v>93</v>
      </c>
      <c r="AF11">
        <v>4350</v>
      </c>
      <c r="AG11" t="s">
        <v>93</v>
      </c>
      <c r="AH11">
        <v>1224</v>
      </c>
      <c r="AI11" t="s">
        <v>93</v>
      </c>
      <c r="AJ11">
        <v>340</v>
      </c>
      <c r="AK11" t="s">
        <v>93</v>
      </c>
      <c r="AL11">
        <v>1465</v>
      </c>
      <c r="AM11" t="s">
        <v>93</v>
      </c>
      <c r="AN11">
        <v>34.200000000000003</v>
      </c>
      <c r="AO11" t="s">
        <v>93</v>
      </c>
      <c r="AP11">
        <v>0.45149999999999996</v>
      </c>
      <c r="AQ11" t="s">
        <v>93</v>
      </c>
      <c r="AR11">
        <v>0.5958</v>
      </c>
      <c r="AS11" t="s">
        <v>93</v>
      </c>
      <c r="AT11">
        <v>3.3491</v>
      </c>
      <c r="AU11" t="s">
        <v>93</v>
      </c>
      <c r="AV11">
        <v>7.7499999999999999E-2</v>
      </c>
      <c r="AW11" t="s">
        <v>93</v>
      </c>
      <c r="AX11">
        <v>0.1671</v>
      </c>
      <c r="AY11" t="s">
        <v>93</v>
      </c>
      <c r="AZ11">
        <v>0.22720000000000001</v>
      </c>
      <c r="BA11" t="s">
        <v>93</v>
      </c>
      <c r="BB11">
        <v>20.2501</v>
      </c>
      <c r="BC11" t="s">
        <v>93</v>
      </c>
      <c r="BD11">
        <v>0.56420000000000003</v>
      </c>
      <c r="BE11" t="s">
        <v>93</v>
      </c>
      <c r="BF11">
        <v>3.4980000000000002</v>
      </c>
      <c r="BG11" t="s">
        <v>93</v>
      </c>
      <c r="BH11">
        <v>0.22209999999999999</v>
      </c>
      <c r="BI11" t="s">
        <v>93</v>
      </c>
      <c r="BJ11">
        <v>119</v>
      </c>
      <c r="BK11" t="s">
        <v>93</v>
      </c>
      <c r="BL11">
        <v>6.9762000000000005E-2</v>
      </c>
      <c r="BM11" t="s">
        <v>93</v>
      </c>
      <c r="BN11">
        <v>0.14560000000000001</v>
      </c>
      <c r="BO11" t="s">
        <v>93</v>
      </c>
      <c r="BP11">
        <v>1.7667999999999998E-3</v>
      </c>
      <c r="BQ11" t="s">
        <v>93</v>
      </c>
      <c r="BR11">
        <v>7.3109999999999996E-5</v>
      </c>
      <c r="BS11" t="s">
        <v>93</v>
      </c>
      <c r="BT11">
        <v>0.84000000000000008</v>
      </c>
      <c r="BU11" t="s">
        <v>93</v>
      </c>
      <c r="BV11">
        <v>1.7179</v>
      </c>
    </row>
    <row r="12" spans="1:74" x14ac:dyDescent="0.4">
      <c r="A12" t="s">
        <v>94</v>
      </c>
      <c r="B12">
        <v>0.19</v>
      </c>
      <c r="C12" t="s">
        <v>94</v>
      </c>
      <c r="D12">
        <v>0.32100000000000001</v>
      </c>
      <c r="E12" t="s">
        <v>94</v>
      </c>
      <c r="F12">
        <v>6.73</v>
      </c>
      <c r="G12" t="s">
        <v>94</v>
      </c>
      <c r="H12">
        <v>66.7</v>
      </c>
      <c r="I12" t="s">
        <v>94</v>
      </c>
      <c r="J12">
        <v>232.3</v>
      </c>
      <c r="K12" t="s">
        <v>94</v>
      </c>
      <c r="L12">
        <v>-0.4</v>
      </c>
      <c r="M12" t="s">
        <v>94</v>
      </c>
      <c r="N12">
        <v>-2.3199999999999998</v>
      </c>
      <c r="O12" t="s">
        <v>94</v>
      </c>
      <c r="P12">
        <v>7.64</v>
      </c>
      <c r="Q12" t="s">
        <v>94</v>
      </c>
      <c r="R12">
        <v>21.099</v>
      </c>
      <c r="S12" t="s">
        <v>94</v>
      </c>
      <c r="T12">
        <v>5.65</v>
      </c>
      <c r="U12" t="s">
        <v>94</v>
      </c>
      <c r="V12">
        <v>31800</v>
      </c>
      <c r="W12" t="s">
        <v>94</v>
      </c>
      <c r="X12">
        <v>6120</v>
      </c>
      <c r="Y12" t="s">
        <v>94</v>
      </c>
      <c r="Z12">
        <v>1527</v>
      </c>
      <c r="AA12" t="s">
        <v>94</v>
      </c>
      <c r="AB12">
        <v>740</v>
      </c>
      <c r="AC12" t="s">
        <v>94</v>
      </c>
      <c r="AD12">
        <v>22770.000000000004</v>
      </c>
      <c r="AE12" t="s">
        <v>94</v>
      </c>
      <c r="AF12">
        <v>5800</v>
      </c>
      <c r="AG12" t="s">
        <v>94</v>
      </c>
      <c r="AH12">
        <v>1978</v>
      </c>
      <c r="AI12" t="s">
        <v>94</v>
      </c>
      <c r="AJ12">
        <v>3470</v>
      </c>
      <c r="AK12" t="s">
        <v>94</v>
      </c>
      <c r="AL12">
        <v>2167</v>
      </c>
      <c r="AM12" t="s">
        <v>94</v>
      </c>
      <c r="AN12">
        <v>6.5</v>
      </c>
      <c r="AO12" t="s">
        <v>94</v>
      </c>
      <c r="AP12">
        <v>0.1134</v>
      </c>
      <c r="AQ12" t="s">
        <v>94</v>
      </c>
      <c r="AR12">
        <v>0.48309999999999997</v>
      </c>
      <c r="AS12" t="s">
        <v>94</v>
      </c>
      <c r="AT12">
        <v>23.138000000000002</v>
      </c>
      <c r="AU12" t="s">
        <v>94</v>
      </c>
      <c r="AV12">
        <v>1.2999999999999999E-3</v>
      </c>
      <c r="AW12" t="s">
        <v>94</v>
      </c>
      <c r="AX12">
        <v>2.9000000000000001E-2</v>
      </c>
      <c r="AY12" t="s">
        <v>94</v>
      </c>
      <c r="AZ12">
        <v>2.2499999999999999E-2</v>
      </c>
      <c r="BA12" t="s">
        <v>94</v>
      </c>
      <c r="BB12">
        <v>2.3613</v>
      </c>
      <c r="BC12" t="s">
        <v>94</v>
      </c>
      <c r="BD12">
        <v>1.2E-2</v>
      </c>
      <c r="BE12" t="s">
        <v>94</v>
      </c>
      <c r="BF12">
        <v>-1.4434</v>
      </c>
      <c r="BG12" t="s">
        <v>94</v>
      </c>
      <c r="BH12">
        <v>2.2599999999999999E-2</v>
      </c>
      <c r="BI12" t="s">
        <v>94</v>
      </c>
      <c r="BJ12">
        <v>11</v>
      </c>
      <c r="BK12" t="s">
        <v>94</v>
      </c>
      <c r="BL12">
        <v>-9.9620000000000004E-3</v>
      </c>
      <c r="BM12" t="s">
        <v>94</v>
      </c>
      <c r="BN12">
        <v>0.13100000000000001</v>
      </c>
      <c r="BO12" t="s">
        <v>94</v>
      </c>
      <c r="BP12">
        <v>6.0820000000000004E-4</v>
      </c>
      <c r="BQ12" t="s">
        <v>94</v>
      </c>
      <c r="BR12">
        <v>1.9870000000000001E-5</v>
      </c>
      <c r="BS12" t="s">
        <v>94</v>
      </c>
      <c r="BT12">
        <v>-5.3100000000000001E-2</v>
      </c>
      <c r="BU12" t="s">
        <v>94</v>
      </c>
      <c r="BV12">
        <v>0.29509999999999997</v>
      </c>
    </row>
    <row r="13" spans="1:74" x14ac:dyDescent="0.4">
      <c r="A13" t="s">
        <v>95</v>
      </c>
      <c r="B13">
        <v>0.28999999999999998</v>
      </c>
      <c r="C13" t="s">
        <v>95</v>
      </c>
      <c r="D13">
        <v>0.375</v>
      </c>
      <c r="E13" t="s">
        <v>95</v>
      </c>
      <c r="F13">
        <v>10</v>
      </c>
      <c r="G13" t="s">
        <v>95</v>
      </c>
      <c r="H13">
        <v>142.5</v>
      </c>
      <c r="I13" t="s">
        <v>95</v>
      </c>
      <c r="J13">
        <v>253.4</v>
      </c>
      <c r="K13" t="s">
        <v>95</v>
      </c>
      <c r="L13">
        <v>0.11</v>
      </c>
      <c r="M13" t="s">
        <v>95</v>
      </c>
      <c r="N13">
        <v>-1.41</v>
      </c>
      <c r="O13" t="s">
        <v>95</v>
      </c>
      <c r="P13">
        <v>8.43</v>
      </c>
      <c r="Q13" t="s">
        <v>95</v>
      </c>
      <c r="R13">
        <v>29.52</v>
      </c>
      <c r="S13" t="s">
        <v>95</v>
      </c>
      <c r="T13">
        <v>11.1</v>
      </c>
      <c r="U13" t="s">
        <v>95</v>
      </c>
      <c r="V13">
        <v>35700</v>
      </c>
      <c r="W13" t="s">
        <v>95</v>
      </c>
      <c r="X13">
        <v>6670</v>
      </c>
      <c r="Y13" t="s">
        <v>95</v>
      </c>
      <c r="Z13">
        <v>2517</v>
      </c>
      <c r="AA13" t="s">
        <v>95</v>
      </c>
      <c r="AB13">
        <v>1450</v>
      </c>
      <c r="AC13" t="s">
        <v>95</v>
      </c>
      <c r="AD13">
        <v>27080.000000000004</v>
      </c>
      <c r="AE13" t="s">
        <v>95</v>
      </c>
      <c r="AF13">
        <v>10150</v>
      </c>
      <c r="AG13" t="s">
        <v>95</v>
      </c>
      <c r="AH13">
        <v>3202</v>
      </c>
      <c r="AI13" t="s">
        <v>95</v>
      </c>
      <c r="AJ13">
        <v>3810</v>
      </c>
      <c r="AK13" t="s">
        <v>95</v>
      </c>
      <c r="AL13">
        <v>3632</v>
      </c>
      <c r="AM13" t="s">
        <v>95</v>
      </c>
      <c r="AN13">
        <v>40.700000000000003</v>
      </c>
      <c r="AO13" t="s">
        <v>95</v>
      </c>
      <c r="AP13">
        <v>0.56489999999999996</v>
      </c>
      <c r="AQ13" t="s">
        <v>95</v>
      </c>
      <c r="AR13">
        <v>1.0789</v>
      </c>
      <c r="AS13" t="s">
        <v>95</v>
      </c>
      <c r="AT13">
        <v>26.487100000000002</v>
      </c>
      <c r="AU13" t="s">
        <v>95</v>
      </c>
      <c r="AV13">
        <v>7.8799999999999995E-2</v>
      </c>
      <c r="AW13" t="s">
        <v>95</v>
      </c>
      <c r="AX13">
        <v>0.1961</v>
      </c>
      <c r="AY13" t="s">
        <v>95</v>
      </c>
      <c r="AZ13">
        <v>0.24970000000000001</v>
      </c>
      <c r="BA13" t="s">
        <v>95</v>
      </c>
      <c r="BB13">
        <v>22.6114</v>
      </c>
      <c r="BC13" t="s">
        <v>95</v>
      </c>
      <c r="BD13">
        <v>0.57620000000000005</v>
      </c>
      <c r="BE13" t="s">
        <v>95</v>
      </c>
      <c r="BF13">
        <v>2.0546000000000002</v>
      </c>
      <c r="BG13" t="s">
        <v>95</v>
      </c>
      <c r="BH13">
        <v>0.2447</v>
      </c>
      <c r="BI13" t="s">
        <v>95</v>
      </c>
      <c r="BJ13">
        <v>130</v>
      </c>
      <c r="BK13" t="s">
        <v>95</v>
      </c>
      <c r="BL13">
        <v>5.9799999999999999E-2</v>
      </c>
      <c r="BM13" t="s">
        <v>95</v>
      </c>
      <c r="BN13">
        <v>0.27660000000000001</v>
      </c>
      <c r="BO13" t="s">
        <v>95</v>
      </c>
      <c r="BP13">
        <v>2.3749999999999999E-3</v>
      </c>
      <c r="BQ13" t="s">
        <v>95</v>
      </c>
      <c r="BR13">
        <v>9.2979999999999994E-5</v>
      </c>
      <c r="BS13" t="s">
        <v>95</v>
      </c>
      <c r="BT13">
        <v>0.78690000000000004</v>
      </c>
      <c r="BU13" t="s">
        <v>95</v>
      </c>
      <c r="BV13">
        <v>2.0129999999999999</v>
      </c>
    </row>
    <row r="14" spans="1:74" x14ac:dyDescent="0.4">
      <c r="A14" t="s">
        <v>96</v>
      </c>
      <c r="B14">
        <v>5.71</v>
      </c>
      <c r="C14" t="s">
        <v>96</v>
      </c>
      <c r="D14">
        <v>8.3629999999999995</v>
      </c>
      <c r="E14" t="s">
        <v>96</v>
      </c>
      <c r="F14">
        <v>192.78000000000003</v>
      </c>
      <c r="G14" t="s">
        <v>96</v>
      </c>
      <c r="H14">
        <v>2263.5</v>
      </c>
      <c r="I14" t="s">
        <v>96</v>
      </c>
      <c r="J14">
        <v>5861.5999999999995</v>
      </c>
      <c r="K14" t="s">
        <v>96</v>
      </c>
      <c r="L14">
        <v>-1.61</v>
      </c>
      <c r="M14" t="s">
        <v>96</v>
      </c>
      <c r="N14">
        <v>-45.42</v>
      </c>
      <c r="O14" t="s">
        <v>96</v>
      </c>
      <c r="P14">
        <v>190.15</v>
      </c>
      <c r="Q14" t="s">
        <v>96</v>
      </c>
      <c r="R14">
        <v>574.83100000000002</v>
      </c>
      <c r="S14" t="s">
        <v>96</v>
      </c>
      <c r="T14">
        <v>185.77999999999997</v>
      </c>
      <c r="U14" t="s">
        <v>96</v>
      </c>
      <c r="V14">
        <v>809500</v>
      </c>
      <c r="W14" t="s">
        <v>96</v>
      </c>
      <c r="X14">
        <v>154290</v>
      </c>
      <c r="Y14" t="s">
        <v>96</v>
      </c>
      <c r="Z14">
        <v>40549</v>
      </c>
      <c r="AA14" t="s">
        <v>96</v>
      </c>
      <c r="AB14">
        <v>20406</v>
      </c>
      <c r="AC14" t="s">
        <v>96</v>
      </c>
      <c r="AD14">
        <v>396690</v>
      </c>
      <c r="AE14" t="s">
        <v>96</v>
      </c>
      <c r="AF14">
        <v>156797</v>
      </c>
      <c r="AG14" t="s">
        <v>96</v>
      </c>
      <c r="AH14">
        <v>52865</v>
      </c>
      <c r="AI14" t="s">
        <v>96</v>
      </c>
      <c r="AJ14">
        <v>89110</v>
      </c>
      <c r="AK14" t="s">
        <v>96</v>
      </c>
      <c r="AL14">
        <v>58867</v>
      </c>
      <c r="AM14" t="s">
        <v>96</v>
      </c>
      <c r="AN14">
        <v>439.19999999999993</v>
      </c>
      <c r="AO14" t="s">
        <v>96</v>
      </c>
      <c r="AP14">
        <v>5.6527000000000003</v>
      </c>
      <c r="AQ14" t="s">
        <v>96</v>
      </c>
      <c r="AR14">
        <v>14.580300000000001</v>
      </c>
      <c r="AS14" t="s">
        <v>96</v>
      </c>
      <c r="AT14">
        <v>595.47709999999995</v>
      </c>
      <c r="AU14" t="s">
        <v>96</v>
      </c>
      <c r="AV14">
        <v>0.25020000000000003</v>
      </c>
      <c r="AW14" t="s">
        <v>96</v>
      </c>
      <c r="AX14">
        <v>1.4417999999999997</v>
      </c>
      <c r="AY14" t="s">
        <v>96</v>
      </c>
      <c r="AZ14">
        <v>1.42</v>
      </c>
      <c r="BA14" t="s">
        <v>96</v>
      </c>
      <c r="BB14">
        <v>111.99139999999997</v>
      </c>
      <c r="BC14" t="s">
        <v>96</v>
      </c>
      <c r="BD14">
        <v>1.5737999999999996</v>
      </c>
      <c r="BE14" t="s">
        <v>96</v>
      </c>
      <c r="BF14">
        <v>3.9417000000000004</v>
      </c>
      <c r="BG14" t="s">
        <v>96</v>
      </c>
      <c r="BH14">
        <v>1.5451999999999995</v>
      </c>
      <c r="BI14" t="s">
        <v>96</v>
      </c>
      <c r="BJ14">
        <v>1312</v>
      </c>
      <c r="BK14" t="s">
        <v>96</v>
      </c>
      <c r="BL14">
        <v>0.28118099999999996</v>
      </c>
      <c r="BM14" t="s">
        <v>96</v>
      </c>
      <c r="BN14">
        <v>3.1871</v>
      </c>
      <c r="BO14" t="s">
        <v>96</v>
      </c>
      <c r="BP14">
        <v>2.3906199999999996E-2</v>
      </c>
      <c r="BQ14" t="s">
        <v>96</v>
      </c>
      <c r="BR14">
        <v>9.0222999999999996E-4</v>
      </c>
      <c r="BS14" t="s">
        <v>96</v>
      </c>
      <c r="BT14">
        <v>4.8289149999999994</v>
      </c>
      <c r="BU14" t="s">
        <v>96</v>
      </c>
      <c r="BV14">
        <v>16.200199999999999</v>
      </c>
    </row>
    <row r="15" spans="1:74" x14ac:dyDescent="0.4">
      <c r="A15" t="s">
        <v>97</v>
      </c>
      <c r="B15">
        <v>24</v>
      </c>
      <c r="C15" t="s">
        <v>97</v>
      </c>
      <c r="D15">
        <v>24</v>
      </c>
      <c r="E15" t="s">
        <v>97</v>
      </c>
      <c r="F15">
        <v>24</v>
      </c>
      <c r="G15" t="s">
        <v>97</v>
      </c>
      <c r="H15">
        <v>24</v>
      </c>
      <c r="I15" t="s">
        <v>97</v>
      </c>
      <c r="J15">
        <v>24</v>
      </c>
      <c r="K15" t="s">
        <v>97</v>
      </c>
      <c r="L15">
        <v>24</v>
      </c>
      <c r="M15" t="s">
        <v>97</v>
      </c>
      <c r="N15">
        <v>24</v>
      </c>
      <c r="O15" t="s">
        <v>97</v>
      </c>
      <c r="P15">
        <v>24</v>
      </c>
      <c r="Q15" t="s">
        <v>97</v>
      </c>
      <c r="R15">
        <v>24</v>
      </c>
      <c r="S15" t="s">
        <v>97</v>
      </c>
      <c r="T15">
        <v>24</v>
      </c>
      <c r="U15" t="s">
        <v>97</v>
      </c>
      <c r="V15">
        <v>24</v>
      </c>
      <c r="W15" t="s">
        <v>97</v>
      </c>
      <c r="X15">
        <v>24</v>
      </c>
      <c r="Y15" t="s">
        <v>97</v>
      </c>
      <c r="Z15">
        <v>24</v>
      </c>
      <c r="AA15" t="s">
        <v>97</v>
      </c>
      <c r="AB15">
        <v>24</v>
      </c>
      <c r="AC15" t="s">
        <v>97</v>
      </c>
      <c r="AD15">
        <v>16</v>
      </c>
      <c r="AE15" t="s">
        <v>97</v>
      </c>
      <c r="AF15">
        <v>24</v>
      </c>
      <c r="AG15" t="s">
        <v>97</v>
      </c>
      <c r="AH15">
        <v>24</v>
      </c>
      <c r="AI15" t="s">
        <v>97</v>
      </c>
      <c r="AJ15">
        <v>24</v>
      </c>
      <c r="AK15" t="s">
        <v>97</v>
      </c>
      <c r="AL15">
        <v>24</v>
      </c>
      <c r="AM15" t="s">
        <v>97</v>
      </c>
      <c r="AN15">
        <v>24</v>
      </c>
      <c r="AO15" t="s">
        <v>97</v>
      </c>
      <c r="AP15">
        <v>24</v>
      </c>
      <c r="AQ15" t="s">
        <v>97</v>
      </c>
      <c r="AR15">
        <v>24</v>
      </c>
      <c r="AS15" t="s">
        <v>97</v>
      </c>
      <c r="AT15">
        <v>24</v>
      </c>
      <c r="AU15" t="s">
        <v>97</v>
      </c>
      <c r="AV15">
        <v>24</v>
      </c>
      <c r="AW15" t="s">
        <v>97</v>
      </c>
      <c r="AX15">
        <v>24</v>
      </c>
      <c r="AY15" t="s">
        <v>97</v>
      </c>
      <c r="AZ15">
        <v>24</v>
      </c>
      <c r="BA15" t="s">
        <v>97</v>
      </c>
      <c r="BB15">
        <v>24</v>
      </c>
      <c r="BC15" t="s">
        <v>97</v>
      </c>
      <c r="BD15">
        <v>24</v>
      </c>
      <c r="BE15" t="s">
        <v>97</v>
      </c>
      <c r="BF15">
        <v>24</v>
      </c>
      <c r="BG15" t="s">
        <v>97</v>
      </c>
      <c r="BH15">
        <v>24</v>
      </c>
      <c r="BI15" t="s">
        <v>97</v>
      </c>
      <c r="BJ15">
        <v>24</v>
      </c>
      <c r="BK15" t="s">
        <v>97</v>
      </c>
      <c r="BL15">
        <v>16</v>
      </c>
      <c r="BM15" t="s">
        <v>97</v>
      </c>
      <c r="BN15">
        <v>17</v>
      </c>
      <c r="BO15" t="s">
        <v>97</v>
      </c>
      <c r="BP15">
        <v>16</v>
      </c>
      <c r="BQ15" t="s">
        <v>97</v>
      </c>
      <c r="BR15">
        <v>16</v>
      </c>
      <c r="BS15" t="s">
        <v>97</v>
      </c>
      <c r="BT15">
        <v>16</v>
      </c>
      <c r="BU15" t="s">
        <v>97</v>
      </c>
      <c r="BV15">
        <v>16</v>
      </c>
    </row>
    <row r="16" spans="1:74" ht="14.25" thickBot="1" x14ac:dyDescent="0.45">
      <c r="A16" s="19" t="s">
        <v>98</v>
      </c>
      <c r="B16" s="19">
        <v>1.0924980661902031E-2</v>
      </c>
      <c r="C16" s="19" t="s">
        <v>98</v>
      </c>
      <c r="D16" s="19">
        <v>6.9328764669732441E-3</v>
      </c>
      <c r="E16" s="19" t="s">
        <v>98</v>
      </c>
      <c r="F16" s="19">
        <v>0.34581484168622528</v>
      </c>
      <c r="G16" s="19" t="s">
        <v>98</v>
      </c>
      <c r="H16" s="19">
        <v>11.395872032776593</v>
      </c>
      <c r="I16" s="19" t="s">
        <v>98</v>
      </c>
      <c r="J16" s="19">
        <v>2.5409007203075475</v>
      </c>
      <c r="K16" s="19" t="s">
        <v>98</v>
      </c>
      <c r="L16" s="19">
        <v>6.2090690075788164E-2</v>
      </c>
      <c r="M16" s="19" t="s">
        <v>98</v>
      </c>
      <c r="N16" s="19">
        <v>0.10633950259692411</v>
      </c>
      <c r="O16" s="19" t="s">
        <v>98</v>
      </c>
      <c r="P16" s="19">
        <v>0.10050953284737547</v>
      </c>
      <c r="Q16" s="19" t="s">
        <v>98</v>
      </c>
      <c r="R16" s="19">
        <v>1.0130960879091491</v>
      </c>
      <c r="S16" s="19" t="s">
        <v>98</v>
      </c>
      <c r="T16" s="19">
        <v>0.79914522486465556</v>
      </c>
      <c r="U16" s="19" t="s">
        <v>98</v>
      </c>
      <c r="V16" s="19">
        <v>459.11380591891543</v>
      </c>
      <c r="W16" s="19" t="s">
        <v>98</v>
      </c>
      <c r="X16" s="19">
        <v>71.381965750465938</v>
      </c>
      <c r="Y16" s="19" t="s">
        <v>98</v>
      </c>
      <c r="Z16" s="19">
        <v>77.966513699026066</v>
      </c>
      <c r="AA16" s="19" t="s">
        <v>98</v>
      </c>
      <c r="AB16" s="19">
        <v>59.603593698114686</v>
      </c>
      <c r="AC16" s="19" t="s">
        <v>98</v>
      </c>
      <c r="AD16" s="19">
        <v>652.40498391327174</v>
      </c>
      <c r="AE16" s="19" t="s">
        <v>98</v>
      </c>
      <c r="AF16" s="19">
        <v>404.04390954666928</v>
      </c>
      <c r="AG16" s="19" t="s">
        <v>98</v>
      </c>
      <c r="AH16" s="19">
        <v>94.107239342543608</v>
      </c>
      <c r="AI16" s="19" t="s">
        <v>98</v>
      </c>
      <c r="AJ16" s="19">
        <v>42.600619853485938</v>
      </c>
      <c r="AK16" s="19" t="s">
        <v>98</v>
      </c>
      <c r="AL16" s="19">
        <v>131.86503155980736</v>
      </c>
      <c r="AM16" s="19" t="s">
        <v>98</v>
      </c>
      <c r="AN16" s="19">
        <v>2.9661041324027608</v>
      </c>
      <c r="AO16" s="19" t="s">
        <v>98</v>
      </c>
      <c r="AP16" s="19">
        <v>4.6208075101989654E-2</v>
      </c>
      <c r="AQ16" s="19" t="s">
        <v>98</v>
      </c>
      <c r="AR16" s="19">
        <v>5.3233038819706105E-2</v>
      </c>
      <c r="AS16" s="19" t="s">
        <v>98</v>
      </c>
      <c r="AT16" s="19">
        <v>0.40529455138904324</v>
      </c>
      <c r="AU16" s="19" t="s">
        <v>98</v>
      </c>
      <c r="AV16" s="19">
        <v>6.8217902916446168E-3</v>
      </c>
      <c r="AW16" s="19" t="s">
        <v>98</v>
      </c>
      <c r="AX16" s="19">
        <v>1.3639615313398704E-2</v>
      </c>
      <c r="AY16" s="19" t="s">
        <v>98</v>
      </c>
      <c r="AZ16" s="19">
        <v>2.0783044675065896E-2</v>
      </c>
      <c r="BA16" s="19" t="s">
        <v>98</v>
      </c>
      <c r="BB16" s="19">
        <v>1.7881919892169196</v>
      </c>
      <c r="BC16" s="19" t="s">
        <v>98</v>
      </c>
      <c r="BD16" s="19">
        <v>4.8113556184503796E-2</v>
      </c>
      <c r="BE16" s="19" t="s">
        <v>98</v>
      </c>
      <c r="BF16" s="19">
        <v>0.37632733548582287</v>
      </c>
      <c r="BG16" s="19" t="s">
        <v>98</v>
      </c>
      <c r="BH16" s="19">
        <v>2.2859611663666658E-2</v>
      </c>
      <c r="BI16" s="19" t="s">
        <v>98</v>
      </c>
      <c r="BJ16" s="19">
        <v>11.002584333721153</v>
      </c>
      <c r="BK16" s="19" t="s">
        <v>98</v>
      </c>
      <c r="BL16" s="19">
        <v>1.0235106582684188E-2</v>
      </c>
      <c r="BM16" s="19" t="s">
        <v>98</v>
      </c>
      <c r="BN16" s="19">
        <v>2.653604760387927E-2</v>
      </c>
      <c r="BO16" s="19" t="s">
        <v>98</v>
      </c>
      <c r="BP16" s="19">
        <v>3.274783791128594E-4</v>
      </c>
      <c r="BQ16" s="19" t="s">
        <v>98</v>
      </c>
      <c r="BR16" s="19">
        <v>1.3674079248201651E-5</v>
      </c>
      <c r="BS16" s="19" t="s">
        <v>98</v>
      </c>
      <c r="BT16" s="19">
        <v>0.14795373143910839</v>
      </c>
      <c r="BU16" s="19" t="s">
        <v>98</v>
      </c>
      <c r="BV16" s="19">
        <v>0.30230776333391751</v>
      </c>
    </row>
  </sheetData>
  <phoneticPr fontId="9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DA3D-02FA-4FE2-8BDD-7151F824C50D}">
  <dimension ref="B2:AY30"/>
  <sheetViews>
    <sheetView workbookViewId="0">
      <selection activeCell="K20" sqref="K20"/>
    </sheetView>
  </sheetViews>
  <sheetFormatPr defaultRowHeight="13.9" x14ac:dyDescent="0.4"/>
  <sheetData>
    <row r="2" spans="2:51" x14ac:dyDescent="0.4">
      <c r="B2" s="12" t="s">
        <v>75</v>
      </c>
    </row>
    <row r="3" spans="2:51" x14ac:dyDescent="0.4">
      <c r="B3" s="13" t="s">
        <v>76</v>
      </c>
    </row>
    <row r="4" spans="2:51" x14ac:dyDescent="0.4">
      <c r="B4" s="13"/>
    </row>
    <row r="6" spans="2:51" x14ac:dyDescent="0.4">
      <c r="C6" t="s">
        <v>0</v>
      </c>
      <c r="D6" t="s">
        <v>77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</row>
    <row r="7" spans="2:51" x14ac:dyDescent="0.4">
      <c r="C7" t="s">
        <v>48</v>
      </c>
      <c r="D7" s="14">
        <v>0</v>
      </c>
      <c r="E7" s="14">
        <v>0</v>
      </c>
      <c r="F7" s="15">
        <v>44744</v>
      </c>
      <c r="G7">
        <v>0.23</v>
      </c>
      <c r="H7">
        <v>235.5</v>
      </c>
      <c r="I7">
        <v>0.33</v>
      </c>
      <c r="J7">
        <v>23.87</v>
      </c>
      <c r="K7">
        <v>7.96</v>
      </c>
      <c r="L7">
        <v>252</v>
      </c>
      <c r="M7">
        <v>66.5</v>
      </c>
      <c r="N7">
        <v>67.599999999999994</v>
      </c>
      <c r="O7">
        <v>0.16400000000000001</v>
      </c>
      <c r="P7">
        <v>0.12</v>
      </c>
      <c r="Q7">
        <v>250.6</v>
      </c>
      <c r="R7">
        <v>0.04</v>
      </c>
      <c r="S7">
        <v>163</v>
      </c>
      <c r="T7">
        <v>-2.14</v>
      </c>
      <c r="U7">
        <v>7.72</v>
      </c>
      <c r="V7">
        <v>21.864999999999998</v>
      </c>
      <c r="W7">
        <v>5.83</v>
      </c>
      <c r="X7">
        <v>33000</v>
      </c>
      <c r="Y7">
        <v>6330</v>
      </c>
      <c r="Z7">
        <v>1647</v>
      </c>
      <c r="AA7">
        <v>794</v>
      </c>
      <c r="AC7">
        <v>6373</v>
      </c>
      <c r="AD7">
        <v>2197</v>
      </c>
      <c r="AE7">
        <v>3770</v>
      </c>
      <c r="AF7" s="6">
        <v>2402</v>
      </c>
      <c r="AG7" s="6">
        <v>22.3</v>
      </c>
      <c r="AH7" s="6">
        <v>0.56489999999999996</v>
      </c>
      <c r="AI7" s="6">
        <v>1.0789</v>
      </c>
      <c r="AJ7" s="6">
        <v>24.657499999999999</v>
      </c>
      <c r="AK7" s="6">
        <v>7.8799999999999995E-2</v>
      </c>
      <c r="AL7" s="6">
        <v>0.1961</v>
      </c>
      <c r="AM7" s="6">
        <v>0.24970000000000001</v>
      </c>
      <c r="AN7" s="6">
        <v>22.6114</v>
      </c>
      <c r="AO7" s="6">
        <v>0.57620000000000005</v>
      </c>
      <c r="AP7" s="6">
        <v>-0.21820000000000001</v>
      </c>
      <c r="AQ7" s="6">
        <v>0.2447</v>
      </c>
      <c r="AR7" s="6">
        <v>27</v>
      </c>
      <c r="AS7" s="10"/>
      <c r="AU7">
        <v>0.1331</v>
      </c>
      <c r="AV7" s="11"/>
      <c r="AW7" s="11"/>
    </row>
    <row r="8" spans="2:51" x14ac:dyDescent="0.4">
      <c r="C8" t="s">
        <v>50</v>
      </c>
      <c r="D8" s="14">
        <v>1</v>
      </c>
      <c r="E8" s="14">
        <v>4</v>
      </c>
      <c r="F8" s="15">
        <v>44744.166666666701</v>
      </c>
      <c r="G8">
        <v>0.24</v>
      </c>
      <c r="H8">
        <v>231.6</v>
      </c>
      <c r="I8">
        <v>0.32700000000000001</v>
      </c>
      <c r="J8">
        <v>24.4</v>
      </c>
      <c r="K8">
        <v>8.1300000000000008</v>
      </c>
      <c r="L8">
        <v>251.9</v>
      </c>
      <c r="M8">
        <v>66.900000000000006</v>
      </c>
      <c r="N8">
        <v>68</v>
      </c>
      <c r="O8">
        <v>0.16</v>
      </c>
      <c r="P8">
        <v>0.12</v>
      </c>
      <c r="Q8">
        <v>250.2</v>
      </c>
      <c r="R8">
        <v>0.11</v>
      </c>
      <c r="S8">
        <v>163</v>
      </c>
      <c r="T8">
        <v>-2.0699999999999998</v>
      </c>
      <c r="U8">
        <v>7.73</v>
      </c>
      <c r="V8">
        <v>21.116</v>
      </c>
      <c r="W8">
        <v>5.95</v>
      </c>
      <c r="X8">
        <v>33500</v>
      </c>
      <c r="Y8">
        <v>6480</v>
      </c>
      <c r="Z8">
        <v>1679</v>
      </c>
      <c r="AA8">
        <v>816</v>
      </c>
      <c r="AB8">
        <v>25170</v>
      </c>
      <c r="AC8">
        <v>6344</v>
      </c>
      <c r="AD8">
        <v>2195</v>
      </c>
      <c r="AE8">
        <v>3810</v>
      </c>
      <c r="AF8" s="6">
        <v>2390</v>
      </c>
      <c r="AG8" s="6">
        <v>26</v>
      </c>
      <c r="AH8" s="6">
        <v>0.50860000000000005</v>
      </c>
      <c r="AI8" s="6">
        <v>0.79220000000000002</v>
      </c>
      <c r="AJ8" s="6">
        <v>25.758099999999999</v>
      </c>
      <c r="AK8" s="6">
        <v>2.7199999999999998E-2</v>
      </c>
      <c r="AL8" s="6">
        <v>8.3799999999999999E-2</v>
      </c>
      <c r="AM8" s="6">
        <v>0.1545</v>
      </c>
      <c r="AN8" s="6">
        <v>6.4985999999999997</v>
      </c>
      <c r="AO8" s="6">
        <v>9.3299999999999994E-2</v>
      </c>
      <c r="AP8" s="6">
        <v>0.2104</v>
      </c>
      <c r="AQ8" s="6">
        <v>0.1477</v>
      </c>
      <c r="AR8" s="6">
        <v>23</v>
      </c>
      <c r="AS8" s="10">
        <v>1.9279999999999999E-2</v>
      </c>
      <c r="AT8" t="s">
        <v>51</v>
      </c>
      <c r="AU8">
        <v>0.1341</v>
      </c>
      <c r="AV8">
        <v>2.1749999999999999E-3</v>
      </c>
      <c r="AW8" s="11">
        <v>8.7239999999999998E-5</v>
      </c>
      <c r="AX8">
        <v>3.6720000000000003E-2</v>
      </c>
      <c r="AY8">
        <v>0.4677</v>
      </c>
    </row>
    <row r="9" spans="2:51" x14ac:dyDescent="0.4">
      <c r="C9" t="s">
        <v>52</v>
      </c>
      <c r="D9" s="14">
        <v>2</v>
      </c>
      <c r="E9" s="14">
        <v>8</v>
      </c>
      <c r="F9" s="15">
        <v>44744.333333333299</v>
      </c>
      <c r="G9">
        <v>0.23</v>
      </c>
      <c r="H9">
        <v>234.5</v>
      </c>
      <c r="I9">
        <v>0.34499999999999997</v>
      </c>
      <c r="J9">
        <v>23.44</v>
      </c>
      <c r="K9">
        <v>7.81</v>
      </c>
      <c r="L9">
        <v>255.2</v>
      </c>
      <c r="M9">
        <v>77.2</v>
      </c>
      <c r="N9">
        <v>78.5</v>
      </c>
      <c r="O9">
        <v>0.186</v>
      </c>
      <c r="P9">
        <v>0.12</v>
      </c>
      <c r="Q9">
        <v>253.4</v>
      </c>
      <c r="R9">
        <v>0.09</v>
      </c>
      <c r="S9">
        <v>165</v>
      </c>
      <c r="T9">
        <v>-1.55</v>
      </c>
      <c r="U9">
        <v>7.79</v>
      </c>
      <c r="V9">
        <v>21.099</v>
      </c>
      <c r="W9">
        <v>6.86</v>
      </c>
      <c r="X9">
        <v>33900</v>
      </c>
      <c r="Y9">
        <v>6380</v>
      </c>
      <c r="Z9">
        <v>1711</v>
      </c>
      <c r="AA9">
        <v>839</v>
      </c>
      <c r="AC9">
        <v>6234</v>
      </c>
      <c r="AD9">
        <v>2227</v>
      </c>
      <c r="AE9">
        <v>3800</v>
      </c>
      <c r="AF9" s="6">
        <v>2339</v>
      </c>
      <c r="AG9" s="6">
        <v>19.899999999999999</v>
      </c>
      <c r="AH9" s="6">
        <v>0.35420000000000001</v>
      </c>
      <c r="AI9" s="6">
        <v>0.66539999999999999</v>
      </c>
      <c r="AJ9" s="6">
        <v>25.995000000000001</v>
      </c>
      <c r="AK9" s="6">
        <v>1.8100000000000002E-2</v>
      </c>
      <c r="AL9" s="6">
        <v>6.3899999999999998E-2</v>
      </c>
      <c r="AM9" s="6">
        <v>8.4000000000000005E-2</v>
      </c>
      <c r="AN9" s="6">
        <v>5.0521000000000003</v>
      </c>
      <c r="AO9" s="6">
        <v>4.1500000000000002E-2</v>
      </c>
      <c r="AP9" s="6">
        <v>-0.27910000000000001</v>
      </c>
      <c r="AQ9" s="6">
        <v>0.11849999999999999</v>
      </c>
      <c r="AR9" s="6">
        <v>47</v>
      </c>
      <c r="AS9" s="10"/>
      <c r="AV9" s="11"/>
      <c r="AW9" s="11"/>
    </row>
    <row r="10" spans="2:51" x14ac:dyDescent="0.4">
      <c r="C10" t="s">
        <v>53</v>
      </c>
      <c r="D10" s="14">
        <v>3</v>
      </c>
      <c r="E10" s="14">
        <v>12</v>
      </c>
      <c r="F10" s="15">
        <v>44744.5</v>
      </c>
      <c r="G10">
        <v>0.21</v>
      </c>
      <c r="H10">
        <v>248.2</v>
      </c>
      <c r="I10">
        <v>0.34</v>
      </c>
      <c r="J10">
        <v>20.2</v>
      </c>
      <c r="K10">
        <v>6.73</v>
      </c>
      <c r="L10">
        <v>249.2</v>
      </c>
      <c r="M10">
        <v>120.7</v>
      </c>
      <c r="N10">
        <v>122.7</v>
      </c>
      <c r="O10">
        <v>0.17899999999999999</v>
      </c>
      <c r="P10">
        <v>0.12</v>
      </c>
      <c r="Q10">
        <v>249.1</v>
      </c>
      <c r="R10">
        <v>-0.12</v>
      </c>
      <c r="S10">
        <v>162</v>
      </c>
      <c r="T10">
        <v>-2.2999999999999998</v>
      </c>
      <c r="U10">
        <v>8.1300000000000008</v>
      </c>
      <c r="V10">
        <v>24.811</v>
      </c>
      <c r="W10">
        <v>10</v>
      </c>
      <c r="X10">
        <v>34700</v>
      </c>
      <c r="Y10">
        <v>6500</v>
      </c>
      <c r="Z10">
        <v>1661</v>
      </c>
      <c r="AA10">
        <v>799</v>
      </c>
      <c r="AB10">
        <v>26170</v>
      </c>
      <c r="AC10">
        <v>6024</v>
      </c>
      <c r="AD10">
        <v>2179</v>
      </c>
      <c r="AE10">
        <v>3810</v>
      </c>
      <c r="AF10" s="6">
        <v>2278</v>
      </c>
      <c r="AG10" s="6">
        <v>15.2</v>
      </c>
      <c r="AH10" s="6">
        <v>0.30099999999999999</v>
      </c>
      <c r="AI10" s="6">
        <v>0.59389999999999998</v>
      </c>
      <c r="AJ10" s="6">
        <v>25.650600000000001</v>
      </c>
      <c r="AK10" s="6">
        <v>1.47E-2</v>
      </c>
      <c r="AL10" s="6">
        <v>4.58E-2</v>
      </c>
      <c r="AM10" s="6">
        <v>7.5899999999999995E-2</v>
      </c>
      <c r="AN10" s="6">
        <v>4.3327999999999998</v>
      </c>
      <c r="AO10" s="6">
        <v>4.2999999999999997E-2</v>
      </c>
      <c r="AP10" s="6">
        <v>-0.3034</v>
      </c>
      <c r="AQ10" s="6">
        <v>7.6999999999999999E-2</v>
      </c>
      <c r="AR10" s="6">
        <v>56</v>
      </c>
      <c r="AS10" s="10">
        <v>-1.062E-3</v>
      </c>
      <c r="AT10" t="s">
        <v>51</v>
      </c>
      <c r="AU10">
        <v>0.24</v>
      </c>
      <c r="AV10" s="11">
        <v>9.636E-4</v>
      </c>
      <c r="AW10" s="11">
        <v>3.5240000000000001E-5</v>
      </c>
      <c r="AX10">
        <v>0.52249999999999996</v>
      </c>
      <c r="AY10">
        <v>1.45</v>
      </c>
    </row>
    <row r="11" spans="2:51" x14ac:dyDescent="0.4">
      <c r="C11" t="s">
        <v>54</v>
      </c>
      <c r="D11" s="14">
        <v>4</v>
      </c>
      <c r="E11" s="14">
        <v>16</v>
      </c>
      <c r="F11" s="15">
        <v>44744.666666666701</v>
      </c>
      <c r="G11">
        <v>0.19</v>
      </c>
      <c r="H11">
        <v>250.5</v>
      </c>
      <c r="I11">
        <v>0.32100000000000001</v>
      </c>
      <c r="J11">
        <v>20.52</v>
      </c>
      <c r="K11">
        <v>6.84</v>
      </c>
      <c r="L11">
        <v>242.2</v>
      </c>
      <c r="M11">
        <v>138.4</v>
      </c>
      <c r="N11">
        <v>140.80000000000001</v>
      </c>
      <c r="O11">
        <v>0.151</v>
      </c>
      <c r="P11">
        <v>0.11</v>
      </c>
      <c r="Q11">
        <v>243</v>
      </c>
      <c r="R11">
        <v>-0.27</v>
      </c>
      <c r="S11">
        <v>158</v>
      </c>
      <c r="T11">
        <v>-2.3199999999999998</v>
      </c>
      <c r="U11">
        <v>8.43</v>
      </c>
      <c r="V11">
        <v>26.613</v>
      </c>
      <c r="W11">
        <v>11.1</v>
      </c>
      <c r="X11">
        <v>35500</v>
      </c>
      <c r="Y11">
        <v>6670</v>
      </c>
      <c r="Z11">
        <v>1664</v>
      </c>
      <c r="AA11">
        <v>787</v>
      </c>
      <c r="AC11">
        <v>6103</v>
      </c>
      <c r="AD11">
        <v>2173</v>
      </c>
      <c r="AE11">
        <v>3800</v>
      </c>
      <c r="AF11" s="6">
        <v>2295</v>
      </c>
      <c r="AG11" s="6">
        <v>17</v>
      </c>
      <c r="AH11" s="6">
        <v>0.24060000000000001</v>
      </c>
      <c r="AI11" s="6">
        <v>0.58950000000000002</v>
      </c>
      <c r="AJ11" s="6">
        <v>25.012</v>
      </c>
      <c r="AK11" s="6">
        <v>1.2699999999999999E-2</v>
      </c>
      <c r="AL11" s="6">
        <v>4.0500000000000001E-2</v>
      </c>
      <c r="AM11" s="6">
        <v>5.7700000000000001E-2</v>
      </c>
      <c r="AN11" s="6">
        <v>3.0089999999999999</v>
      </c>
      <c r="AO11" s="6">
        <v>2.9600000000000001E-2</v>
      </c>
      <c r="AP11" s="6">
        <v>-1.4434</v>
      </c>
      <c r="AQ11" s="6">
        <v>6.0699999999999997E-2</v>
      </c>
      <c r="AR11" s="6">
        <v>46</v>
      </c>
      <c r="AS11" s="10"/>
      <c r="AV11" s="11"/>
      <c r="AW11" s="11"/>
    </row>
    <row r="12" spans="2:51" x14ac:dyDescent="0.4">
      <c r="C12" t="s">
        <v>55</v>
      </c>
      <c r="D12" s="14">
        <v>5</v>
      </c>
      <c r="E12" s="14">
        <v>20</v>
      </c>
      <c r="F12" s="15">
        <v>44744.833333333299</v>
      </c>
      <c r="G12">
        <v>0.21</v>
      </c>
      <c r="H12">
        <v>243.2</v>
      </c>
      <c r="I12">
        <v>0.32500000000000001</v>
      </c>
      <c r="J12">
        <v>23.12</v>
      </c>
      <c r="K12">
        <v>7.71</v>
      </c>
      <c r="L12">
        <v>246.8</v>
      </c>
      <c r="M12">
        <v>92.4</v>
      </c>
      <c r="N12">
        <v>93.9</v>
      </c>
      <c r="O12">
        <v>0.158</v>
      </c>
      <c r="P12">
        <v>0.12</v>
      </c>
      <c r="Q12">
        <v>246.5</v>
      </c>
      <c r="R12">
        <v>-0.12</v>
      </c>
      <c r="S12">
        <v>160</v>
      </c>
      <c r="T12">
        <v>-2.0499999999999998</v>
      </c>
      <c r="U12">
        <v>7.99</v>
      </c>
      <c r="V12">
        <v>24.303000000000001</v>
      </c>
      <c r="W12">
        <v>7.73</v>
      </c>
      <c r="X12">
        <v>34200</v>
      </c>
      <c r="Y12">
        <v>6560</v>
      </c>
      <c r="Z12">
        <v>1641</v>
      </c>
      <c r="AA12">
        <v>740</v>
      </c>
      <c r="AB12">
        <v>26260</v>
      </c>
      <c r="AC12">
        <v>5989</v>
      </c>
      <c r="AD12">
        <v>2109</v>
      </c>
      <c r="AE12">
        <v>3770</v>
      </c>
      <c r="AF12" s="6">
        <v>2315</v>
      </c>
      <c r="AG12" s="6">
        <v>14.6</v>
      </c>
      <c r="AH12" s="6">
        <v>0.22470000000000001</v>
      </c>
      <c r="AI12" s="6">
        <v>0.56889999999999996</v>
      </c>
      <c r="AJ12" s="6">
        <v>24.351600000000001</v>
      </c>
      <c r="AK12" s="6">
        <v>7.3000000000000001E-3</v>
      </c>
      <c r="AL12" s="6">
        <v>4.7E-2</v>
      </c>
      <c r="AM12" s="6">
        <v>5.3199999999999997E-2</v>
      </c>
      <c r="AN12" s="6">
        <v>2.8988999999999998</v>
      </c>
      <c r="AO12" s="6">
        <v>2.2800000000000001E-2</v>
      </c>
      <c r="AP12" s="6">
        <v>-0.93540000000000001</v>
      </c>
      <c r="AQ12" s="6">
        <v>5.21E-2</v>
      </c>
      <c r="AR12" s="6">
        <v>27</v>
      </c>
      <c r="AS12" s="10">
        <v>-1.9070000000000001E-3</v>
      </c>
      <c r="AT12" t="s">
        <v>51</v>
      </c>
      <c r="AU12">
        <v>0.184</v>
      </c>
      <c r="AV12">
        <v>1.322E-3</v>
      </c>
      <c r="AW12" s="11">
        <v>4.8959999999999999E-5</v>
      </c>
      <c r="AX12">
        <v>0.37159999999999999</v>
      </c>
      <c r="AY12">
        <v>1.1539999999999999</v>
      </c>
    </row>
    <row r="13" spans="2:51" x14ac:dyDescent="0.4">
      <c r="C13" t="s">
        <v>56</v>
      </c>
      <c r="D13" s="14">
        <v>6</v>
      </c>
      <c r="E13" s="14">
        <v>24</v>
      </c>
      <c r="F13" s="15">
        <v>44745</v>
      </c>
      <c r="G13">
        <v>0.28999999999999998</v>
      </c>
      <c r="H13">
        <v>223.5</v>
      </c>
      <c r="I13">
        <v>0.34499999999999997</v>
      </c>
      <c r="J13">
        <v>25.72</v>
      </c>
      <c r="K13">
        <v>8.57</v>
      </c>
      <c r="L13">
        <v>236.5</v>
      </c>
      <c r="M13">
        <v>74.8</v>
      </c>
      <c r="N13">
        <v>76.099999999999994</v>
      </c>
      <c r="O13">
        <v>0.186</v>
      </c>
      <c r="P13">
        <v>0.11</v>
      </c>
      <c r="Q13">
        <v>235.3</v>
      </c>
      <c r="R13">
        <v>0.04</v>
      </c>
      <c r="S13">
        <v>153</v>
      </c>
      <c r="T13">
        <v>-1.41</v>
      </c>
      <c r="U13">
        <v>7.81</v>
      </c>
      <c r="V13">
        <v>22.366</v>
      </c>
      <c r="W13">
        <v>6.49</v>
      </c>
      <c r="X13">
        <v>32900</v>
      </c>
      <c r="Y13">
        <v>6430</v>
      </c>
      <c r="Z13">
        <v>1658</v>
      </c>
      <c r="AA13">
        <v>799</v>
      </c>
      <c r="AC13">
        <v>5900</v>
      </c>
      <c r="AD13">
        <v>2148</v>
      </c>
      <c r="AE13">
        <v>3780</v>
      </c>
      <c r="AF13" s="6">
        <v>2308</v>
      </c>
      <c r="AG13" s="6">
        <v>20.2</v>
      </c>
      <c r="AH13" s="6">
        <v>0.1774</v>
      </c>
      <c r="AI13" s="6">
        <v>0.61770000000000003</v>
      </c>
      <c r="AJ13" s="6">
        <v>24.199200000000001</v>
      </c>
      <c r="AK13" s="6">
        <v>7.3000000000000001E-3</v>
      </c>
      <c r="AL13" s="6">
        <v>4.7699999999999999E-2</v>
      </c>
      <c r="AM13" s="6">
        <v>3.2300000000000002E-2</v>
      </c>
      <c r="AN13" s="6">
        <v>2.3613</v>
      </c>
      <c r="AO13" s="6">
        <v>2.3900000000000001E-2</v>
      </c>
      <c r="AP13" s="6">
        <v>-0.2475</v>
      </c>
      <c r="AQ13" s="6">
        <v>4.4299999999999999E-2</v>
      </c>
      <c r="AR13" s="6">
        <v>11</v>
      </c>
      <c r="AS13" s="10"/>
      <c r="AV13" s="11"/>
      <c r="AW13" s="11"/>
    </row>
    <row r="14" spans="2:51" x14ac:dyDescent="0.4">
      <c r="C14" t="s">
        <v>57</v>
      </c>
      <c r="D14" s="14">
        <v>7</v>
      </c>
      <c r="E14" s="14">
        <v>28</v>
      </c>
      <c r="F14" s="15">
        <v>44745.166666666701</v>
      </c>
      <c r="G14">
        <v>0.26</v>
      </c>
      <c r="H14">
        <v>235.6</v>
      </c>
      <c r="I14">
        <v>0.34599999999999997</v>
      </c>
      <c r="J14">
        <v>27.75</v>
      </c>
      <c r="K14">
        <v>9.25</v>
      </c>
      <c r="L14">
        <v>251.9</v>
      </c>
      <c r="M14">
        <v>66.3</v>
      </c>
      <c r="N14">
        <v>67.400000000000006</v>
      </c>
      <c r="O14">
        <v>0.187</v>
      </c>
      <c r="P14">
        <v>0.12</v>
      </c>
      <c r="Q14">
        <v>250.4</v>
      </c>
      <c r="R14">
        <v>0.01</v>
      </c>
      <c r="S14">
        <v>163</v>
      </c>
      <c r="T14">
        <v>-1.47</v>
      </c>
      <c r="U14">
        <v>7.64</v>
      </c>
      <c r="V14">
        <v>21.905999999999999</v>
      </c>
      <c r="W14">
        <v>5.8</v>
      </c>
      <c r="X14">
        <v>32400</v>
      </c>
      <c r="Y14">
        <v>6390</v>
      </c>
      <c r="Z14">
        <v>1736</v>
      </c>
      <c r="AA14">
        <v>899</v>
      </c>
      <c r="AC14">
        <v>5906</v>
      </c>
      <c r="AD14">
        <v>2268</v>
      </c>
      <c r="AE14">
        <v>3810</v>
      </c>
      <c r="AF14" s="6">
        <v>2282</v>
      </c>
      <c r="AG14" s="6">
        <v>6.5</v>
      </c>
      <c r="AH14" s="6">
        <v>0.2535</v>
      </c>
      <c r="AI14" s="6">
        <v>0.60860000000000003</v>
      </c>
      <c r="AJ14" s="6">
        <v>24.249700000000001</v>
      </c>
      <c r="AK14" s="6">
        <v>6.1000000000000004E-3</v>
      </c>
      <c r="AL14" s="6">
        <v>9.11E-2</v>
      </c>
      <c r="AM14" s="6">
        <v>2.53E-2</v>
      </c>
      <c r="AN14" s="6">
        <v>3.1000999999999999</v>
      </c>
      <c r="AO14" s="6">
        <v>4.2299999999999997E-2</v>
      </c>
      <c r="AP14" s="6">
        <v>9.3100000000000002E-2</v>
      </c>
      <c r="AQ14" s="6">
        <v>4.4200000000000003E-2</v>
      </c>
      <c r="AR14" s="6">
        <v>46</v>
      </c>
      <c r="AS14" s="10"/>
      <c r="AV14" s="11"/>
      <c r="AW14" s="11"/>
    </row>
    <row r="15" spans="2:51" x14ac:dyDescent="0.4">
      <c r="C15" t="s">
        <v>58</v>
      </c>
      <c r="D15" s="14">
        <v>8</v>
      </c>
      <c r="E15" s="14">
        <v>32</v>
      </c>
      <c r="F15" s="15">
        <v>44745.333333333299</v>
      </c>
      <c r="G15">
        <v>0.27</v>
      </c>
      <c r="H15">
        <v>233.4</v>
      </c>
      <c r="I15">
        <v>0.36799999999999999</v>
      </c>
      <c r="J15">
        <v>30</v>
      </c>
      <c r="K15">
        <v>10</v>
      </c>
      <c r="L15">
        <v>248.5</v>
      </c>
      <c r="M15">
        <v>78.099999999999994</v>
      </c>
      <c r="N15">
        <v>79.400000000000006</v>
      </c>
      <c r="O15">
        <v>0.218</v>
      </c>
      <c r="P15">
        <v>0.12</v>
      </c>
      <c r="Q15">
        <v>247.2</v>
      </c>
      <c r="R15">
        <v>0.04</v>
      </c>
      <c r="S15">
        <v>161</v>
      </c>
      <c r="T15">
        <v>-1.7</v>
      </c>
      <c r="U15">
        <v>7.7</v>
      </c>
      <c r="V15">
        <v>22.07</v>
      </c>
      <c r="W15">
        <v>6.82</v>
      </c>
      <c r="X15">
        <v>34800</v>
      </c>
      <c r="Y15">
        <v>6600</v>
      </c>
      <c r="Z15">
        <v>1629</v>
      </c>
      <c r="AA15">
        <v>813</v>
      </c>
      <c r="AB15">
        <v>25400</v>
      </c>
      <c r="AC15">
        <v>6504</v>
      </c>
      <c r="AD15">
        <v>2129</v>
      </c>
      <c r="AE15">
        <v>3800</v>
      </c>
      <c r="AF15" s="6">
        <v>2444</v>
      </c>
      <c r="AG15" s="6">
        <v>16.899999999999999</v>
      </c>
      <c r="AH15" s="6">
        <v>0.2356</v>
      </c>
      <c r="AI15" s="6">
        <v>0.53390000000000004</v>
      </c>
      <c r="AJ15" s="6">
        <v>26.321300000000001</v>
      </c>
      <c r="AK15" s="6">
        <v>6.3E-3</v>
      </c>
      <c r="AL15" s="6">
        <v>5.96E-2</v>
      </c>
      <c r="AM15" s="6">
        <v>6.13E-2</v>
      </c>
      <c r="AN15" s="6">
        <v>3.5457999999999998</v>
      </c>
      <c r="AO15" s="6">
        <v>1.8800000000000001E-2</v>
      </c>
      <c r="AP15" s="6">
        <v>0.2155</v>
      </c>
      <c r="AQ15" s="6">
        <v>3.7699999999999997E-2</v>
      </c>
      <c r="AR15" s="6">
        <v>65</v>
      </c>
      <c r="AS15" s="10">
        <v>3.1789999999999999E-2</v>
      </c>
      <c r="AT15" t="s">
        <v>51</v>
      </c>
      <c r="AU15">
        <v>0.15629999999999999</v>
      </c>
      <c r="AV15">
        <v>2.3749999999999999E-3</v>
      </c>
      <c r="AW15" s="11">
        <v>9.2979999999999994E-5</v>
      </c>
      <c r="AX15">
        <v>3.8199999999999998E-2</v>
      </c>
      <c r="AY15">
        <v>0.46800000000000003</v>
      </c>
    </row>
    <row r="16" spans="2:51" x14ac:dyDescent="0.4">
      <c r="C16" t="s">
        <v>59</v>
      </c>
      <c r="D16" s="14">
        <v>9</v>
      </c>
      <c r="E16" s="14">
        <v>36</v>
      </c>
      <c r="F16" s="15">
        <v>44745.5</v>
      </c>
      <c r="G16">
        <v>0.23</v>
      </c>
      <c r="H16">
        <v>239.4</v>
      </c>
      <c r="I16">
        <v>0.36799999999999999</v>
      </c>
      <c r="J16">
        <v>24.48</v>
      </c>
      <c r="K16">
        <v>8.16</v>
      </c>
      <c r="L16">
        <v>238.9</v>
      </c>
      <c r="M16">
        <v>121.3</v>
      </c>
      <c r="N16">
        <v>123.4</v>
      </c>
      <c r="O16">
        <v>0.218</v>
      </c>
      <c r="P16">
        <v>0.11</v>
      </c>
      <c r="Q16">
        <v>238.9</v>
      </c>
      <c r="R16">
        <v>-0.11</v>
      </c>
      <c r="S16">
        <v>155</v>
      </c>
      <c r="T16">
        <v>-1.89</v>
      </c>
      <c r="U16">
        <v>8.1</v>
      </c>
      <c r="V16">
        <v>25.114999999999998</v>
      </c>
      <c r="W16">
        <v>10</v>
      </c>
      <c r="X16">
        <v>35100</v>
      </c>
      <c r="Y16">
        <v>6490</v>
      </c>
      <c r="Z16">
        <v>1605</v>
      </c>
      <c r="AA16">
        <v>757</v>
      </c>
      <c r="AC16">
        <v>6191</v>
      </c>
      <c r="AD16">
        <v>2055</v>
      </c>
      <c r="AE16">
        <v>3760</v>
      </c>
      <c r="AF16" s="6">
        <v>2314</v>
      </c>
      <c r="AG16" s="6">
        <v>7.6</v>
      </c>
      <c r="AH16" s="6">
        <v>0.20899999999999999</v>
      </c>
      <c r="AI16" s="6">
        <v>0.52310000000000001</v>
      </c>
      <c r="AJ16" s="6">
        <v>24.6798</v>
      </c>
      <c r="AK16" s="6">
        <v>6.7999999999999996E-3</v>
      </c>
      <c r="AL16" s="6">
        <v>6.2600000000000003E-2</v>
      </c>
      <c r="AM16" s="6">
        <v>3.8199999999999998E-2</v>
      </c>
      <c r="AN16" s="6">
        <v>3.0474999999999999</v>
      </c>
      <c r="AO16" s="6">
        <v>1.2E-2</v>
      </c>
      <c r="AP16" s="6">
        <v>-1.002</v>
      </c>
      <c r="AQ16" s="6">
        <v>3.0300000000000001E-2</v>
      </c>
      <c r="AR16" s="6">
        <v>67</v>
      </c>
      <c r="AS16" s="10"/>
      <c r="AV16" s="11"/>
      <c r="AW16" s="11"/>
    </row>
    <row r="17" spans="3:51" x14ac:dyDescent="0.4">
      <c r="C17" t="s">
        <v>60</v>
      </c>
      <c r="D17" s="14">
        <v>10</v>
      </c>
      <c r="E17" s="14">
        <v>40</v>
      </c>
      <c r="F17" s="15">
        <v>44745.666666666701</v>
      </c>
      <c r="G17">
        <v>0.19</v>
      </c>
      <c r="H17">
        <v>241.9</v>
      </c>
      <c r="I17">
        <v>0.35099999999999998</v>
      </c>
      <c r="J17">
        <v>24.09</v>
      </c>
      <c r="K17">
        <v>8.0299999999999994</v>
      </c>
      <c r="L17">
        <v>232</v>
      </c>
      <c r="M17">
        <v>118.8</v>
      </c>
      <c r="N17">
        <v>120.8</v>
      </c>
      <c r="O17">
        <v>0.19400000000000001</v>
      </c>
      <c r="P17">
        <v>0.11</v>
      </c>
      <c r="Q17">
        <v>233</v>
      </c>
      <c r="R17">
        <v>-0.25</v>
      </c>
      <c r="S17">
        <v>151</v>
      </c>
      <c r="T17">
        <v>-2.0499999999999998</v>
      </c>
      <c r="U17">
        <v>8.14</v>
      </c>
      <c r="V17">
        <v>27.015999999999998</v>
      </c>
      <c r="W17">
        <v>9.4600000000000009</v>
      </c>
      <c r="X17">
        <v>35700</v>
      </c>
      <c r="Y17">
        <v>6670</v>
      </c>
      <c r="Z17">
        <v>1706</v>
      </c>
      <c r="AA17">
        <v>802</v>
      </c>
      <c r="AB17">
        <v>27080</v>
      </c>
      <c r="AC17">
        <v>6412</v>
      </c>
      <c r="AD17">
        <v>2186</v>
      </c>
      <c r="AE17">
        <v>3780</v>
      </c>
      <c r="AF17" s="6">
        <v>2403</v>
      </c>
      <c r="AG17" s="6">
        <v>16.600000000000001</v>
      </c>
      <c r="AH17" s="6">
        <v>0.31240000000000001</v>
      </c>
      <c r="AI17" s="6">
        <v>0.54139999999999999</v>
      </c>
      <c r="AJ17" s="6">
        <v>25.725100000000001</v>
      </c>
      <c r="AK17" s="6">
        <v>2.3099999999999999E-2</v>
      </c>
      <c r="AL17" s="6">
        <v>5.3499999999999999E-2</v>
      </c>
      <c r="AM17" s="6">
        <v>6.8099999999999994E-2</v>
      </c>
      <c r="AN17" s="6">
        <v>3.7267999999999999</v>
      </c>
      <c r="AO17" s="6">
        <v>3.1699999999999999E-2</v>
      </c>
      <c r="AP17" s="6">
        <v>-0.2467</v>
      </c>
      <c r="AQ17" s="6">
        <v>4.3099999999999999E-2</v>
      </c>
      <c r="AR17" s="6">
        <v>66</v>
      </c>
      <c r="AS17" s="10">
        <v>-5.8560000000000001E-3</v>
      </c>
      <c r="AT17" t="s">
        <v>51</v>
      </c>
      <c r="AU17">
        <v>0.2354</v>
      </c>
      <c r="AV17">
        <v>1.0039999999999999E-3</v>
      </c>
      <c r="AW17" s="11">
        <v>3.4799999999999999E-5</v>
      </c>
      <c r="AX17">
        <v>0.58760000000000001</v>
      </c>
      <c r="AY17">
        <v>1.5920000000000001</v>
      </c>
    </row>
    <row r="18" spans="3:51" x14ac:dyDescent="0.4">
      <c r="C18" t="s">
        <v>61</v>
      </c>
      <c r="D18" s="14">
        <v>11</v>
      </c>
      <c r="E18" s="14">
        <v>44</v>
      </c>
      <c r="F18" s="15">
        <v>44745.833333333299</v>
      </c>
      <c r="G18">
        <v>0.23</v>
      </c>
      <c r="H18">
        <v>228.1</v>
      </c>
      <c r="I18">
        <v>0.35499999999999998</v>
      </c>
      <c r="J18">
        <v>26.29</v>
      </c>
      <c r="K18">
        <v>8.76</v>
      </c>
      <c r="L18">
        <v>232.7</v>
      </c>
      <c r="M18">
        <v>87.7</v>
      </c>
      <c r="N18">
        <v>89.1</v>
      </c>
      <c r="O18">
        <v>0.2</v>
      </c>
      <c r="P18">
        <v>0.11</v>
      </c>
      <c r="Q18">
        <v>232.3</v>
      </c>
      <c r="R18">
        <v>-0.04</v>
      </c>
      <c r="S18">
        <v>151</v>
      </c>
      <c r="T18">
        <v>-2.0299999999999998</v>
      </c>
      <c r="U18">
        <v>7.88</v>
      </c>
      <c r="V18">
        <v>24.047000000000001</v>
      </c>
      <c r="W18">
        <v>7.37</v>
      </c>
      <c r="X18">
        <v>34700</v>
      </c>
      <c r="Y18">
        <v>6620</v>
      </c>
      <c r="Z18">
        <v>1762</v>
      </c>
      <c r="AA18">
        <v>948</v>
      </c>
      <c r="AB18">
        <v>25330</v>
      </c>
      <c r="AC18">
        <v>6419</v>
      </c>
      <c r="AD18">
        <v>2268</v>
      </c>
      <c r="AE18">
        <v>3730</v>
      </c>
      <c r="AF18" s="6">
        <v>2415</v>
      </c>
      <c r="AG18" s="6">
        <v>21.2</v>
      </c>
      <c r="AH18" s="6">
        <v>0.2288</v>
      </c>
      <c r="AI18" s="6">
        <v>0.57399999999999995</v>
      </c>
      <c r="AJ18" s="6">
        <v>24.175699999999999</v>
      </c>
      <c r="AK18" s="6">
        <v>2.3999999999999998E-3</v>
      </c>
      <c r="AL18" s="6">
        <v>6.9800000000000001E-2</v>
      </c>
      <c r="AM18" s="6">
        <v>5.1999999999999998E-2</v>
      </c>
      <c r="AN18" s="6">
        <v>3.8264999999999998</v>
      </c>
      <c r="AO18" s="6">
        <v>6.0199999999999997E-2</v>
      </c>
      <c r="AP18" s="6">
        <v>-1.0475000000000001</v>
      </c>
      <c r="AQ18" s="6">
        <v>2.7400000000000001E-2</v>
      </c>
      <c r="AR18" s="6">
        <v>53</v>
      </c>
      <c r="AS18" s="10">
        <v>2.5080000000000002E-2</v>
      </c>
      <c r="AT18" t="s">
        <v>51</v>
      </c>
      <c r="AU18">
        <v>0.17469999999999999</v>
      </c>
      <c r="AV18">
        <v>1.6299999999999999E-3</v>
      </c>
      <c r="AW18" s="11">
        <v>6.0720000000000001E-5</v>
      </c>
      <c r="AX18">
        <v>0.248</v>
      </c>
      <c r="AY18">
        <v>0.90259999999999996</v>
      </c>
    </row>
    <row r="19" spans="3:51" x14ac:dyDescent="0.4">
      <c r="C19" t="s">
        <v>62</v>
      </c>
      <c r="D19" s="14">
        <v>12</v>
      </c>
      <c r="E19" s="14">
        <v>48</v>
      </c>
      <c r="F19" s="15">
        <v>44746</v>
      </c>
      <c r="G19">
        <v>0.28000000000000003</v>
      </c>
      <c r="H19">
        <v>229.1</v>
      </c>
      <c r="I19">
        <v>0.371</v>
      </c>
      <c r="J19">
        <v>26.48</v>
      </c>
      <c r="K19">
        <v>8.82</v>
      </c>
      <c r="L19">
        <v>241.2</v>
      </c>
      <c r="M19">
        <v>66.900000000000006</v>
      </c>
      <c r="N19">
        <v>68</v>
      </c>
      <c r="O19">
        <v>0.223</v>
      </c>
      <c r="P19">
        <v>0.11</v>
      </c>
      <c r="Q19">
        <v>240.1</v>
      </c>
      <c r="R19">
        <v>0.05</v>
      </c>
      <c r="S19">
        <v>156</v>
      </c>
      <c r="T19">
        <v>-1.94</v>
      </c>
      <c r="U19">
        <v>7.69</v>
      </c>
      <c r="V19">
        <v>22.6</v>
      </c>
      <c r="W19">
        <v>5.78</v>
      </c>
      <c r="X19">
        <v>33500</v>
      </c>
      <c r="Y19">
        <v>6480</v>
      </c>
      <c r="Z19">
        <v>1676</v>
      </c>
      <c r="AA19">
        <v>833</v>
      </c>
      <c r="AC19">
        <v>6302</v>
      </c>
      <c r="AD19">
        <v>2155</v>
      </c>
      <c r="AE19">
        <v>3760</v>
      </c>
      <c r="AF19" s="6">
        <v>2409</v>
      </c>
      <c r="AG19" s="6">
        <v>20.5</v>
      </c>
      <c r="AH19" s="6">
        <v>0.15890000000000001</v>
      </c>
      <c r="AI19" s="6">
        <v>0.61460000000000004</v>
      </c>
      <c r="AJ19" s="6">
        <v>23.909700000000001</v>
      </c>
      <c r="AK19" s="6">
        <v>3.2000000000000002E-3</v>
      </c>
      <c r="AL19" s="6">
        <v>4.1099999999999998E-2</v>
      </c>
      <c r="AM19" s="6">
        <v>2.2499999999999999E-2</v>
      </c>
      <c r="AN19" s="6">
        <v>2.9411999999999998</v>
      </c>
      <c r="AO19" s="6">
        <v>3.4700000000000002E-2</v>
      </c>
      <c r="AP19" s="6">
        <v>0.24129999999999999</v>
      </c>
      <c r="AQ19" s="6">
        <v>2.52E-2</v>
      </c>
      <c r="AR19" s="6">
        <v>42</v>
      </c>
      <c r="AS19" s="10"/>
      <c r="AV19" s="11"/>
      <c r="AW19" s="11"/>
    </row>
    <row r="20" spans="3:51" x14ac:dyDescent="0.4">
      <c r="C20" t="s">
        <v>63</v>
      </c>
      <c r="D20" s="14">
        <v>13</v>
      </c>
      <c r="E20" s="14">
        <v>52</v>
      </c>
      <c r="F20" s="15">
        <v>44746.166666666701</v>
      </c>
      <c r="G20">
        <v>0.24</v>
      </c>
      <c r="H20">
        <v>230.9</v>
      </c>
      <c r="I20">
        <v>0.35699999999999998</v>
      </c>
      <c r="J20">
        <v>26.03</v>
      </c>
      <c r="K20">
        <v>8.68</v>
      </c>
      <c r="L20">
        <v>247</v>
      </c>
      <c r="M20">
        <v>67.2</v>
      </c>
      <c r="N20">
        <v>68.3</v>
      </c>
      <c r="O20">
        <v>0.20300000000000001</v>
      </c>
      <c r="P20">
        <v>0.12</v>
      </c>
      <c r="Q20">
        <v>245.6</v>
      </c>
      <c r="R20">
        <v>7.0000000000000007E-2</v>
      </c>
      <c r="S20">
        <v>160</v>
      </c>
      <c r="T20">
        <v>-1.56</v>
      </c>
      <c r="U20">
        <v>7.7</v>
      </c>
      <c r="V20">
        <v>21.882999999999999</v>
      </c>
      <c r="W20">
        <v>5.88</v>
      </c>
      <c r="X20">
        <v>34000</v>
      </c>
      <c r="Y20">
        <v>6650</v>
      </c>
      <c r="Z20">
        <v>1738</v>
      </c>
      <c r="AA20">
        <v>740</v>
      </c>
      <c r="AB20">
        <v>23550</v>
      </c>
      <c r="AC20">
        <v>6420</v>
      </c>
      <c r="AD20">
        <v>2186</v>
      </c>
      <c r="AE20">
        <v>3800</v>
      </c>
      <c r="AF20" s="6">
        <v>2471</v>
      </c>
      <c r="AG20" s="6">
        <v>28.2</v>
      </c>
      <c r="AH20" s="6">
        <v>0.15959999999999999</v>
      </c>
      <c r="AI20" s="6">
        <v>0.52149999999999996</v>
      </c>
      <c r="AJ20" s="6">
        <v>25.576799999999999</v>
      </c>
      <c r="AK20" s="6">
        <v>1.9E-3</v>
      </c>
      <c r="AL20" s="6">
        <v>5.3999999999999999E-2</v>
      </c>
      <c r="AM20" s="6">
        <v>4.9299999999999997E-2</v>
      </c>
      <c r="AN20" s="6">
        <v>3.8323999999999998</v>
      </c>
      <c r="AO20" s="6">
        <v>5.0799999999999998E-2</v>
      </c>
      <c r="AP20" s="6">
        <v>1.7830999999999999</v>
      </c>
      <c r="AQ20" s="6">
        <v>2.4500000000000001E-2</v>
      </c>
      <c r="AR20" s="6">
        <v>47</v>
      </c>
      <c r="AS20" s="10">
        <v>5.9799999999999999E-2</v>
      </c>
      <c r="AT20" t="s">
        <v>51</v>
      </c>
      <c r="AU20">
        <v>0.1343</v>
      </c>
      <c r="AV20">
        <v>2.1979999999999999E-3</v>
      </c>
      <c r="AW20" s="11">
        <v>8.6479999999999999E-5</v>
      </c>
      <c r="AX20">
        <v>-4.6550000000000003E-3</v>
      </c>
      <c r="AY20">
        <v>0.39410000000000001</v>
      </c>
    </row>
    <row r="21" spans="3:51" x14ac:dyDescent="0.4">
      <c r="C21" t="s">
        <v>64</v>
      </c>
      <c r="D21" s="14">
        <v>14</v>
      </c>
      <c r="E21" s="14">
        <v>56</v>
      </c>
      <c r="F21" s="15">
        <v>44746.333333333299</v>
      </c>
      <c r="G21">
        <v>0.26</v>
      </c>
      <c r="H21">
        <v>231.8</v>
      </c>
      <c r="I21">
        <v>0.375</v>
      </c>
      <c r="J21">
        <v>24.69</v>
      </c>
      <c r="K21">
        <v>8.23</v>
      </c>
      <c r="L21">
        <v>249.4</v>
      </c>
      <c r="M21">
        <v>78.900000000000006</v>
      </c>
      <c r="N21">
        <v>80.2</v>
      </c>
      <c r="O21">
        <v>0.22900000000000001</v>
      </c>
      <c r="P21">
        <v>0.12</v>
      </c>
      <c r="Q21">
        <v>247.8</v>
      </c>
      <c r="R21">
        <v>0.08</v>
      </c>
      <c r="S21">
        <v>161</v>
      </c>
      <c r="T21">
        <v>-1.71</v>
      </c>
      <c r="U21">
        <v>7.77</v>
      </c>
      <c r="V21">
        <v>21.62</v>
      </c>
      <c r="W21">
        <v>6.95</v>
      </c>
      <c r="X21">
        <v>32800</v>
      </c>
      <c r="Y21">
        <v>6200</v>
      </c>
      <c r="Z21">
        <v>1610</v>
      </c>
      <c r="AA21">
        <v>969</v>
      </c>
      <c r="AC21">
        <v>6111</v>
      </c>
      <c r="AD21">
        <v>2160</v>
      </c>
      <c r="AE21">
        <v>3570</v>
      </c>
      <c r="AF21" s="6">
        <v>2294</v>
      </c>
      <c r="AG21" s="6">
        <v>22.1</v>
      </c>
      <c r="AH21" s="6">
        <v>0.15870000000000001</v>
      </c>
      <c r="AI21" s="6">
        <v>0.4929</v>
      </c>
      <c r="AJ21" s="6">
        <v>24.575700000000001</v>
      </c>
      <c r="AK21" s="6">
        <v>2.5000000000000001E-3</v>
      </c>
      <c r="AL21" s="6">
        <v>3.8100000000000002E-2</v>
      </c>
      <c r="AM21" s="6">
        <v>2.3099999999999999E-2</v>
      </c>
      <c r="AN21" s="6">
        <v>3.6190000000000002</v>
      </c>
      <c r="AO21" s="6">
        <v>1.26E-2</v>
      </c>
      <c r="AP21" s="6">
        <v>0.63149999999999995</v>
      </c>
      <c r="AQ21" s="6">
        <v>2.2599999999999999E-2</v>
      </c>
      <c r="AR21" s="6">
        <v>67</v>
      </c>
      <c r="AS21" s="10"/>
      <c r="AV21" s="11"/>
      <c r="AW21" s="11"/>
    </row>
    <row r="22" spans="3:51" x14ac:dyDescent="0.4">
      <c r="C22" t="s">
        <v>65</v>
      </c>
      <c r="D22" s="14">
        <v>15</v>
      </c>
      <c r="E22" s="14">
        <v>60</v>
      </c>
      <c r="F22" s="15">
        <v>44746.5</v>
      </c>
      <c r="G22">
        <v>0.23</v>
      </c>
      <c r="H22">
        <v>242.1</v>
      </c>
      <c r="I22">
        <v>0.375</v>
      </c>
      <c r="J22">
        <v>22.13</v>
      </c>
      <c r="K22">
        <v>7.38</v>
      </c>
      <c r="L22">
        <v>243.5</v>
      </c>
      <c r="M22">
        <v>121.4</v>
      </c>
      <c r="N22">
        <v>123.4</v>
      </c>
      <c r="O22">
        <v>0.22900000000000001</v>
      </c>
      <c r="P22">
        <v>0.11</v>
      </c>
      <c r="Q22">
        <v>243.4</v>
      </c>
      <c r="R22">
        <v>-0.17</v>
      </c>
      <c r="S22">
        <v>158</v>
      </c>
      <c r="T22">
        <v>-1.92</v>
      </c>
      <c r="U22">
        <v>8.15</v>
      </c>
      <c r="V22">
        <v>24.722999999999999</v>
      </c>
      <c r="W22">
        <v>10.08</v>
      </c>
      <c r="X22">
        <v>34900</v>
      </c>
      <c r="Y22">
        <v>6600</v>
      </c>
      <c r="Z22">
        <v>1712</v>
      </c>
      <c r="AA22">
        <v>897</v>
      </c>
      <c r="AB22">
        <v>25010</v>
      </c>
      <c r="AC22">
        <v>8384</v>
      </c>
      <c r="AD22">
        <v>2253</v>
      </c>
      <c r="AE22">
        <v>3750</v>
      </c>
      <c r="AF22" s="6">
        <v>3077</v>
      </c>
      <c r="AG22" s="6">
        <v>20.6</v>
      </c>
      <c r="AH22" s="6">
        <v>0.20330000000000001</v>
      </c>
      <c r="AI22" s="6">
        <v>0.75680000000000003</v>
      </c>
      <c r="AJ22" s="6">
        <v>26.487100000000002</v>
      </c>
      <c r="AK22" s="6">
        <v>6.7000000000000002E-3</v>
      </c>
      <c r="AL22" s="6">
        <v>4.6399999999999997E-2</v>
      </c>
      <c r="AM22" s="6">
        <v>6.0199999999999997E-2</v>
      </c>
      <c r="AN22" s="6">
        <v>5.0507999999999997</v>
      </c>
      <c r="AO22" s="6">
        <v>0.1079</v>
      </c>
      <c r="AP22" s="6">
        <v>1.7898000000000001</v>
      </c>
      <c r="AQ22" s="6">
        <v>0.1663</v>
      </c>
      <c r="AR22" s="6">
        <v>117</v>
      </c>
      <c r="AS22" s="10">
        <v>1.3220000000000001E-2</v>
      </c>
      <c r="AT22" t="s">
        <v>51</v>
      </c>
      <c r="AU22">
        <v>0.24160000000000001</v>
      </c>
      <c r="AV22" s="11">
        <v>8.7830000000000004E-4</v>
      </c>
      <c r="AW22" s="11">
        <v>3.2190000000000002E-5</v>
      </c>
      <c r="AX22">
        <v>0.5232</v>
      </c>
      <c r="AY22">
        <v>1.4550000000000001</v>
      </c>
    </row>
    <row r="23" spans="3:51" x14ac:dyDescent="0.4">
      <c r="C23" t="s">
        <v>66</v>
      </c>
      <c r="D23" s="14">
        <v>16</v>
      </c>
      <c r="E23" s="14">
        <v>64</v>
      </c>
      <c r="F23" s="15">
        <v>44746.666666666701</v>
      </c>
      <c r="G23">
        <v>0.22</v>
      </c>
      <c r="H23">
        <v>257.89999999999998</v>
      </c>
      <c r="I23">
        <v>0.34499999999999997</v>
      </c>
      <c r="J23">
        <v>20.22</v>
      </c>
      <c r="K23">
        <v>6.74</v>
      </c>
      <c r="L23">
        <v>238.5</v>
      </c>
      <c r="M23">
        <v>140.1</v>
      </c>
      <c r="N23">
        <v>142.5</v>
      </c>
      <c r="O23">
        <v>0.185</v>
      </c>
      <c r="P23">
        <v>0.11</v>
      </c>
      <c r="Q23">
        <v>240.4</v>
      </c>
      <c r="R23">
        <v>-0.4</v>
      </c>
      <c r="S23">
        <v>156</v>
      </c>
      <c r="T23">
        <v>-2.06</v>
      </c>
      <c r="U23">
        <v>8.32</v>
      </c>
      <c r="V23">
        <v>28.811</v>
      </c>
      <c r="W23">
        <v>10.81</v>
      </c>
      <c r="X23">
        <v>34100</v>
      </c>
      <c r="Y23">
        <v>6500</v>
      </c>
      <c r="Z23">
        <v>2517</v>
      </c>
      <c r="AA23">
        <v>1450</v>
      </c>
      <c r="AB23">
        <v>24330</v>
      </c>
      <c r="AC23">
        <v>10150</v>
      </c>
      <c r="AD23">
        <v>3202</v>
      </c>
      <c r="AE23">
        <v>3470</v>
      </c>
      <c r="AF23" s="6">
        <v>3632</v>
      </c>
      <c r="AG23" s="6">
        <v>40.700000000000003</v>
      </c>
      <c r="AH23" s="6">
        <v>0.2039</v>
      </c>
      <c r="AI23" s="6">
        <v>0.66690000000000005</v>
      </c>
      <c r="AJ23" s="6">
        <v>25.4559</v>
      </c>
      <c r="AK23" s="6">
        <v>1.2999999999999999E-3</v>
      </c>
      <c r="AL23" s="6">
        <v>6.4299999999999996E-2</v>
      </c>
      <c r="AM23" s="6">
        <v>5.5399999999999998E-2</v>
      </c>
      <c r="AN23" s="6">
        <v>11.2394</v>
      </c>
      <c r="AO23" s="6">
        <v>0.16209999999999999</v>
      </c>
      <c r="AP23" s="6">
        <v>0.52180000000000004</v>
      </c>
      <c r="AQ23" s="6">
        <v>8.6300000000000002E-2</v>
      </c>
      <c r="AR23" s="6">
        <v>130</v>
      </c>
      <c r="AS23" s="10">
        <v>5.0850000000000001E-3</v>
      </c>
      <c r="AT23" t="s">
        <v>51</v>
      </c>
      <c r="AU23">
        <v>0.27660000000000001</v>
      </c>
      <c r="AV23" s="11">
        <v>6.1109999999999995E-4</v>
      </c>
      <c r="AW23" s="11">
        <v>2.0299999999999999E-5</v>
      </c>
      <c r="AX23">
        <v>0.72360000000000002</v>
      </c>
      <c r="AY23">
        <v>1.885</v>
      </c>
    </row>
    <row r="24" spans="3:51" x14ac:dyDescent="0.4">
      <c r="C24" t="s">
        <v>67</v>
      </c>
      <c r="D24" s="14">
        <v>17</v>
      </c>
      <c r="E24" s="14">
        <v>68</v>
      </c>
      <c r="F24" s="15">
        <v>44746.833333333299</v>
      </c>
      <c r="G24">
        <v>0.21</v>
      </c>
      <c r="H24">
        <v>241.7</v>
      </c>
      <c r="I24">
        <v>0.35</v>
      </c>
      <c r="J24">
        <v>23.99</v>
      </c>
      <c r="K24">
        <v>8</v>
      </c>
      <c r="L24">
        <v>242.5</v>
      </c>
      <c r="M24">
        <v>86.4</v>
      </c>
      <c r="N24">
        <v>87.9</v>
      </c>
      <c r="O24">
        <v>0.193</v>
      </c>
      <c r="P24">
        <v>0.11</v>
      </c>
      <c r="Q24">
        <v>242.4</v>
      </c>
      <c r="R24">
        <v>-0.11</v>
      </c>
      <c r="S24">
        <v>158</v>
      </c>
      <c r="T24">
        <v>-2.08</v>
      </c>
      <c r="U24">
        <v>7.88</v>
      </c>
      <c r="V24">
        <v>24.84</v>
      </c>
      <c r="W24">
        <v>7.16</v>
      </c>
      <c r="X24">
        <v>32900</v>
      </c>
      <c r="Y24">
        <v>6290</v>
      </c>
      <c r="Z24">
        <v>1628</v>
      </c>
      <c r="AA24">
        <v>826</v>
      </c>
      <c r="AB24">
        <v>23590</v>
      </c>
      <c r="AC24">
        <v>7590</v>
      </c>
      <c r="AD24">
        <v>2184</v>
      </c>
      <c r="AE24">
        <v>3570</v>
      </c>
      <c r="AF24" s="6">
        <v>2755</v>
      </c>
      <c r="AG24" s="6">
        <v>16.100000000000001</v>
      </c>
      <c r="AH24" s="6">
        <v>0.16850000000000001</v>
      </c>
      <c r="AI24" s="6">
        <v>0.57569999999999999</v>
      </c>
      <c r="AJ24" s="6">
        <v>23.3445</v>
      </c>
      <c r="AK24" s="6">
        <v>3.2000000000000002E-3</v>
      </c>
      <c r="AL24" s="6">
        <v>5.2400000000000002E-2</v>
      </c>
      <c r="AM24" s="6">
        <v>3.2199999999999999E-2</v>
      </c>
      <c r="AN24" s="6">
        <v>3.1044999999999998</v>
      </c>
      <c r="AO24" s="6">
        <v>3.7699999999999997E-2</v>
      </c>
      <c r="AP24" s="6">
        <v>0.58630000000000004</v>
      </c>
      <c r="AQ24" s="6">
        <v>6.1800000000000001E-2</v>
      </c>
      <c r="AR24" s="6">
        <v>68</v>
      </c>
      <c r="AS24" s="10">
        <v>2.4979999999999999E-2</v>
      </c>
      <c r="AT24" t="s">
        <v>51</v>
      </c>
      <c r="AU24">
        <v>0.1719</v>
      </c>
      <c r="AV24">
        <v>1.5380000000000001E-3</v>
      </c>
      <c r="AW24" s="11">
        <v>5.6209999999999999E-5</v>
      </c>
      <c r="AX24">
        <v>0.20860000000000001</v>
      </c>
      <c r="AY24">
        <v>0.82930000000000004</v>
      </c>
    </row>
    <row r="25" spans="3:51" x14ac:dyDescent="0.4">
      <c r="C25" t="s">
        <v>68</v>
      </c>
      <c r="D25" s="14">
        <v>18</v>
      </c>
      <c r="E25" s="14">
        <v>72</v>
      </c>
      <c r="F25" s="15">
        <v>44747</v>
      </c>
      <c r="G25">
        <v>0.25</v>
      </c>
      <c r="H25">
        <v>234</v>
      </c>
      <c r="I25">
        <v>0.35</v>
      </c>
      <c r="J25">
        <v>24.87</v>
      </c>
      <c r="K25">
        <v>8.2899999999999991</v>
      </c>
      <c r="L25">
        <v>245.5</v>
      </c>
      <c r="M25">
        <v>65.5</v>
      </c>
      <c r="N25">
        <v>66.7</v>
      </c>
      <c r="O25">
        <v>0.193</v>
      </c>
      <c r="P25">
        <v>0.12</v>
      </c>
      <c r="Q25">
        <v>244.5</v>
      </c>
      <c r="R25">
        <v>0.02</v>
      </c>
      <c r="S25">
        <v>159</v>
      </c>
      <c r="T25">
        <v>-2.0099999999999998</v>
      </c>
      <c r="U25">
        <v>7.68</v>
      </c>
      <c r="V25">
        <v>22.748000000000001</v>
      </c>
      <c r="W25">
        <v>5.65</v>
      </c>
      <c r="X25">
        <v>31800</v>
      </c>
      <c r="Y25">
        <v>6120</v>
      </c>
      <c r="Z25">
        <v>1599</v>
      </c>
      <c r="AA25">
        <v>808</v>
      </c>
      <c r="AB25">
        <v>22770</v>
      </c>
      <c r="AC25">
        <v>6884</v>
      </c>
      <c r="AD25">
        <v>2130</v>
      </c>
      <c r="AE25">
        <v>3620</v>
      </c>
      <c r="AF25" s="6">
        <v>2563</v>
      </c>
      <c r="AG25" s="6">
        <v>13.1</v>
      </c>
      <c r="AH25" s="6">
        <v>0.1348</v>
      </c>
      <c r="AI25" s="6">
        <v>0.57120000000000004</v>
      </c>
      <c r="AJ25" s="6">
        <v>23.138000000000002</v>
      </c>
      <c r="AK25" s="6">
        <v>3.3E-3</v>
      </c>
      <c r="AL25" s="6">
        <v>2.9000000000000001E-2</v>
      </c>
      <c r="AM25" s="6">
        <v>3.73E-2</v>
      </c>
      <c r="AN25" s="6">
        <v>2.6295000000000002</v>
      </c>
      <c r="AO25" s="6">
        <v>3.3700000000000001E-2</v>
      </c>
      <c r="AP25" s="6">
        <v>0.32979999999999998</v>
      </c>
      <c r="AQ25" s="6">
        <v>5.0599999999999999E-2</v>
      </c>
      <c r="AR25" s="6">
        <v>48</v>
      </c>
      <c r="AS25" s="10">
        <v>3.8609999999999998E-2</v>
      </c>
      <c r="AT25" t="s">
        <v>51</v>
      </c>
      <c r="AU25">
        <v>0.13100000000000001</v>
      </c>
      <c r="AV25">
        <v>2.2539999999999999E-3</v>
      </c>
      <c r="AW25" s="11">
        <v>8.6769999999999998E-5</v>
      </c>
      <c r="AX25">
        <v>-5.3100000000000001E-2</v>
      </c>
      <c r="AY25">
        <v>0.29509999999999997</v>
      </c>
    </row>
    <row r="26" spans="3:51" x14ac:dyDescent="0.4">
      <c r="C26" t="s">
        <v>69</v>
      </c>
      <c r="D26" s="14">
        <v>19</v>
      </c>
      <c r="E26" s="14">
        <v>76</v>
      </c>
      <c r="F26" s="15">
        <v>44747.166666666701</v>
      </c>
      <c r="G26">
        <v>0.26</v>
      </c>
      <c r="H26">
        <v>234.9</v>
      </c>
      <c r="I26">
        <v>0.35</v>
      </c>
      <c r="J26">
        <v>25.31</v>
      </c>
      <c r="K26">
        <v>8.44</v>
      </c>
      <c r="L26">
        <v>249.5</v>
      </c>
      <c r="M26">
        <v>65.599999999999994</v>
      </c>
      <c r="N26">
        <v>66.7</v>
      </c>
      <c r="O26">
        <v>0.193</v>
      </c>
      <c r="P26">
        <v>0.12</v>
      </c>
      <c r="Q26">
        <v>248.2</v>
      </c>
      <c r="R26">
        <v>0.05</v>
      </c>
      <c r="S26">
        <v>161</v>
      </c>
      <c r="T26">
        <v>-1.84</v>
      </c>
      <c r="U26">
        <v>7.71</v>
      </c>
      <c r="V26">
        <v>22.195</v>
      </c>
      <c r="W26">
        <v>5.71</v>
      </c>
      <c r="X26">
        <v>31900</v>
      </c>
      <c r="Y26">
        <v>6130</v>
      </c>
      <c r="Z26">
        <v>1623</v>
      </c>
      <c r="AA26">
        <v>803</v>
      </c>
      <c r="AB26">
        <v>22850</v>
      </c>
      <c r="AC26">
        <v>6507</v>
      </c>
      <c r="AD26">
        <v>2138</v>
      </c>
      <c r="AE26">
        <v>3670</v>
      </c>
      <c r="AF26" s="6">
        <v>2435</v>
      </c>
      <c r="AG26" s="6">
        <v>18.899999999999999</v>
      </c>
      <c r="AH26" s="6">
        <v>0.1134</v>
      </c>
      <c r="AI26" s="6">
        <v>0.61870000000000003</v>
      </c>
      <c r="AJ26" s="6">
        <v>24.145800000000001</v>
      </c>
      <c r="AK26" s="6">
        <v>2E-3</v>
      </c>
      <c r="AL26" s="6">
        <v>5.91E-2</v>
      </c>
      <c r="AM26" s="6">
        <v>3.9399999999999998E-2</v>
      </c>
      <c r="AN26" s="6">
        <v>2.4014000000000002</v>
      </c>
      <c r="AO26" s="6">
        <v>2.4400000000000002E-2</v>
      </c>
      <c r="AP26" s="6">
        <v>0.99950000000000006</v>
      </c>
      <c r="AQ26" s="6">
        <v>4.0899999999999999E-2</v>
      </c>
      <c r="AR26" s="6">
        <v>49</v>
      </c>
      <c r="AS26" s="10">
        <v>3.9059999999999997E-2</v>
      </c>
      <c r="AT26" t="s">
        <v>51</v>
      </c>
      <c r="AU26">
        <v>0.13109999999999999</v>
      </c>
      <c r="AV26">
        <v>2.0999999999999999E-3</v>
      </c>
      <c r="AW26" s="11">
        <v>8.1970000000000003E-5</v>
      </c>
      <c r="AX26">
        <v>-2.7060000000000001E-2</v>
      </c>
      <c r="AY26">
        <v>0.34329999999999999</v>
      </c>
    </row>
    <row r="27" spans="3:51" x14ac:dyDescent="0.4">
      <c r="C27" t="s">
        <v>70</v>
      </c>
      <c r="D27" s="14">
        <v>20</v>
      </c>
      <c r="E27" s="14">
        <v>80</v>
      </c>
      <c r="F27" s="15">
        <v>44747.333333333299</v>
      </c>
      <c r="G27">
        <v>0.26</v>
      </c>
      <c r="H27">
        <v>237.8</v>
      </c>
      <c r="I27">
        <v>0.36399999999999999</v>
      </c>
      <c r="J27">
        <v>24.2</v>
      </c>
      <c r="K27">
        <v>8.07</v>
      </c>
      <c r="L27">
        <v>253.8</v>
      </c>
      <c r="M27">
        <v>75.8</v>
      </c>
      <c r="N27">
        <v>77.099999999999994</v>
      </c>
      <c r="O27">
        <v>0.21199999999999999</v>
      </c>
      <c r="P27">
        <v>0.12</v>
      </c>
      <c r="Q27">
        <v>252.4</v>
      </c>
      <c r="R27">
        <v>0.05</v>
      </c>
      <c r="S27">
        <v>164</v>
      </c>
      <c r="T27">
        <v>-1.51</v>
      </c>
      <c r="U27">
        <v>7.77</v>
      </c>
      <c r="V27">
        <v>21.975000000000001</v>
      </c>
      <c r="W27">
        <v>6.63</v>
      </c>
      <c r="X27">
        <v>33000</v>
      </c>
      <c r="Y27">
        <v>6240</v>
      </c>
      <c r="Z27">
        <v>1627</v>
      </c>
      <c r="AA27">
        <v>826</v>
      </c>
      <c r="AB27">
        <v>24160</v>
      </c>
      <c r="AC27">
        <v>6327</v>
      </c>
      <c r="AD27">
        <v>2163</v>
      </c>
      <c r="AE27">
        <v>3690</v>
      </c>
      <c r="AF27" s="6">
        <v>2355</v>
      </c>
      <c r="AG27" s="6">
        <v>14.2</v>
      </c>
      <c r="AH27" s="6">
        <v>0.19969999999999999</v>
      </c>
      <c r="AI27" s="6">
        <v>0.57930000000000004</v>
      </c>
      <c r="AJ27" s="6">
        <v>25.738600000000002</v>
      </c>
      <c r="AK27" s="6">
        <v>8.8000000000000005E-3</v>
      </c>
      <c r="AL27" s="6">
        <v>4.7800000000000002E-2</v>
      </c>
      <c r="AM27" s="6">
        <v>5.8099999999999999E-2</v>
      </c>
      <c r="AN27" s="6">
        <v>3.4167999999999998</v>
      </c>
      <c r="AO27" s="6">
        <v>3.0800000000000001E-2</v>
      </c>
      <c r="AP27" s="6">
        <v>2.0546000000000002</v>
      </c>
      <c r="AQ27" s="6">
        <v>4.7199999999999999E-2</v>
      </c>
      <c r="AR27" s="6">
        <v>63</v>
      </c>
      <c r="AS27" s="10">
        <v>2.597E-2</v>
      </c>
      <c r="AT27" t="s">
        <v>51</v>
      </c>
      <c r="AU27">
        <v>0.1517</v>
      </c>
      <c r="AV27">
        <v>1.9350000000000001E-3</v>
      </c>
      <c r="AW27" s="11">
        <v>7.5939999999999995E-5</v>
      </c>
      <c r="AX27">
        <v>6.7809999999999995E-2</v>
      </c>
      <c r="AY27">
        <v>0.52510000000000001</v>
      </c>
    </row>
    <row r="28" spans="3:51" x14ac:dyDescent="0.4">
      <c r="C28" t="s">
        <v>71</v>
      </c>
      <c r="D28" s="14">
        <v>21</v>
      </c>
      <c r="E28" s="14">
        <v>84</v>
      </c>
      <c r="F28" s="15">
        <v>44747.5</v>
      </c>
      <c r="G28">
        <v>0.23</v>
      </c>
      <c r="H28">
        <v>251</v>
      </c>
      <c r="I28">
        <v>0.35099999999999998</v>
      </c>
      <c r="J28">
        <v>20.8</v>
      </c>
      <c r="K28">
        <v>6.93</v>
      </c>
      <c r="L28">
        <v>248.2</v>
      </c>
      <c r="M28">
        <v>119.7</v>
      </c>
      <c r="N28">
        <v>121.7</v>
      </c>
      <c r="O28">
        <v>0.19400000000000001</v>
      </c>
      <c r="P28">
        <v>0.12</v>
      </c>
      <c r="Q28">
        <v>248.5</v>
      </c>
      <c r="R28">
        <v>-0.14000000000000001</v>
      </c>
      <c r="S28">
        <v>161</v>
      </c>
      <c r="T28">
        <v>-1.98</v>
      </c>
      <c r="U28">
        <v>8.09</v>
      </c>
      <c r="V28">
        <v>25.527999999999999</v>
      </c>
      <c r="W28">
        <v>9.7899999999999991</v>
      </c>
      <c r="X28">
        <v>33500</v>
      </c>
      <c r="Y28">
        <v>6290</v>
      </c>
      <c r="Z28">
        <v>1609</v>
      </c>
      <c r="AA28">
        <v>905</v>
      </c>
      <c r="AB28">
        <v>24510</v>
      </c>
      <c r="AC28">
        <v>5939</v>
      </c>
      <c r="AD28">
        <v>2085</v>
      </c>
      <c r="AE28">
        <v>3600</v>
      </c>
      <c r="AF28" s="6">
        <v>2252</v>
      </c>
      <c r="AG28" s="6">
        <v>17.399999999999999</v>
      </c>
      <c r="AH28" s="6">
        <v>0.1623</v>
      </c>
      <c r="AI28" s="6">
        <v>0.50480000000000003</v>
      </c>
      <c r="AJ28" s="6">
        <v>24.518899999999999</v>
      </c>
      <c r="AK28" s="6">
        <v>1.2999999999999999E-3</v>
      </c>
      <c r="AL28" s="6">
        <v>4.1300000000000003E-2</v>
      </c>
      <c r="AM28" s="6">
        <v>2.5000000000000001E-2</v>
      </c>
      <c r="AN28" s="6">
        <v>3.1726000000000001</v>
      </c>
      <c r="AO28" s="6">
        <v>2.5100000000000001E-2</v>
      </c>
      <c r="AP28" s="6">
        <v>0.27960000000000002</v>
      </c>
      <c r="AQ28" s="6">
        <v>3.27E-2</v>
      </c>
      <c r="AR28" s="6">
        <v>60</v>
      </c>
      <c r="AS28" s="10">
        <v>1.519E-2</v>
      </c>
      <c r="AT28" t="s">
        <v>51</v>
      </c>
      <c r="AU28">
        <v>0.23780000000000001</v>
      </c>
      <c r="AV28">
        <v>1.0009999999999999E-3</v>
      </c>
      <c r="AW28" s="11">
        <v>3.5970000000000003E-5</v>
      </c>
      <c r="AX28">
        <v>0.45290000000000002</v>
      </c>
      <c r="AY28">
        <v>1.3149999999999999</v>
      </c>
    </row>
    <row r="29" spans="3:51" x14ac:dyDescent="0.4">
      <c r="C29" t="s">
        <v>72</v>
      </c>
      <c r="D29" s="14">
        <v>22</v>
      </c>
      <c r="E29" s="14">
        <v>88</v>
      </c>
      <c r="F29" s="15">
        <v>44747.666666666701</v>
      </c>
      <c r="G29">
        <v>0.24</v>
      </c>
      <c r="H29">
        <v>263</v>
      </c>
      <c r="I29">
        <v>0.32800000000000001</v>
      </c>
      <c r="J29">
        <v>20.78</v>
      </c>
      <c r="K29">
        <v>6.92</v>
      </c>
      <c r="L29">
        <v>239.7</v>
      </c>
      <c r="M29">
        <v>136</v>
      </c>
      <c r="N29">
        <v>138.19999999999999</v>
      </c>
      <c r="O29">
        <v>0.16200000000000001</v>
      </c>
      <c r="P29">
        <v>0.11</v>
      </c>
      <c r="Q29">
        <v>242.1</v>
      </c>
      <c r="R29">
        <v>-0.37</v>
      </c>
      <c r="S29">
        <v>157</v>
      </c>
      <c r="T29">
        <v>-1.89</v>
      </c>
      <c r="U29">
        <v>8.35</v>
      </c>
      <c r="V29">
        <v>29.52</v>
      </c>
      <c r="W29">
        <v>10.36</v>
      </c>
      <c r="X29">
        <v>34000</v>
      </c>
      <c r="Y29">
        <v>6430</v>
      </c>
      <c r="Z29">
        <v>1527</v>
      </c>
      <c r="AA29">
        <v>756</v>
      </c>
      <c r="AB29">
        <v>25690</v>
      </c>
      <c r="AC29">
        <v>5800</v>
      </c>
      <c r="AD29">
        <v>1978</v>
      </c>
      <c r="AE29">
        <v>3630</v>
      </c>
      <c r="AF29" s="6">
        <v>2167</v>
      </c>
      <c r="AG29" s="6">
        <v>11.5</v>
      </c>
      <c r="AH29" s="6">
        <v>0.14779999999999999</v>
      </c>
      <c r="AI29" s="6">
        <v>0.48309999999999997</v>
      </c>
      <c r="AJ29" s="6">
        <v>24.621200000000002</v>
      </c>
      <c r="AK29" s="6">
        <v>3.8999999999999998E-3</v>
      </c>
      <c r="AL29" s="6">
        <v>4.3499999999999997E-2</v>
      </c>
      <c r="AM29" s="6">
        <v>2.9700000000000001E-2</v>
      </c>
      <c r="AN29" s="6">
        <v>2.9095</v>
      </c>
      <c r="AO29" s="6">
        <v>4.2099999999999999E-2</v>
      </c>
      <c r="AP29" s="6">
        <v>-0.56059999999999999</v>
      </c>
      <c r="AQ29" s="6">
        <v>3.0300000000000001E-2</v>
      </c>
      <c r="AR29" s="6">
        <v>48</v>
      </c>
      <c r="AS29" s="10">
        <v>-9.9620000000000004E-3</v>
      </c>
      <c r="AT29" t="s">
        <v>51</v>
      </c>
      <c r="AU29">
        <v>0.26800000000000002</v>
      </c>
      <c r="AV29" s="11">
        <v>6.0820000000000004E-4</v>
      </c>
      <c r="AW29" s="11">
        <v>1.9870000000000001E-5</v>
      </c>
      <c r="AX29">
        <v>0.78690000000000004</v>
      </c>
      <c r="AY29">
        <v>2.0129999999999999</v>
      </c>
    </row>
    <row r="30" spans="3:51" x14ac:dyDescent="0.4">
      <c r="C30" t="s">
        <v>73</v>
      </c>
      <c r="D30" s="14">
        <v>23</v>
      </c>
      <c r="E30" s="14">
        <v>92</v>
      </c>
      <c r="F30" s="15">
        <v>44747.833333333299</v>
      </c>
      <c r="G30">
        <v>0.25</v>
      </c>
      <c r="H30">
        <v>241.1</v>
      </c>
      <c r="I30">
        <v>0.32600000000000001</v>
      </c>
      <c r="J30">
        <v>24.99</v>
      </c>
      <c r="K30">
        <v>8.33</v>
      </c>
      <c r="L30">
        <v>235.8</v>
      </c>
      <c r="M30">
        <v>93.5</v>
      </c>
      <c r="N30">
        <v>95.1</v>
      </c>
      <c r="O30">
        <v>0.158</v>
      </c>
      <c r="P30">
        <v>0.11</v>
      </c>
      <c r="Q30">
        <v>236.3</v>
      </c>
      <c r="R30">
        <v>-0.16</v>
      </c>
      <c r="S30">
        <v>154</v>
      </c>
      <c r="T30">
        <v>-1.94</v>
      </c>
      <c r="U30">
        <v>7.98</v>
      </c>
      <c r="V30">
        <v>26.061</v>
      </c>
      <c r="W30">
        <v>7.57</v>
      </c>
      <c r="X30">
        <v>32700</v>
      </c>
      <c r="Y30">
        <v>6240</v>
      </c>
      <c r="Z30">
        <v>1584</v>
      </c>
      <c r="AA30">
        <v>800</v>
      </c>
      <c r="AB30">
        <v>24820</v>
      </c>
      <c r="AC30">
        <v>5984</v>
      </c>
      <c r="AD30">
        <v>2097</v>
      </c>
      <c r="AE30">
        <v>3560</v>
      </c>
      <c r="AF30" s="6">
        <v>2272</v>
      </c>
      <c r="AG30" s="6">
        <v>11.9</v>
      </c>
      <c r="AH30" s="6">
        <v>0.2311</v>
      </c>
      <c r="AI30" s="6">
        <v>0.50729999999999997</v>
      </c>
      <c r="AJ30" s="6">
        <v>23.189299999999999</v>
      </c>
      <c r="AK30" s="6">
        <v>1.2999999999999999E-3</v>
      </c>
      <c r="AL30" s="6">
        <v>6.3399999999999998E-2</v>
      </c>
      <c r="AM30" s="6">
        <v>3.56E-2</v>
      </c>
      <c r="AN30" s="6">
        <v>3.6635</v>
      </c>
      <c r="AO30" s="6">
        <v>1.66E-2</v>
      </c>
      <c r="AP30" s="6">
        <v>0.48920000000000002</v>
      </c>
      <c r="AQ30" s="6">
        <v>2.9100000000000001E-2</v>
      </c>
      <c r="AR30" s="6">
        <v>39</v>
      </c>
      <c r="AS30" s="10">
        <v>1.903E-3</v>
      </c>
      <c r="AT30" t="s">
        <v>51</v>
      </c>
      <c r="AU30">
        <v>0.1855</v>
      </c>
      <c r="AV30">
        <v>1.3129999999999999E-3</v>
      </c>
      <c r="AW30" s="11">
        <v>4.6589999999999999E-5</v>
      </c>
      <c r="AX30">
        <v>0.34610000000000002</v>
      </c>
      <c r="AY30">
        <v>1.111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557-5954-4A3C-8E41-84B35FBF2743}">
  <dimension ref="A2:B27"/>
  <sheetViews>
    <sheetView workbookViewId="0"/>
  </sheetViews>
  <sheetFormatPr defaultRowHeight="13.9" x14ac:dyDescent="0.4"/>
  <cols>
    <col min="1" max="1" width="13.59765625" bestFit="1" customWidth="1"/>
    <col min="2" max="2" width="9.3984375" bestFit="1" customWidth="1"/>
  </cols>
  <sheetData>
    <row r="2" spans="1:2" x14ac:dyDescent="0.4">
      <c r="A2" s="16" t="s">
        <v>79</v>
      </c>
      <c r="B2" t="s">
        <v>78</v>
      </c>
    </row>
    <row r="3" spans="1:2" x14ac:dyDescent="0.4">
      <c r="A3" s="17">
        <v>44744</v>
      </c>
      <c r="B3">
        <v>1647</v>
      </c>
    </row>
    <row r="4" spans="1:2" x14ac:dyDescent="0.4">
      <c r="A4" s="17">
        <v>44744.166666666664</v>
      </c>
      <c r="B4">
        <v>1679</v>
      </c>
    </row>
    <row r="5" spans="1:2" x14ac:dyDescent="0.4">
      <c r="A5" s="17">
        <v>44744.333333333336</v>
      </c>
      <c r="B5">
        <v>1711</v>
      </c>
    </row>
    <row r="6" spans="1:2" x14ac:dyDescent="0.4">
      <c r="A6" s="17">
        <v>44744.5</v>
      </c>
      <c r="B6">
        <v>1661</v>
      </c>
    </row>
    <row r="7" spans="1:2" x14ac:dyDescent="0.4">
      <c r="A7" s="17">
        <v>44744.666666666664</v>
      </c>
      <c r="B7">
        <v>1664</v>
      </c>
    </row>
    <row r="8" spans="1:2" x14ac:dyDescent="0.4">
      <c r="A8" s="17">
        <v>44744.833333333336</v>
      </c>
      <c r="B8">
        <v>1641</v>
      </c>
    </row>
    <row r="9" spans="1:2" x14ac:dyDescent="0.4">
      <c r="A9" s="17">
        <v>44745</v>
      </c>
      <c r="B9">
        <v>1658</v>
      </c>
    </row>
    <row r="10" spans="1:2" x14ac:dyDescent="0.4">
      <c r="A10" s="17">
        <v>44745.166666666664</v>
      </c>
      <c r="B10">
        <v>1736</v>
      </c>
    </row>
    <row r="11" spans="1:2" x14ac:dyDescent="0.4">
      <c r="A11" s="17">
        <v>44745.333333333336</v>
      </c>
      <c r="B11">
        <v>1629</v>
      </c>
    </row>
    <row r="12" spans="1:2" x14ac:dyDescent="0.4">
      <c r="A12" s="17">
        <v>44745.5</v>
      </c>
      <c r="B12">
        <v>1605</v>
      </c>
    </row>
    <row r="13" spans="1:2" x14ac:dyDescent="0.4">
      <c r="A13" s="17">
        <v>44745.666666666664</v>
      </c>
      <c r="B13">
        <v>1706</v>
      </c>
    </row>
    <row r="14" spans="1:2" x14ac:dyDescent="0.4">
      <c r="A14" s="17">
        <v>44745.833333333336</v>
      </c>
      <c r="B14">
        <v>1762</v>
      </c>
    </row>
    <row r="15" spans="1:2" x14ac:dyDescent="0.4">
      <c r="A15" s="17">
        <v>44746</v>
      </c>
      <c r="B15">
        <v>1676</v>
      </c>
    </row>
    <row r="16" spans="1:2" x14ac:dyDescent="0.4">
      <c r="A16" s="17">
        <v>44746.166666666664</v>
      </c>
      <c r="B16">
        <v>1738</v>
      </c>
    </row>
    <row r="17" spans="1:2" x14ac:dyDescent="0.4">
      <c r="A17" s="17">
        <v>44746.333333333336</v>
      </c>
      <c r="B17">
        <v>1610</v>
      </c>
    </row>
    <row r="18" spans="1:2" x14ac:dyDescent="0.4">
      <c r="A18" s="17">
        <v>44746.5</v>
      </c>
      <c r="B18">
        <v>1712</v>
      </c>
    </row>
    <row r="19" spans="1:2" x14ac:dyDescent="0.4">
      <c r="A19" s="17">
        <v>44746.666666666664</v>
      </c>
      <c r="B19">
        <v>2517</v>
      </c>
    </row>
    <row r="20" spans="1:2" x14ac:dyDescent="0.4">
      <c r="A20" s="17">
        <v>44746.833333333336</v>
      </c>
      <c r="B20">
        <v>1628</v>
      </c>
    </row>
    <row r="21" spans="1:2" x14ac:dyDescent="0.4">
      <c r="A21" s="17">
        <v>44747</v>
      </c>
      <c r="B21">
        <v>1599</v>
      </c>
    </row>
    <row r="22" spans="1:2" x14ac:dyDescent="0.4">
      <c r="A22" s="17">
        <v>44747.166666666664</v>
      </c>
      <c r="B22">
        <v>1623</v>
      </c>
    </row>
    <row r="23" spans="1:2" x14ac:dyDescent="0.4">
      <c r="A23" s="17">
        <v>44747.333333333336</v>
      </c>
      <c r="B23">
        <v>1627</v>
      </c>
    </row>
    <row r="24" spans="1:2" x14ac:dyDescent="0.4">
      <c r="A24" s="17">
        <v>44747.5</v>
      </c>
      <c r="B24">
        <v>1609</v>
      </c>
    </row>
    <row r="25" spans="1:2" x14ac:dyDescent="0.4">
      <c r="A25" s="17">
        <v>44747.666666666664</v>
      </c>
      <c r="B25">
        <v>1527</v>
      </c>
    </row>
    <row r="26" spans="1:2" x14ac:dyDescent="0.4">
      <c r="A26" s="17">
        <v>44747.833333333336</v>
      </c>
      <c r="B26">
        <v>1584</v>
      </c>
    </row>
    <row r="27" spans="1:2" x14ac:dyDescent="0.4">
      <c r="A27" s="17" t="s">
        <v>80</v>
      </c>
      <c r="B27">
        <v>40549</v>
      </c>
    </row>
  </sheetData>
  <phoneticPr fontId="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27B6-CD77-404C-AEC5-F3F8091FF563}">
  <dimension ref="A2:B27"/>
  <sheetViews>
    <sheetView workbookViewId="0"/>
  </sheetViews>
  <sheetFormatPr defaultRowHeight="13.9" x14ac:dyDescent="0.4"/>
  <cols>
    <col min="1" max="1" width="13.59765625" bestFit="1" customWidth="1"/>
    <col min="2" max="2" width="8.1328125" bestFit="1" customWidth="1"/>
  </cols>
  <sheetData>
    <row r="2" spans="1:2" x14ac:dyDescent="0.4">
      <c r="A2" s="16" t="s">
        <v>79</v>
      </c>
      <c r="B2" t="s">
        <v>83</v>
      </c>
    </row>
    <row r="3" spans="1:2" x14ac:dyDescent="0.4">
      <c r="A3" s="17">
        <v>44744</v>
      </c>
      <c r="B3">
        <v>794</v>
      </c>
    </row>
    <row r="4" spans="1:2" x14ac:dyDescent="0.4">
      <c r="A4" s="17">
        <v>44744.166666666664</v>
      </c>
      <c r="B4">
        <v>816</v>
      </c>
    </row>
    <row r="5" spans="1:2" x14ac:dyDescent="0.4">
      <c r="A5" s="17">
        <v>44744.333333333336</v>
      </c>
      <c r="B5">
        <v>839</v>
      </c>
    </row>
    <row r="6" spans="1:2" x14ac:dyDescent="0.4">
      <c r="A6" s="17">
        <v>44744.5</v>
      </c>
      <c r="B6">
        <v>799</v>
      </c>
    </row>
    <row r="7" spans="1:2" x14ac:dyDescent="0.4">
      <c r="A7" s="17">
        <v>44744.666666666664</v>
      </c>
      <c r="B7">
        <v>787</v>
      </c>
    </row>
    <row r="8" spans="1:2" x14ac:dyDescent="0.4">
      <c r="A8" s="17">
        <v>44744.833333333336</v>
      </c>
      <c r="B8">
        <v>740</v>
      </c>
    </row>
    <row r="9" spans="1:2" x14ac:dyDescent="0.4">
      <c r="A9" s="17">
        <v>44745</v>
      </c>
      <c r="B9">
        <v>799</v>
      </c>
    </row>
    <row r="10" spans="1:2" x14ac:dyDescent="0.4">
      <c r="A10" s="17">
        <v>44745.166666666664</v>
      </c>
      <c r="B10">
        <v>899</v>
      </c>
    </row>
    <row r="11" spans="1:2" x14ac:dyDescent="0.4">
      <c r="A11" s="17">
        <v>44745.333333333336</v>
      </c>
      <c r="B11">
        <v>813</v>
      </c>
    </row>
    <row r="12" spans="1:2" x14ac:dyDescent="0.4">
      <c r="A12" s="17">
        <v>44745.5</v>
      </c>
      <c r="B12">
        <v>757</v>
      </c>
    </row>
    <row r="13" spans="1:2" x14ac:dyDescent="0.4">
      <c r="A13" s="17">
        <v>44745.666666666664</v>
      </c>
      <c r="B13">
        <v>802</v>
      </c>
    </row>
    <row r="14" spans="1:2" x14ac:dyDescent="0.4">
      <c r="A14" s="17">
        <v>44745.833333333336</v>
      </c>
      <c r="B14">
        <v>948</v>
      </c>
    </row>
    <row r="15" spans="1:2" x14ac:dyDescent="0.4">
      <c r="A15" s="17">
        <v>44746</v>
      </c>
      <c r="B15">
        <v>833</v>
      </c>
    </row>
    <row r="16" spans="1:2" x14ac:dyDescent="0.4">
      <c r="A16" s="17">
        <v>44746.166666666664</v>
      </c>
      <c r="B16">
        <v>740</v>
      </c>
    </row>
    <row r="17" spans="1:2" x14ac:dyDescent="0.4">
      <c r="A17" s="17">
        <v>44746.333333333336</v>
      </c>
      <c r="B17">
        <v>969</v>
      </c>
    </row>
    <row r="18" spans="1:2" x14ac:dyDescent="0.4">
      <c r="A18" s="17">
        <v>44746.5</v>
      </c>
      <c r="B18">
        <v>897</v>
      </c>
    </row>
    <row r="19" spans="1:2" x14ac:dyDescent="0.4">
      <c r="A19" s="17">
        <v>44746.666666666664</v>
      </c>
      <c r="B19">
        <v>1450</v>
      </c>
    </row>
    <row r="20" spans="1:2" x14ac:dyDescent="0.4">
      <c r="A20" s="17">
        <v>44746.833333333336</v>
      </c>
      <c r="B20">
        <v>826</v>
      </c>
    </row>
    <row r="21" spans="1:2" x14ac:dyDescent="0.4">
      <c r="A21" s="17">
        <v>44747</v>
      </c>
      <c r="B21">
        <v>808</v>
      </c>
    </row>
    <row r="22" spans="1:2" x14ac:dyDescent="0.4">
      <c r="A22" s="17">
        <v>44747.166666666664</v>
      </c>
      <c r="B22">
        <v>803</v>
      </c>
    </row>
    <row r="23" spans="1:2" x14ac:dyDescent="0.4">
      <c r="A23" s="17">
        <v>44747.333333333336</v>
      </c>
      <c r="B23">
        <v>826</v>
      </c>
    </row>
    <row r="24" spans="1:2" x14ac:dyDescent="0.4">
      <c r="A24" s="17">
        <v>44747.5</v>
      </c>
      <c r="B24">
        <v>905</v>
      </c>
    </row>
    <row r="25" spans="1:2" x14ac:dyDescent="0.4">
      <c r="A25" s="17">
        <v>44747.666666666664</v>
      </c>
      <c r="B25">
        <v>756</v>
      </c>
    </row>
    <row r="26" spans="1:2" x14ac:dyDescent="0.4">
      <c r="A26" s="17">
        <v>44747.833333333336</v>
      </c>
      <c r="B26">
        <v>800</v>
      </c>
    </row>
    <row r="27" spans="1:2" x14ac:dyDescent="0.4">
      <c r="A27" s="17" t="s">
        <v>80</v>
      </c>
      <c r="B27">
        <v>20406</v>
      </c>
    </row>
  </sheetData>
  <phoneticPr fontId="9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B0DA-8AB3-47F7-A746-F7B61195474A}">
  <dimension ref="A2:B21"/>
  <sheetViews>
    <sheetView workbookViewId="0"/>
  </sheetViews>
  <sheetFormatPr defaultRowHeight="13.9" x14ac:dyDescent="0.4"/>
  <cols>
    <col min="1" max="1" width="12.3984375" bestFit="1" customWidth="1"/>
    <col min="2" max="2" width="9.265625" bestFit="1" customWidth="1"/>
  </cols>
  <sheetData>
    <row r="2" spans="1:2" x14ac:dyDescent="0.4">
      <c r="A2" s="16" t="s">
        <v>79</v>
      </c>
      <c r="B2" t="s">
        <v>82</v>
      </c>
    </row>
    <row r="3" spans="1:2" x14ac:dyDescent="0.4">
      <c r="A3" s="18">
        <v>33000</v>
      </c>
      <c r="B3" s="6">
        <v>26.028199999999998</v>
      </c>
    </row>
    <row r="4" spans="1:2" x14ac:dyDescent="0.4">
      <c r="A4" s="18">
        <v>33500</v>
      </c>
      <c r="B4" s="6">
        <v>12.612400000000001</v>
      </c>
    </row>
    <row r="5" spans="1:2" x14ac:dyDescent="0.4">
      <c r="A5" s="18">
        <v>34100</v>
      </c>
      <c r="B5" s="6">
        <v>11.2394</v>
      </c>
    </row>
    <row r="6" spans="1:2" x14ac:dyDescent="0.4">
      <c r="A6" s="18">
        <v>34700</v>
      </c>
      <c r="B6" s="6">
        <v>8.1593</v>
      </c>
    </row>
    <row r="7" spans="1:2" x14ac:dyDescent="0.4">
      <c r="A7" s="18">
        <v>34000</v>
      </c>
      <c r="B7" s="6">
        <v>6.7418999999999993</v>
      </c>
    </row>
    <row r="8" spans="1:2" x14ac:dyDescent="0.4">
      <c r="A8" s="18">
        <v>32900</v>
      </c>
      <c r="B8" s="6">
        <v>5.4657999999999998</v>
      </c>
    </row>
    <row r="9" spans="1:2" x14ac:dyDescent="0.4">
      <c r="A9" s="18">
        <v>33900</v>
      </c>
      <c r="B9" s="6">
        <v>5.0521000000000003</v>
      </c>
    </row>
    <row r="10" spans="1:2" x14ac:dyDescent="0.4">
      <c r="A10" s="18">
        <v>34900</v>
      </c>
      <c r="B10" s="6">
        <v>5.0507999999999997</v>
      </c>
    </row>
    <row r="11" spans="1:2" x14ac:dyDescent="0.4">
      <c r="A11" s="18">
        <v>35700</v>
      </c>
      <c r="B11" s="6">
        <v>3.7267999999999999</v>
      </c>
    </row>
    <row r="12" spans="1:2" x14ac:dyDescent="0.4">
      <c r="A12" s="18">
        <v>32700</v>
      </c>
      <c r="B12" s="6">
        <v>3.6635</v>
      </c>
    </row>
    <row r="13" spans="1:2" x14ac:dyDescent="0.4">
      <c r="A13" s="18">
        <v>32800</v>
      </c>
      <c r="B13" s="6">
        <v>3.6190000000000002</v>
      </c>
    </row>
    <row r="14" spans="1:2" x14ac:dyDescent="0.4">
      <c r="A14" s="18">
        <v>34800</v>
      </c>
      <c r="B14" s="6">
        <v>3.5457999999999998</v>
      </c>
    </row>
    <row r="15" spans="1:2" x14ac:dyDescent="0.4">
      <c r="A15" s="18">
        <v>32400</v>
      </c>
      <c r="B15" s="6">
        <v>3.1000999999999999</v>
      </c>
    </row>
    <row r="16" spans="1:2" x14ac:dyDescent="0.4">
      <c r="A16" s="18">
        <v>35100</v>
      </c>
      <c r="B16" s="6">
        <v>3.0474999999999999</v>
      </c>
    </row>
    <row r="17" spans="1:2" x14ac:dyDescent="0.4">
      <c r="A17" s="18">
        <v>35500</v>
      </c>
      <c r="B17" s="6">
        <v>3.0089999999999999</v>
      </c>
    </row>
    <row r="18" spans="1:2" x14ac:dyDescent="0.4">
      <c r="A18" s="18">
        <v>34200</v>
      </c>
      <c r="B18" s="6">
        <v>2.8988999999999998</v>
      </c>
    </row>
    <row r="19" spans="1:2" x14ac:dyDescent="0.4">
      <c r="A19" s="18">
        <v>31800</v>
      </c>
      <c r="B19" s="6">
        <v>2.6295000000000002</v>
      </c>
    </row>
    <row r="20" spans="1:2" x14ac:dyDescent="0.4">
      <c r="A20" s="18">
        <v>31900</v>
      </c>
      <c r="B20" s="6">
        <v>2.4014000000000002</v>
      </c>
    </row>
    <row r="21" spans="1:2" x14ac:dyDescent="0.4">
      <c r="A21" s="18" t="s">
        <v>80</v>
      </c>
      <c r="B21" s="6">
        <v>111.9914</v>
      </c>
    </row>
  </sheetData>
  <phoneticPr fontId="9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039-69CA-4203-AA1D-DFAE9DE088FC}">
  <dimension ref="A2:B27"/>
  <sheetViews>
    <sheetView workbookViewId="0">
      <selection activeCell="A32" sqref="A32"/>
    </sheetView>
  </sheetViews>
  <sheetFormatPr defaultRowHeight="13.9" x14ac:dyDescent="0.4"/>
  <cols>
    <col min="1" max="1" width="13.59765625" bestFit="1" customWidth="1"/>
    <col min="2" max="2" width="9.265625" bestFit="1" customWidth="1"/>
  </cols>
  <sheetData>
    <row r="2" spans="1:2" x14ac:dyDescent="0.4">
      <c r="A2" s="16" t="s">
        <v>79</v>
      </c>
      <c r="B2" t="s">
        <v>82</v>
      </c>
    </row>
    <row r="3" spans="1:2" x14ac:dyDescent="0.4">
      <c r="A3" s="17">
        <v>44744</v>
      </c>
      <c r="B3" s="6">
        <v>22.6114</v>
      </c>
    </row>
    <row r="4" spans="1:2" x14ac:dyDescent="0.4">
      <c r="A4" s="17">
        <v>44744.166666666664</v>
      </c>
      <c r="B4" s="6">
        <v>6.4985999999999997</v>
      </c>
    </row>
    <row r="5" spans="1:2" x14ac:dyDescent="0.4">
      <c r="A5" s="17">
        <v>44744.333333333336</v>
      </c>
      <c r="B5" s="6">
        <v>5.0521000000000003</v>
      </c>
    </row>
    <row r="6" spans="1:2" x14ac:dyDescent="0.4">
      <c r="A6" s="17">
        <v>44744.5</v>
      </c>
      <c r="B6" s="6">
        <v>4.3327999999999998</v>
      </c>
    </row>
    <row r="7" spans="1:2" x14ac:dyDescent="0.4">
      <c r="A7" s="17">
        <v>44744.666666666664</v>
      </c>
      <c r="B7" s="6">
        <v>3.0089999999999999</v>
      </c>
    </row>
    <row r="8" spans="1:2" x14ac:dyDescent="0.4">
      <c r="A8" s="17">
        <v>44744.833333333336</v>
      </c>
      <c r="B8" s="6">
        <v>2.8988999999999998</v>
      </c>
    </row>
    <row r="9" spans="1:2" x14ac:dyDescent="0.4">
      <c r="A9" s="17">
        <v>44745</v>
      </c>
      <c r="B9" s="6">
        <v>2.3613</v>
      </c>
    </row>
    <row r="10" spans="1:2" x14ac:dyDescent="0.4">
      <c r="A10" s="17">
        <v>44745.166666666664</v>
      </c>
      <c r="B10" s="6">
        <v>3.1000999999999999</v>
      </c>
    </row>
    <row r="11" spans="1:2" x14ac:dyDescent="0.4">
      <c r="A11" s="17">
        <v>44745.333333333336</v>
      </c>
      <c r="B11" s="6">
        <v>3.5457999999999998</v>
      </c>
    </row>
    <row r="12" spans="1:2" x14ac:dyDescent="0.4">
      <c r="A12" s="17">
        <v>44745.5</v>
      </c>
      <c r="B12" s="6">
        <v>3.0474999999999999</v>
      </c>
    </row>
    <row r="13" spans="1:2" x14ac:dyDescent="0.4">
      <c r="A13" s="17">
        <v>44745.666666666664</v>
      </c>
      <c r="B13" s="6">
        <v>3.7267999999999999</v>
      </c>
    </row>
    <row r="14" spans="1:2" x14ac:dyDescent="0.4">
      <c r="A14" s="17">
        <v>44745.833333333336</v>
      </c>
      <c r="B14" s="6">
        <v>3.8264999999999998</v>
      </c>
    </row>
    <row r="15" spans="1:2" x14ac:dyDescent="0.4">
      <c r="A15" s="17">
        <v>44746</v>
      </c>
      <c r="B15" s="6">
        <v>2.9411999999999998</v>
      </c>
    </row>
    <row r="16" spans="1:2" x14ac:dyDescent="0.4">
      <c r="A16" s="17">
        <v>44746.166666666664</v>
      </c>
      <c r="B16" s="6">
        <v>3.8323999999999998</v>
      </c>
    </row>
    <row r="17" spans="1:2" x14ac:dyDescent="0.4">
      <c r="A17" s="17">
        <v>44746.333333333336</v>
      </c>
      <c r="B17" s="6">
        <v>3.6190000000000002</v>
      </c>
    </row>
    <row r="18" spans="1:2" x14ac:dyDescent="0.4">
      <c r="A18" s="17">
        <v>44746.5</v>
      </c>
      <c r="B18" s="6">
        <v>5.0507999999999997</v>
      </c>
    </row>
    <row r="19" spans="1:2" x14ac:dyDescent="0.4">
      <c r="A19" s="17">
        <v>44746.666666666664</v>
      </c>
      <c r="B19" s="6">
        <v>11.2394</v>
      </c>
    </row>
    <row r="20" spans="1:2" x14ac:dyDescent="0.4">
      <c r="A20" s="17">
        <v>44746.833333333336</v>
      </c>
      <c r="B20" s="6">
        <v>3.1044999999999998</v>
      </c>
    </row>
    <row r="21" spans="1:2" x14ac:dyDescent="0.4">
      <c r="A21" s="17">
        <v>44747</v>
      </c>
      <c r="B21" s="6">
        <v>2.6295000000000002</v>
      </c>
    </row>
    <row r="22" spans="1:2" x14ac:dyDescent="0.4">
      <c r="A22" s="17">
        <v>44747.166666666664</v>
      </c>
      <c r="B22" s="6">
        <v>2.4014000000000002</v>
      </c>
    </row>
    <row r="23" spans="1:2" x14ac:dyDescent="0.4">
      <c r="A23" s="17">
        <v>44747.333333333336</v>
      </c>
      <c r="B23" s="6">
        <v>3.4167999999999998</v>
      </c>
    </row>
    <row r="24" spans="1:2" x14ac:dyDescent="0.4">
      <c r="A24" s="17">
        <v>44747.5</v>
      </c>
      <c r="B24" s="6">
        <v>3.1726000000000001</v>
      </c>
    </row>
    <row r="25" spans="1:2" x14ac:dyDescent="0.4">
      <c r="A25" s="17">
        <v>44747.666666666664</v>
      </c>
      <c r="B25" s="6">
        <v>2.9095</v>
      </c>
    </row>
    <row r="26" spans="1:2" x14ac:dyDescent="0.4">
      <c r="A26" s="17">
        <v>44747.833333333336</v>
      </c>
      <c r="B26" s="6">
        <v>3.6635</v>
      </c>
    </row>
    <row r="27" spans="1:2" x14ac:dyDescent="0.4">
      <c r="A27" s="17" t="s">
        <v>80</v>
      </c>
      <c r="B27" s="6">
        <v>111.99139999999997</v>
      </c>
    </row>
  </sheetData>
  <phoneticPr fontId="9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7" ma:contentTypeDescription="Create a new document." ma:contentTypeScope="" ma:versionID="ec42c1691313e6b1f51ff088afbb4527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97de530c68ab01df1eff1730de168a7e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0ABB5-DF6F-4ED5-9A8A-33CB92595E48}">
  <ds:schemaRefs>
    <ds:schemaRef ds:uri="7e6f0352-0485-4230-980d-978849d94bed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fa9c844-b58c-467a-8da0-63a09c29fbd9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CC52FE-817A-4AE5-9A55-690DA70F0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436DE-53B6-47E8-867A-AA3793401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f0352-0485-4230-980d-978849d94bed"/>
    <ds:schemaRef ds:uri="ffa9c844-b58c-467a-8da0-63a09c29f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Plots</vt:lpstr>
      <vt:lpstr>Stats</vt:lpstr>
      <vt:lpstr>Transformed Data</vt:lpstr>
      <vt:lpstr>Suggestion1</vt:lpstr>
      <vt:lpstr>Suggestion3</vt:lpstr>
      <vt:lpstr>Suggestion2</vt:lpstr>
      <vt:lpstr>Suggestion4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Ayers, John C</dc:creator>
  <cp:keywords/>
  <dc:description/>
  <cp:lastModifiedBy>Ming Chen</cp:lastModifiedBy>
  <cp:revision/>
  <dcterms:created xsi:type="dcterms:W3CDTF">2022-07-28T18:41:53Z</dcterms:created>
  <dcterms:modified xsi:type="dcterms:W3CDTF">2024-11-14T01:39:07Z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MediaServiceImageTags">
    <vt:lpwstr/>
  </property>
</Properties>
</file>