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ra\Documents\TilesSurvive\Guide\"/>
    </mc:Choice>
  </mc:AlternateContent>
  <bookViews>
    <workbookView xWindow="0" yWindow="0" windowWidth="28800" windowHeight="12330" firstSheet="1" activeTab="4"/>
  </bookViews>
  <sheets>
    <sheet name="Тимбилдинг" sheetId="5" state="hidden" r:id="rId1"/>
    <sheet name="Снаряжение 1" sheetId="7" r:id="rId2"/>
    <sheet name="Снаряжение 2" sheetId="8" r:id="rId3"/>
    <sheet name="Снаряжение 3" sheetId="9" r:id="rId4"/>
    <sheet name="Перековка" sheetId="10" r:id="rId5"/>
  </sheets>
  <calcPr calcId="162913"/>
</workbook>
</file>

<file path=xl/calcChain.xml><?xml version="1.0" encoding="utf-8"?>
<calcChain xmlns="http://schemas.openxmlformats.org/spreadsheetml/2006/main">
  <c r="B13" i="9" l="1"/>
  <c r="W84" i="8"/>
  <c r="V84" i="8"/>
  <c r="U84" i="8"/>
  <c r="P84" i="8"/>
  <c r="O84" i="8"/>
  <c r="N84" i="8"/>
  <c r="I84" i="8"/>
  <c r="W83" i="8"/>
  <c r="V83" i="8"/>
  <c r="U83" i="8"/>
  <c r="P83" i="8"/>
  <c r="O83" i="8"/>
  <c r="N83" i="8"/>
  <c r="I83" i="8"/>
  <c r="W82" i="8"/>
  <c r="V82" i="8"/>
  <c r="U82" i="8"/>
  <c r="P82" i="8"/>
  <c r="O82" i="8"/>
  <c r="N82" i="8"/>
  <c r="I82" i="8"/>
  <c r="W81" i="8"/>
  <c r="V81" i="8"/>
  <c r="U81" i="8"/>
  <c r="P81" i="8"/>
  <c r="O81" i="8"/>
  <c r="N81" i="8"/>
  <c r="I81" i="8"/>
  <c r="W80" i="8"/>
  <c r="V80" i="8"/>
  <c r="U80" i="8"/>
  <c r="P80" i="8"/>
  <c r="O80" i="8"/>
  <c r="N80" i="8"/>
  <c r="I80" i="8"/>
  <c r="W79" i="8"/>
  <c r="V79" i="8"/>
  <c r="U79" i="8"/>
  <c r="P79" i="8"/>
  <c r="O79" i="8"/>
  <c r="N79" i="8"/>
  <c r="I79" i="8"/>
  <c r="W78" i="8"/>
  <c r="V78" i="8"/>
  <c r="U78" i="8"/>
  <c r="P78" i="8"/>
  <c r="O78" i="8"/>
  <c r="N78" i="8"/>
  <c r="I78" i="8"/>
  <c r="W77" i="8"/>
  <c r="V77" i="8"/>
  <c r="U77" i="8"/>
  <c r="P77" i="8"/>
  <c r="O77" i="8"/>
  <c r="N77" i="8"/>
  <c r="I77" i="8"/>
  <c r="W76" i="8"/>
  <c r="V76" i="8"/>
  <c r="U76" i="8"/>
  <c r="P76" i="8"/>
  <c r="O76" i="8"/>
  <c r="N76" i="8"/>
  <c r="I76" i="8"/>
  <c r="W75" i="8"/>
  <c r="V75" i="8"/>
  <c r="U75" i="8"/>
  <c r="P75" i="8"/>
  <c r="O75" i="8"/>
  <c r="N75" i="8"/>
  <c r="I75" i="8"/>
  <c r="W74" i="8"/>
  <c r="V74" i="8"/>
  <c r="U74" i="8"/>
  <c r="P74" i="8"/>
  <c r="O74" i="8"/>
  <c r="N74" i="8"/>
  <c r="I74" i="8"/>
  <c r="W73" i="8"/>
  <c r="V73" i="8"/>
  <c r="U73" i="8"/>
  <c r="P73" i="8"/>
  <c r="O73" i="8"/>
  <c r="N73" i="8"/>
  <c r="I73" i="8"/>
  <c r="W72" i="8"/>
  <c r="V72" i="8"/>
  <c r="U72" i="8"/>
  <c r="P72" i="8"/>
  <c r="O72" i="8"/>
  <c r="N72" i="8"/>
  <c r="I72" i="8"/>
  <c r="W71" i="8"/>
  <c r="V71" i="8"/>
  <c r="U71" i="8"/>
  <c r="P71" i="8"/>
  <c r="O71" i="8"/>
  <c r="N71" i="8"/>
  <c r="I71" i="8"/>
  <c r="W70" i="8"/>
  <c r="V70" i="8"/>
  <c r="U70" i="8"/>
  <c r="P70" i="8"/>
  <c r="O70" i="8"/>
  <c r="N70" i="8"/>
  <c r="I70" i="8"/>
  <c r="W69" i="8"/>
  <c r="V69" i="8"/>
  <c r="U69" i="8"/>
  <c r="P69" i="8"/>
  <c r="O69" i="8"/>
  <c r="N69" i="8"/>
  <c r="I69" i="8"/>
  <c r="W68" i="8"/>
  <c r="V68" i="8"/>
  <c r="U68" i="8"/>
  <c r="P68" i="8"/>
  <c r="O68" i="8"/>
  <c r="N68" i="8"/>
  <c r="I68" i="8"/>
  <c r="W67" i="8"/>
  <c r="V67" i="8"/>
  <c r="U67" i="8"/>
  <c r="P67" i="8"/>
  <c r="O67" i="8"/>
  <c r="N67" i="8"/>
  <c r="I67" i="8"/>
  <c r="W66" i="8"/>
  <c r="V66" i="8"/>
  <c r="U66" i="8"/>
  <c r="P66" i="8"/>
  <c r="O66" i="8"/>
  <c r="N66" i="8"/>
  <c r="I66" i="8"/>
  <c r="W65" i="8"/>
  <c r="V65" i="8"/>
  <c r="U65" i="8"/>
  <c r="P65" i="8"/>
  <c r="O65" i="8"/>
  <c r="N65" i="8"/>
  <c r="I65" i="8"/>
  <c r="W64" i="8"/>
  <c r="V64" i="8"/>
  <c r="U64" i="8"/>
  <c r="P64" i="8"/>
  <c r="O64" i="8"/>
  <c r="N64" i="8"/>
  <c r="I64" i="8"/>
  <c r="W63" i="8"/>
  <c r="V63" i="8"/>
  <c r="U63" i="8"/>
  <c r="P63" i="8"/>
  <c r="O63" i="8"/>
  <c r="N63" i="8"/>
  <c r="I63" i="8"/>
  <c r="W62" i="8"/>
  <c r="V62" i="8"/>
  <c r="U62" i="8"/>
  <c r="P62" i="8"/>
  <c r="O62" i="8"/>
  <c r="N62" i="8"/>
  <c r="I62" i="8"/>
  <c r="W61" i="8"/>
  <c r="V61" i="8"/>
  <c r="U61" i="8"/>
  <c r="P61" i="8"/>
  <c r="O61" i="8"/>
  <c r="N61" i="8"/>
  <c r="I61" i="8"/>
  <c r="W60" i="8"/>
  <c r="V60" i="8"/>
  <c r="U60" i="8"/>
  <c r="P60" i="8"/>
  <c r="O60" i="8"/>
  <c r="N60" i="8"/>
  <c r="I60" i="8"/>
  <c r="W59" i="8"/>
  <c r="V59" i="8"/>
  <c r="U59" i="8"/>
  <c r="P59" i="8"/>
  <c r="O59" i="8"/>
  <c r="N59" i="8"/>
  <c r="I59" i="8"/>
  <c r="W58" i="8"/>
  <c r="V58" i="8"/>
  <c r="U58" i="8"/>
  <c r="P58" i="8"/>
  <c r="O58" i="8"/>
  <c r="N58" i="8"/>
  <c r="I58" i="8"/>
  <c r="W57" i="8"/>
  <c r="V57" i="8"/>
  <c r="U57" i="8"/>
  <c r="P57" i="8"/>
  <c r="O57" i="8"/>
  <c r="N57" i="8"/>
  <c r="I57" i="8"/>
  <c r="W56" i="8"/>
  <c r="V56" i="8"/>
  <c r="U56" i="8"/>
  <c r="P56" i="8"/>
  <c r="O56" i="8"/>
  <c r="N56" i="8"/>
  <c r="I56" i="8"/>
  <c r="W55" i="8"/>
  <c r="V55" i="8"/>
  <c r="U55" i="8"/>
  <c r="P55" i="8"/>
  <c r="O55" i="8"/>
  <c r="N55" i="8"/>
  <c r="I55" i="8"/>
  <c r="W54" i="8"/>
  <c r="V54" i="8"/>
  <c r="U54" i="8"/>
  <c r="P54" i="8"/>
  <c r="O54" i="8"/>
  <c r="N54" i="8"/>
  <c r="I54" i="8"/>
  <c r="W53" i="8"/>
  <c r="V53" i="8"/>
  <c r="U53" i="8"/>
  <c r="P53" i="8"/>
  <c r="O53" i="8"/>
  <c r="N53" i="8"/>
  <c r="I53" i="8"/>
  <c r="W52" i="8"/>
  <c r="V52" i="8"/>
  <c r="U52" i="8"/>
  <c r="P52" i="8"/>
  <c r="O52" i="8"/>
  <c r="N52" i="8"/>
  <c r="I52" i="8"/>
  <c r="W51" i="8"/>
  <c r="V51" i="8"/>
  <c r="U51" i="8"/>
  <c r="P51" i="8"/>
  <c r="O51" i="8"/>
  <c r="N51" i="8"/>
  <c r="I51" i="8"/>
  <c r="W50" i="8"/>
  <c r="V50" i="8"/>
  <c r="U50" i="8"/>
  <c r="P50" i="8"/>
  <c r="O50" i="8"/>
  <c r="N50" i="8"/>
  <c r="I50" i="8"/>
  <c r="W49" i="8"/>
  <c r="V49" i="8"/>
  <c r="U49" i="8"/>
  <c r="P49" i="8"/>
  <c r="O49" i="8"/>
  <c r="N49" i="8"/>
  <c r="I49" i="8"/>
  <c r="W48" i="8"/>
  <c r="V48" i="8"/>
  <c r="U48" i="8"/>
  <c r="P48" i="8"/>
  <c r="O48" i="8"/>
  <c r="N48" i="8"/>
  <c r="I48" i="8"/>
  <c r="W47" i="8"/>
  <c r="V47" i="8"/>
  <c r="U47" i="8"/>
  <c r="P47" i="8"/>
  <c r="O47" i="8"/>
  <c r="N47" i="8"/>
  <c r="I47" i="8"/>
  <c r="W46" i="8"/>
  <c r="V46" i="8"/>
  <c r="U46" i="8"/>
  <c r="P46" i="8"/>
  <c r="O46" i="8"/>
  <c r="N46" i="8"/>
  <c r="I46" i="8"/>
  <c r="W45" i="8"/>
  <c r="V45" i="8"/>
  <c r="U45" i="8"/>
  <c r="P45" i="8"/>
  <c r="O45" i="8"/>
  <c r="N45" i="8"/>
  <c r="I45" i="8"/>
  <c r="W44" i="8"/>
  <c r="V44" i="8"/>
  <c r="U44" i="8"/>
  <c r="P44" i="8"/>
  <c r="O44" i="8"/>
  <c r="N44" i="8"/>
  <c r="I44" i="8"/>
  <c r="W43" i="8"/>
  <c r="V43" i="8"/>
  <c r="U43" i="8"/>
  <c r="P43" i="8"/>
  <c r="O43" i="8"/>
  <c r="N43" i="8"/>
  <c r="I43" i="8"/>
  <c r="W42" i="8"/>
  <c r="V42" i="8"/>
  <c r="U42" i="8"/>
  <c r="P42" i="8"/>
  <c r="O42" i="8"/>
  <c r="N42" i="8"/>
  <c r="I42" i="8"/>
  <c r="W41" i="8"/>
  <c r="V41" i="8"/>
  <c r="U41" i="8"/>
  <c r="P41" i="8"/>
  <c r="O41" i="8"/>
  <c r="N41" i="8"/>
  <c r="I41" i="8"/>
  <c r="W40" i="8"/>
  <c r="V40" i="8"/>
  <c r="U40" i="8"/>
  <c r="P40" i="8"/>
  <c r="O40" i="8"/>
  <c r="N40" i="8"/>
  <c r="I40" i="8"/>
  <c r="W39" i="8"/>
  <c r="V39" i="8"/>
  <c r="U39" i="8"/>
  <c r="P39" i="8"/>
  <c r="O39" i="8"/>
  <c r="N39" i="8"/>
  <c r="I39" i="8"/>
  <c r="W38" i="8"/>
  <c r="V38" i="8"/>
  <c r="U38" i="8"/>
  <c r="P38" i="8"/>
  <c r="O38" i="8"/>
  <c r="N38" i="8"/>
  <c r="I38" i="8"/>
  <c r="W37" i="8"/>
  <c r="V37" i="8"/>
  <c r="U37" i="8"/>
  <c r="P37" i="8"/>
  <c r="O37" i="8"/>
  <c r="N37" i="8"/>
  <c r="I37" i="8"/>
  <c r="W36" i="8"/>
  <c r="V36" i="8"/>
  <c r="U36" i="8"/>
  <c r="P36" i="8"/>
  <c r="O36" i="8"/>
  <c r="N36" i="8"/>
  <c r="I36" i="8"/>
  <c r="W35" i="8"/>
  <c r="V35" i="8"/>
  <c r="U35" i="8"/>
  <c r="P35" i="8"/>
  <c r="O35" i="8"/>
  <c r="N35" i="8"/>
  <c r="I35" i="8"/>
  <c r="W34" i="8"/>
  <c r="V34" i="8"/>
  <c r="U34" i="8"/>
  <c r="P34" i="8"/>
  <c r="O34" i="8"/>
  <c r="N34" i="8"/>
  <c r="I34" i="8"/>
  <c r="W33" i="8"/>
  <c r="V33" i="8"/>
  <c r="U33" i="8"/>
  <c r="P33" i="8"/>
  <c r="O33" i="8"/>
  <c r="N33" i="8"/>
  <c r="I33" i="8"/>
  <c r="W32" i="8"/>
  <c r="V32" i="8"/>
  <c r="U32" i="8"/>
  <c r="P32" i="8"/>
  <c r="O32" i="8"/>
  <c r="N32" i="8"/>
  <c r="I32" i="8"/>
  <c r="W31" i="8"/>
  <c r="V31" i="8"/>
  <c r="U31" i="8"/>
  <c r="P31" i="8"/>
  <c r="O31" i="8"/>
  <c r="N31" i="8"/>
  <c r="I31" i="8"/>
  <c r="W30" i="8"/>
  <c r="V30" i="8"/>
  <c r="U30" i="8"/>
  <c r="P30" i="8"/>
  <c r="O30" i="8"/>
  <c r="N30" i="8"/>
  <c r="I30" i="8"/>
  <c r="W29" i="8"/>
  <c r="V29" i="8"/>
  <c r="U29" i="8"/>
  <c r="P29" i="8"/>
  <c r="O29" i="8"/>
  <c r="N29" i="8"/>
  <c r="I29" i="8"/>
  <c r="W28" i="8"/>
  <c r="V28" i="8"/>
  <c r="U28" i="8"/>
  <c r="P28" i="8"/>
  <c r="O28" i="8"/>
  <c r="N28" i="8"/>
  <c r="I28" i="8"/>
  <c r="W27" i="8"/>
  <c r="V27" i="8"/>
  <c r="U27" i="8"/>
  <c r="P27" i="8"/>
  <c r="O27" i="8"/>
  <c r="N27" i="8"/>
  <c r="I27" i="8"/>
  <c r="W26" i="8"/>
  <c r="V26" i="8"/>
  <c r="U26" i="8"/>
  <c r="P26" i="8"/>
  <c r="O26" i="8"/>
  <c r="N26" i="8"/>
  <c r="I26" i="8"/>
  <c r="W25" i="8"/>
  <c r="V25" i="8"/>
  <c r="U25" i="8"/>
  <c r="P25" i="8"/>
  <c r="O25" i="8"/>
  <c r="N25" i="8"/>
  <c r="I25" i="8"/>
  <c r="W24" i="8"/>
  <c r="V24" i="8"/>
  <c r="U24" i="8"/>
  <c r="P24" i="8"/>
  <c r="O24" i="8"/>
  <c r="N24" i="8"/>
  <c r="I24" i="8"/>
  <c r="W23" i="8"/>
  <c r="V23" i="8"/>
  <c r="U23" i="8"/>
  <c r="P23" i="8"/>
  <c r="O23" i="8"/>
  <c r="N23" i="8"/>
  <c r="I23" i="8"/>
  <c r="W22" i="8"/>
  <c r="V22" i="8"/>
  <c r="U22" i="8"/>
  <c r="P22" i="8"/>
  <c r="O22" i="8"/>
  <c r="N22" i="8"/>
  <c r="I22" i="8"/>
  <c r="W21" i="8"/>
  <c r="V21" i="8"/>
  <c r="U21" i="8"/>
  <c r="P21" i="8"/>
  <c r="O21" i="8"/>
  <c r="N21" i="8"/>
  <c r="I21" i="8"/>
  <c r="W20" i="8"/>
  <c r="V20" i="8"/>
  <c r="U20" i="8"/>
  <c r="P20" i="8"/>
  <c r="O20" i="8"/>
  <c r="N20" i="8"/>
  <c r="I20" i="8"/>
  <c r="W19" i="8"/>
  <c r="V19" i="8"/>
  <c r="U19" i="8"/>
  <c r="P19" i="8"/>
  <c r="O19" i="8"/>
  <c r="N19" i="8"/>
  <c r="I19" i="8"/>
  <c r="W18" i="8"/>
  <c r="V18" i="8"/>
  <c r="U18" i="8"/>
  <c r="P18" i="8"/>
  <c r="O18" i="8"/>
  <c r="N18" i="8"/>
  <c r="I18" i="8"/>
  <c r="W17" i="8"/>
  <c r="V17" i="8"/>
  <c r="U17" i="8"/>
  <c r="P17" i="8"/>
  <c r="O17" i="8"/>
  <c r="N17" i="8"/>
  <c r="I17" i="8"/>
  <c r="W16" i="8"/>
  <c r="V16" i="8"/>
  <c r="U16" i="8"/>
  <c r="P16" i="8"/>
  <c r="O16" i="8"/>
  <c r="N16" i="8"/>
  <c r="I16" i="8"/>
  <c r="W15" i="8"/>
  <c r="V15" i="8"/>
  <c r="U15" i="8"/>
  <c r="P15" i="8"/>
  <c r="O15" i="8"/>
  <c r="N15" i="8"/>
  <c r="I15" i="8"/>
  <c r="W14" i="8"/>
  <c r="V14" i="8"/>
  <c r="U14" i="8"/>
  <c r="P14" i="8"/>
  <c r="O14" i="8"/>
  <c r="N14" i="8"/>
  <c r="I14" i="8"/>
  <c r="W13" i="8"/>
  <c r="V13" i="8"/>
  <c r="U13" i="8"/>
  <c r="P13" i="8"/>
  <c r="O13" i="8"/>
  <c r="N13" i="8"/>
  <c r="I13" i="8"/>
  <c r="W12" i="8"/>
  <c r="V12" i="8"/>
  <c r="U12" i="8"/>
  <c r="P12" i="8"/>
  <c r="O12" i="8"/>
  <c r="N12" i="8"/>
  <c r="I12" i="8"/>
  <c r="W11" i="8"/>
  <c r="V11" i="8"/>
  <c r="U11" i="8"/>
  <c r="P11" i="8"/>
  <c r="O11" i="8"/>
  <c r="N11" i="8"/>
  <c r="I11" i="8"/>
  <c r="W10" i="8"/>
  <c r="V10" i="8"/>
  <c r="U10" i="8"/>
  <c r="P10" i="8"/>
  <c r="O10" i="8"/>
  <c r="N10" i="8"/>
  <c r="I10" i="8"/>
  <c r="W9" i="8"/>
  <c r="V9" i="8"/>
  <c r="U9" i="8"/>
  <c r="P9" i="8"/>
  <c r="O9" i="8"/>
  <c r="N9" i="8"/>
  <c r="I9" i="8"/>
  <c r="W8" i="8"/>
  <c r="V8" i="8"/>
  <c r="U8" i="8"/>
  <c r="P8" i="8"/>
  <c r="O8" i="8"/>
  <c r="N8" i="8"/>
  <c r="I8" i="8"/>
  <c r="W7" i="8"/>
  <c r="V7" i="8"/>
  <c r="U7" i="8"/>
  <c r="P7" i="8"/>
  <c r="O7" i="8"/>
  <c r="N7" i="8"/>
  <c r="I7" i="8"/>
  <c r="W6" i="8"/>
  <c r="V6" i="8"/>
  <c r="U6" i="8"/>
  <c r="P6" i="8"/>
  <c r="O6" i="8"/>
  <c r="N6" i="8"/>
  <c r="I6" i="8"/>
  <c r="W5" i="8"/>
  <c r="V5" i="8"/>
  <c r="U5" i="8"/>
  <c r="P5" i="8"/>
  <c r="O5" i="8"/>
  <c r="N5" i="8"/>
  <c r="I5" i="8"/>
  <c r="P30" i="7"/>
  <c r="N30" i="7"/>
  <c r="P29" i="7"/>
  <c r="P13" i="7"/>
  <c r="N13" i="7"/>
  <c r="L13" i="7"/>
  <c r="J13" i="7"/>
  <c r="H13" i="7"/>
  <c r="F13" i="7"/>
  <c r="D13" i="7"/>
  <c r="B13" i="7"/>
  <c r="D14" i="7" s="1"/>
  <c r="F14" i="7" s="1"/>
  <c r="H14" i="7" s="1"/>
  <c r="J14" i="7" s="1"/>
  <c r="L14" i="7" s="1"/>
  <c r="N14" i="7" s="1"/>
  <c r="P14" i="7" s="1"/>
</calcChain>
</file>

<file path=xl/sharedStrings.xml><?xml version="1.0" encoding="utf-8"?>
<sst xmlns="http://schemas.openxmlformats.org/spreadsheetml/2006/main" count="501" uniqueCount="226">
  <si>
    <t>Звёзды</t>
  </si>
  <si>
    <t>Уровень</t>
  </si>
  <si>
    <t>Фрагменты</t>
  </si>
  <si>
    <t>0-&gt;1</t>
  </si>
  <si>
    <t>10-&gt;11</t>
  </si>
  <si>
    <t>20-&gt;21</t>
  </si>
  <si>
    <t>30-&gt;31</t>
  </si>
  <si>
    <t>1-&gt;2</t>
  </si>
  <si>
    <t>11-&gt;12</t>
  </si>
  <si>
    <t>21-&gt;22</t>
  </si>
  <si>
    <t>31-&gt;32</t>
  </si>
  <si>
    <t>2-&gt;3</t>
  </si>
  <si>
    <t>12-&gt;13</t>
  </si>
  <si>
    <t>22-&gt;23</t>
  </si>
  <si>
    <t>32-&gt;33</t>
  </si>
  <si>
    <t>3-&gt;4</t>
  </si>
  <si>
    <t>13-&gt;14</t>
  </si>
  <si>
    <t>23-&gt;24</t>
  </si>
  <si>
    <t>33-&gt;34</t>
  </si>
  <si>
    <t>4-&gt;5</t>
  </si>
  <si>
    <t>14-&gt;15</t>
  </si>
  <si>
    <t>24-&gt;25</t>
  </si>
  <si>
    <t>34-&gt;35</t>
  </si>
  <si>
    <t>5-&gt;6</t>
  </si>
  <si>
    <t>15-&gt;16</t>
  </si>
  <si>
    <t>25-&gt;26</t>
  </si>
  <si>
    <t>35-&gt;36</t>
  </si>
  <si>
    <t>6-&gt;7</t>
  </si>
  <si>
    <t>16-&gt;17</t>
  </si>
  <si>
    <t>26-&gt;27</t>
  </si>
  <si>
    <t>36-&gt;37</t>
  </si>
  <si>
    <t>7-&gt;8</t>
  </si>
  <si>
    <t>17-&gt;18</t>
  </si>
  <si>
    <t>27-&gt;28</t>
  </si>
  <si>
    <t>37-&gt;38</t>
  </si>
  <si>
    <t>8-&gt;9</t>
  </si>
  <si>
    <t>18-&gt;19</t>
  </si>
  <si>
    <t>28-&gt;29</t>
  </si>
  <si>
    <t>38-&gt;39</t>
  </si>
  <si>
    <t>9-&gt;10</t>
  </si>
  <si>
    <t>19-&gt;20</t>
  </si>
  <si>
    <t>29-&gt;30</t>
  </si>
  <si>
    <t>39-&gt;40</t>
  </si>
  <si>
    <t>1-&gt;10</t>
  </si>
  <si>
    <t>10-&gt;20</t>
  </si>
  <si>
    <t>20-&gt;30</t>
  </si>
  <si>
    <t>1-&gt;20</t>
  </si>
  <si>
    <t>1-&gt;30</t>
  </si>
  <si>
    <t>30-&gt;40</t>
  </si>
  <si>
    <t>1-&gt;40</t>
  </si>
  <si>
    <t>60-&gt;61</t>
  </si>
  <si>
    <t>61-&gt;62</t>
  </si>
  <si>
    <t>62-&gt;63</t>
  </si>
  <si>
    <t>63-&gt;64</t>
  </si>
  <si>
    <t>64-&gt;65</t>
  </si>
  <si>
    <t>65-&gt;66</t>
  </si>
  <si>
    <t>66-&gt;67</t>
  </si>
  <si>
    <t>67-&gt;68</t>
  </si>
  <si>
    <t>68-&gt;69</t>
  </si>
  <si>
    <t>69-&gt;70</t>
  </si>
  <si>
    <t>40-&gt;41</t>
  </si>
  <si>
    <t>70-&gt;71</t>
  </si>
  <si>
    <t>41-&gt;42</t>
  </si>
  <si>
    <t>71-&gt;72</t>
  </si>
  <si>
    <t>42-&gt;43</t>
  </si>
  <si>
    <t>72-&gt;73</t>
  </si>
  <si>
    <t>43-&gt;44</t>
  </si>
  <si>
    <t>73-&gt;74</t>
  </si>
  <si>
    <t>44-&gt;45</t>
  </si>
  <si>
    <t>74-&gt;75</t>
  </si>
  <si>
    <t>45-&gt;46</t>
  </si>
  <si>
    <t>75-&gt;76</t>
  </si>
  <si>
    <t>46-&gt;47</t>
  </si>
  <si>
    <t>76-&gt;77</t>
  </si>
  <si>
    <t>47-&gt;48</t>
  </si>
  <si>
    <t>77-&gt;78</t>
  </si>
  <si>
    <t>48-&gt;49</t>
  </si>
  <si>
    <t>78-&gt;79</t>
  </si>
  <si>
    <t>49-&gt;50</t>
  </si>
  <si>
    <t>79-&gt;80</t>
  </si>
  <si>
    <t>50-&gt;51</t>
  </si>
  <si>
    <t>51-&gt;52</t>
  </si>
  <si>
    <t>52-&gt;53</t>
  </si>
  <si>
    <t>53-&gt;54</t>
  </si>
  <si>
    <t>54-&gt;55</t>
  </si>
  <si>
    <t>55-&gt;56</t>
  </si>
  <si>
    <t>56-&gt;57</t>
  </si>
  <si>
    <t>57-&gt;58</t>
  </si>
  <si>
    <t>58-&gt;59</t>
  </si>
  <si>
    <t>59-&gt;60</t>
  </si>
  <si>
    <t>АТК, тыс.</t>
  </si>
  <si>
    <t>ЗЩТ, тыс.</t>
  </si>
  <si>
    <t>ХП, тыс.</t>
  </si>
  <si>
    <t>Пассивка</t>
  </si>
  <si>
    <t>Примечания</t>
  </si>
  <si>
    <t>Кор</t>
  </si>
  <si>
    <t>Тиммейты</t>
  </si>
  <si>
    <t>Комп. бонус</t>
  </si>
  <si>
    <t>Краткое изложение концепции</t>
  </si>
  <si>
    <t>Теоретический урон (без титанов)</t>
  </si>
  <si>
    <t>Теоретический сустейн (без титанов)</t>
  </si>
  <si>
    <t>Автор идеи</t>
  </si>
  <si>
    <t>Фото</t>
  </si>
  <si>
    <t>Герой 1 Вариант 1</t>
  </si>
  <si>
    <t>Герой 2 Вариант 1</t>
  </si>
  <si>
    <t>Герой 3 Вариант 1</t>
  </si>
  <si>
    <t>Герой 4 Вариант 1</t>
  </si>
  <si>
    <t>3+2-&gt;10%</t>
  </si>
  <si>
    <t>Вариант 1</t>
  </si>
  <si>
    <t>Герой 1 Вариант 2</t>
  </si>
  <si>
    <t>Герой 2 Вариант 2</t>
  </si>
  <si>
    <t>Герой 3 Вариант 2</t>
  </si>
  <si>
    <t>Герой 4 Вариант 2</t>
  </si>
  <si>
    <t>Вариант 2</t>
  </si>
  <si>
    <t>Позиция</t>
  </si>
  <si>
    <t>Сигна</t>
  </si>
  <si>
    <t>Уровень снаряжения</t>
  </si>
  <si>
    <t>Осколки, тыс.</t>
  </si>
  <si>
    <t>40-&gt;50</t>
  </si>
  <si>
    <t>50-&gt;60</t>
  </si>
  <si>
    <t>60-&gt;70</t>
  </si>
  <si>
    <t>70-&gt;80</t>
  </si>
  <si>
    <t>1-&gt;50</t>
  </si>
  <si>
    <t>1-&gt;60</t>
  </si>
  <si>
    <t>1-&gt;70</t>
  </si>
  <si>
    <t>1-&gt;80</t>
  </si>
  <si>
    <t>Доп. бонусы к статам золотого (легендарного) снаряжения</t>
  </si>
  <si>
    <t>Шлем</t>
  </si>
  <si>
    <t>Куртка</t>
  </si>
  <si>
    <t>Поножи</t>
  </si>
  <si>
    <t>Бонус к</t>
  </si>
  <si>
    <t>Значение</t>
  </si>
  <si>
    <t>Специальное снаряжение (сигнатурки)</t>
  </si>
  <si>
    <t>ЗЩТ</t>
  </si>
  <si>
    <t>ХП</t>
  </si>
  <si>
    <t>АТК</t>
  </si>
  <si>
    <t>ДБ</t>
  </si>
  <si>
    <t>ДР</t>
  </si>
  <si>
    <t>ДР - снижение входящего урона</t>
  </si>
  <si>
    <t>ДБ - повышение исходящего урона</t>
  </si>
  <si>
    <t xml:space="preserve">Получено очков дуэли (трата 10 тыс. EXP)                     </t>
  </si>
  <si>
    <t>По 10 тыс.</t>
  </si>
  <si>
    <t>По 2 тыс.</t>
  </si>
  <si>
    <t>По 400</t>
  </si>
  <si>
    <t>По 100</t>
  </si>
  <si>
    <t>Т.е. для максимизации очков дуэли и черепашки при улучшении следует тратить по 3 голубых и 4 фиолетовых обломка</t>
  </si>
  <si>
    <t>Характеристики золотого (легендарного) снаряжения</t>
  </si>
  <si>
    <t>БМ</t>
  </si>
  <si>
    <t>Татк</t>
  </si>
  <si>
    <t>Тзащ</t>
  </si>
  <si>
    <t>Тхп</t>
  </si>
  <si>
    <t>0.8%</t>
  </si>
  <si>
    <t>201.33</t>
  </si>
  <si>
    <t>13.92</t>
  </si>
  <si>
    <t>Усиление снаряжения</t>
  </si>
  <si>
    <t>Бонусы снаряжения</t>
  </si>
  <si>
    <t>Расход золотого снаряжения, шт.</t>
  </si>
  <si>
    <t>Специальные статы, шт.</t>
  </si>
  <si>
    <t>Общее кол-во</t>
  </si>
  <si>
    <t>Обозначение цветов</t>
  </si>
  <si>
    <t>Категорически бесполезно</t>
  </si>
  <si>
    <t>Стоит учитывать, что каждая характеристика на снаряжении действует только на того героя, на котором это снаряжение надето (искл. уникальная хар-ка поножи)</t>
  </si>
  <si>
    <t>На грани бесполезности, за неимением лучшего</t>
  </si>
  <si>
    <t>Допустимый вариант, но с условиями</t>
  </si>
  <si>
    <t>Белые и синие статы мы сразу пропускаем - они априори не являются приемлемыми.</t>
  </si>
  <si>
    <t>Хороший вариант</t>
  </si>
  <si>
    <t>Броня</t>
  </si>
  <si>
    <t>Бонус</t>
  </si>
  <si>
    <t>Действие на...</t>
  </si>
  <si>
    <t>Диапазон</t>
  </si>
  <si>
    <t>Бонус к атаке воинов</t>
  </si>
  <si>
    <t>Герой и его отряд</t>
  </si>
  <si>
    <t>3,9% - 5,19%</t>
  </si>
  <si>
    <t>Любой герой, но не меньше 4,5%</t>
  </si>
  <si>
    <t>Бонус к обороне воинов</t>
  </si>
  <si>
    <t>Может быть любому герою, но не меньше 4,5%</t>
  </si>
  <si>
    <t>Бонус к здоровью воинов</t>
  </si>
  <si>
    <t>Атака отряда героя (по классу)</t>
  </si>
  <si>
    <t>Отряд героя</t>
  </si>
  <si>
    <t>6% - 7,99%</t>
  </si>
  <si>
    <t>Оборона отряда героя (по классу)</t>
  </si>
  <si>
    <t>Здоровье отряда героя (по классу)</t>
  </si>
  <si>
    <t>Повышение атаки героя (по фракции)</t>
  </si>
  <si>
    <t>Герой</t>
  </si>
  <si>
    <t>3,88к - 5,18к</t>
  </si>
  <si>
    <t>Любой герой, не менее 5к</t>
  </si>
  <si>
    <t>Повышение обороны героя (по фракции)</t>
  </si>
  <si>
    <t>777 - 1,03</t>
  </si>
  <si>
    <t>Деф-танки (повар, никола, майк), но не меньше 1к</t>
  </si>
  <si>
    <t>Повышение здоровья героя (по фракции)</t>
  </si>
  <si>
    <t>259,20к - 345,59к</t>
  </si>
  <si>
    <t>Деф-танки (повар, никола, майк)</t>
  </si>
  <si>
    <t>Бонус к урону автоатаки</t>
  </si>
  <si>
    <t>1% - 1,99%</t>
  </si>
  <si>
    <t>Моряки</t>
  </si>
  <si>
    <t>Снижение урона от автоатаки</t>
  </si>
  <si>
    <t>Бонус к урону активного навыка</t>
  </si>
  <si>
    <t>Герой-дамагер</t>
  </si>
  <si>
    <t>Снижение урона от активного навыка</t>
  </si>
  <si>
    <t>Любой герой, но лучше деф-танкам (повар, никола, майк)</t>
  </si>
  <si>
    <t>Повышение эффекта лечения</t>
  </si>
  <si>
    <t>Герои и отряд</t>
  </si>
  <si>
    <t>5,2% - 6,5%</t>
  </si>
  <si>
    <t>Любой герой, но не меньше 6%</t>
  </si>
  <si>
    <t>Деф-танки (повар, никола, майк), но не меньше 6%</t>
  </si>
  <si>
    <t>8% - 10%</t>
  </si>
  <si>
    <t>5,18к - 6,48к</t>
  </si>
  <si>
    <t>Любой герой, но фракция</t>
  </si>
  <si>
    <t>1,03к - 1,29к</t>
  </si>
  <si>
    <t>Деф-танки (повар, никола, майк), но фракция</t>
  </si>
  <si>
    <t>Повышение здоровье героя (по фракции)</t>
  </si>
  <si>
    <t>345,60к - 432,0к</t>
  </si>
  <si>
    <t>2% - 4%</t>
  </si>
  <si>
    <t>Повышение эффекта лечения (больше входящего хила)</t>
  </si>
  <si>
    <t>Деф-танки (повар, никола, майк), Рози, Лайла, Кэнди</t>
  </si>
  <si>
    <t>Бонус к урону (общий исходящий урон героя)</t>
  </si>
  <si>
    <t>Снижение урона (общий входящий урон герою)</t>
  </si>
  <si>
    <t>Крит</t>
  </si>
  <si>
    <t>20 - 20</t>
  </si>
  <si>
    <t>Герой-дамагер с критом (описание навыков)</t>
  </si>
  <si>
    <t>Снижение времени перезарядки активного навыка</t>
  </si>
  <si>
    <t>15% - 15%</t>
  </si>
  <si>
    <t>Любой герой</t>
  </si>
  <si>
    <t>Все хар-ки союзных героев в бою (АТК, ЗЩТ, ХП)</t>
  </si>
  <si>
    <t>Герои фракции в марше</t>
  </si>
  <si>
    <t>10% - 10%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</si>
</sst>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00"/>
    <numFmt numFmtId="166" formatCode="0.0"/>
    <numFmt numFmtId="167" formatCode="0.0%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6"/>
      <color theme="1"/>
      <name val="Arial"/>
    </font>
    <font>
      <sz val="12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6"/>
      <color rgb="FFFFFFFF"/>
      <name val="Arial"/>
    </font>
    <font>
      <sz val="10"/>
      <color rgb="FFFFFFFF"/>
      <name val="Arial"/>
    </font>
    <font>
      <sz val="12"/>
      <color rgb="FFFFFFFF"/>
      <name val="Arial"/>
    </font>
    <font>
      <sz val="15"/>
      <color theme="1"/>
      <name val="Arial"/>
      <scheme val="minor"/>
    </font>
    <font>
      <sz val="10"/>
      <color rgb="FFFFFFFF"/>
      <name val="Arial"/>
      <scheme val="minor"/>
    </font>
    <font>
      <sz val="9"/>
      <color theme="1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8AF55C"/>
        <bgColor rgb="FF8AF55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6" fontId="1" fillId="8" borderId="3" xfId="0" applyNumberFormat="1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6" fontId="1" fillId="0" borderId="7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9" xfId="0" applyNumberFormat="1" applyFont="1" applyBorder="1" applyAlignment="1">
      <alignment horizontal="center" vertical="center" wrapText="1"/>
    </xf>
    <xf numFmtId="166" fontId="1" fillId="0" borderId="9" xfId="0" applyNumberFormat="1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6" fontId="1" fillId="10" borderId="3" xfId="0" applyNumberFormat="1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166" fontId="1" fillId="10" borderId="7" xfId="0" applyNumberFormat="1" applyFont="1" applyFill="1" applyBorder="1" applyAlignment="1">
      <alignment horizontal="center" vertical="center" wrapText="1"/>
    </xf>
    <xf numFmtId="166" fontId="1" fillId="3" borderId="3" xfId="0" applyNumberFormat="1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1" fontId="1" fillId="8" borderId="4" xfId="0" applyNumberFormat="1" applyFont="1" applyFill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" fontId="1" fillId="8" borderId="8" xfId="0" applyNumberFormat="1" applyFont="1" applyFill="1" applyBorder="1" applyAlignment="1">
      <alignment horizontal="center" vertical="center" wrapText="1"/>
    </xf>
    <xf numFmtId="167" fontId="1" fillId="0" borderId="9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1" fillId="5" borderId="0" xfId="0" applyNumberFormat="1" applyFont="1" applyFill="1" applyAlignment="1">
      <alignment horizontal="center" vertical="center" wrapText="1"/>
    </xf>
    <xf numFmtId="167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" fontId="1" fillId="8" borderId="5" xfId="0" applyNumberFormat="1" applyFont="1" applyFill="1" applyBorder="1" applyAlignment="1">
      <alignment horizontal="center" vertical="center" wrapText="1"/>
    </xf>
    <xf numFmtId="1" fontId="1" fillId="10" borderId="0" xfId="0" applyNumberFormat="1" applyFont="1" applyFill="1" applyAlignment="1">
      <alignment horizontal="center" vertical="center" wrapText="1"/>
    </xf>
    <xf numFmtId="1" fontId="1" fillId="10" borderId="5" xfId="0" applyNumberFormat="1" applyFont="1" applyFill="1" applyBorder="1" applyAlignment="1">
      <alignment horizontal="center" vertical="center" wrapText="1"/>
    </xf>
    <xf numFmtId="1" fontId="1" fillId="3" borderId="8" xfId="0" applyNumberFormat="1" applyFont="1" applyFill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67" fontId="1" fillId="11" borderId="0" xfId="0" applyNumberFormat="1" applyFont="1" applyFill="1" applyAlignment="1">
      <alignment horizontal="center" vertical="center" wrapText="1"/>
    </xf>
    <xf numFmtId="1" fontId="1" fillId="11" borderId="0" xfId="0" applyNumberFormat="1" applyFont="1" applyFill="1" applyAlignment="1">
      <alignment horizontal="center" vertical="center" wrapText="1"/>
    </xf>
    <xf numFmtId="2" fontId="1" fillId="11" borderId="0" xfId="0" applyNumberFormat="1" applyFont="1" applyFill="1" applyAlignment="1">
      <alignment horizontal="center" vertical="center" wrapText="1"/>
    </xf>
    <xf numFmtId="165" fontId="1" fillId="11" borderId="0" xfId="0" applyNumberFormat="1" applyFont="1" applyFill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" fontId="8" fillId="13" borderId="5" xfId="0" applyNumberFormat="1" applyFont="1" applyFill="1" applyBorder="1" applyAlignment="1">
      <alignment horizontal="center" vertical="center" wrapText="1"/>
    </xf>
    <xf numFmtId="2" fontId="8" fillId="13" borderId="10" xfId="0" applyNumberFormat="1" applyFont="1" applyFill="1" applyBorder="1" applyAlignment="1">
      <alignment horizontal="center" vertical="center" wrapText="1"/>
    </xf>
    <xf numFmtId="2" fontId="8" fillId="13" borderId="9" xfId="0" applyNumberFormat="1" applyFont="1" applyFill="1" applyBorder="1" applyAlignment="1">
      <alignment horizontal="center" vertical="center" wrapText="1"/>
    </xf>
    <xf numFmtId="1" fontId="8" fillId="13" borderId="9" xfId="0" applyNumberFormat="1" applyFont="1" applyFill="1" applyBorder="1" applyAlignment="1">
      <alignment horizontal="center" vertical="center" wrapText="1"/>
    </xf>
    <xf numFmtId="1" fontId="8" fillId="13" borderId="13" xfId="0" applyNumberFormat="1" applyFont="1" applyFill="1" applyBorder="1" applyAlignment="1">
      <alignment horizontal="center" vertical="center" wrapText="1"/>
    </xf>
    <xf numFmtId="2" fontId="8" fillId="13" borderId="8" xfId="0" applyNumberFormat="1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1" fontId="8" fillId="12" borderId="4" xfId="0" applyNumberFormat="1" applyFont="1" applyFill="1" applyBorder="1" applyAlignment="1">
      <alignment horizontal="center" vertical="center" wrapText="1"/>
    </xf>
    <xf numFmtId="1" fontId="1" fillId="14" borderId="31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" fontId="1" fillId="14" borderId="5" xfId="0" applyNumberFormat="1" applyFont="1" applyFill="1" applyBorder="1" applyAlignment="1">
      <alignment horizontal="center" vertical="center" wrapText="1"/>
    </xf>
    <xf numFmtId="1" fontId="1" fillId="14" borderId="14" xfId="0" applyNumberFormat="1" applyFont="1" applyFill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" fontId="1" fillId="14" borderId="5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" fontId="1" fillId="14" borderId="14" xfId="0" applyNumberFormat="1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" fontId="8" fillId="12" borderId="8" xfId="0" applyNumberFormat="1" applyFont="1" applyFill="1" applyBorder="1" applyAlignment="1">
      <alignment horizontal="center" vertical="center" wrapText="1"/>
    </xf>
    <xf numFmtId="1" fontId="1" fillId="14" borderId="13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167" fontId="1" fillId="0" borderId="10" xfId="0" applyNumberFormat="1" applyFont="1" applyBorder="1" applyAlignment="1">
      <alignment horizontal="center" vertical="center" wrapText="1"/>
    </xf>
    <xf numFmtId="1" fontId="1" fillId="14" borderId="9" xfId="0" applyNumberFormat="1" applyFont="1" applyFill="1" applyBorder="1" applyAlignment="1">
      <alignment horizontal="center" vertical="center" wrapText="1"/>
    </xf>
    <xf numFmtId="167" fontId="1" fillId="0" borderId="10" xfId="0" applyNumberFormat="1" applyFont="1" applyBorder="1" applyAlignment="1">
      <alignment horizontal="center" vertical="center" wrapText="1"/>
    </xf>
    <xf numFmtId="167" fontId="1" fillId="0" borderId="8" xfId="0" applyNumberFormat="1" applyFont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20" borderId="28" xfId="0" applyFont="1" applyFill="1" applyBorder="1" applyAlignment="1">
      <alignment horizontal="center" vertical="center" wrapText="1"/>
    </xf>
    <xf numFmtId="0" fontId="6" fillId="20" borderId="48" xfId="0" applyFont="1" applyFill="1" applyBorder="1" applyAlignment="1">
      <alignment horizontal="center" vertical="center" wrapText="1"/>
    </xf>
    <xf numFmtId="0" fontId="6" fillId="20" borderId="49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20" borderId="50" xfId="0" applyFont="1" applyFill="1" applyBorder="1" applyAlignment="1">
      <alignment horizontal="center" vertical="center" wrapText="1"/>
    </xf>
    <xf numFmtId="0" fontId="6" fillId="20" borderId="51" xfId="0" applyFont="1" applyFill="1" applyBorder="1" applyAlignment="1">
      <alignment horizontal="center" vertical="center" wrapText="1"/>
    </xf>
    <xf numFmtId="0" fontId="6" fillId="20" borderId="5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6" fillId="20" borderId="16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6" fillId="20" borderId="2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17" borderId="2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20" borderId="17" xfId="0" applyFont="1" applyFill="1" applyBorder="1" applyAlignment="1">
      <alignment horizontal="center" vertical="center" wrapText="1"/>
    </xf>
    <xf numFmtId="0" fontId="6" fillId="20" borderId="53" xfId="0" applyFont="1" applyFill="1" applyBorder="1" applyAlignment="1">
      <alignment horizontal="center" vertical="center" wrapText="1"/>
    </xf>
    <xf numFmtId="0" fontId="6" fillId="20" borderId="22" xfId="0" applyFont="1" applyFill="1" applyBorder="1" applyAlignment="1">
      <alignment horizontal="center" vertical="center" wrapText="1"/>
    </xf>
    <xf numFmtId="0" fontId="6" fillId="17" borderId="54" xfId="0" applyFont="1" applyFill="1" applyBorder="1" applyAlignment="1">
      <alignment horizontal="center" vertical="center" wrapText="1"/>
    </xf>
    <xf numFmtId="0" fontId="6" fillId="20" borderId="55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4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0" borderId="2" xfId="0" applyFont="1" applyBorder="1"/>
    <xf numFmtId="0" fontId="4" fillId="0" borderId="3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9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24" xfId="0" applyFont="1" applyBorder="1"/>
    <xf numFmtId="0" fontId="6" fillId="0" borderId="0" xfId="0" applyFont="1" applyAlignment="1">
      <alignment horizontal="center" vertical="center" wrapText="1"/>
    </xf>
    <xf numFmtId="0" fontId="4" fillId="0" borderId="29" xfId="0" applyFont="1" applyBorder="1"/>
    <xf numFmtId="0" fontId="4" fillId="0" borderId="26" xfId="0" applyFont="1" applyBorder="1"/>
    <xf numFmtId="0" fontId="1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6" fontId="3" fillId="3" borderId="4" xfId="0" applyNumberFormat="1" applyFont="1" applyFill="1" applyBorder="1" applyAlignment="1">
      <alignment horizontal="center" vertical="center" wrapText="1"/>
    </xf>
    <xf numFmtId="0" fontId="4" fillId="0" borderId="8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1" fontId="7" fillId="11" borderId="2" xfId="0" applyNumberFormat="1" applyFont="1" applyFill="1" applyBorder="1" applyAlignment="1">
      <alignment horizontal="center" vertical="center" wrapText="1"/>
    </xf>
    <xf numFmtId="1" fontId="9" fillId="12" borderId="14" xfId="0" applyNumberFormat="1" applyFont="1" applyFill="1" applyBorder="1" applyAlignment="1">
      <alignment horizontal="center" vertical="center" wrapText="1"/>
    </xf>
    <xf numFmtId="0" fontId="4" fillId="0" borderId="13" xfId="0" applyFont="1" applyBorder="1"/>
    <xf numFmtId="1" fontId="9" fillId="12" borderId="6" xfId="0" applyNumberFormat="1" applyFont="1" applyFill="1" applyBorder="1" applyAlignment="1">
      <alignment horizontal="center" vertical="center" wrapText="1"/>
    </xf>
    <xf numFmtId="1" fontId="9" fillId="12" borderId="1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8" borderId="19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10" fillId="0" borderId="25" xfId="0" applyFont="1" applyBorder="1" applyAlignment="1">
      <alignment horizontal="center" vertical="center" wrapText="1"/>
    </xf>
    <xf numFmtId="0" fontId="4" fillId="0" borderId="37" xfId="0" applyFont="1" applyBorder="1"/>
    <xf numFmtId="0" fontId="4" fillId="0" borderId="36" xfId="0" applyFont="1" applyBorder="1"/>
    <xf numFmtId="0" fontId="4" fillId="0" borderId="39" xfId="0" applyFont="1" applyBorder="1"/>
    <xf numFmtId="0" fontId="10" fillId="19" borderId="14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10" fillId="0" borderId="0" xfId="0" applyFont="1" applyAlignment="1">
      <alignment horizontal="center" vertical="center" wrapText="1"/>
    </xf>
    <xf numFmtId="0" fontId="4" fillId="0" borderId="38" xfId="0" applyFont="1" applyBorder="1"/>
    <xf numFmtId="0" fontId="4" fillId="0" borderId="40" xfId="0" applyFont="1" applyBorder="1"/>
    <xf numFmtId="0" fontId="4" fillId="0" borderId="41" xfId="0" applyFont="1" applyBorder="1"/>
    <xf numFmtId="0" fontId="10" fillId="0" borderId="3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34" xfId="0" applyFont="1" applyBorder="1"/>
    <xf numFmtId="0" fontId="11" fillId="17" borderId="30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19" borderId="3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23825" cy="200025"/>
    <xdr:pic>
      <xdr:nvPicPr>
        <xdr:cNvPr id="2" name="image26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314325" cy="200025"/>
    <xdr:pic>
      <xdr:nvPicPr>
        <xdr:cNvPr id="3" name="image27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85750" cy="200025"/>
    <xdr:pic>
      <xdr:nvPicPr>
        <xdr:cNvPr id="4" name="image30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352425</xdr:rowOff>
    </xdr:from>
    <xdr:ext cx="7324725" cy="2914650"/>
    <xdr:pic>
      <xdr:nvPicPr>
        <xdr:cNvPr id="2" name="image16.jp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3" width="12.28515625" customWidth="1"/>
    <col min="10" max="10" width="25" customWidth="1"/>
    <col min="11" max="12" width="18.7109375" customWidth="1"/>
    <col min="13" max="14" width="25" customWidth="1"/>
  </cols>
  <sheetData>
    <row r="1" spans="1:14" x14ac:dyDescent="0.2">
      <c r="B1" s="9"/>
      <c r="C1" s="9"/>
      <c r="D1" s="14" t="s">
        <v>95</v>
      </c>
      <c r="E1" s="159" t="s">
        <v>96</v>
      </c>
      <c r="F1" s="148"/>
      <c r="G1" s="148"/>
      <c r="H1" s="148"/>
      <c r="I1" s="14" t="s">
        <v>97</v>
      </c>
      <c r="J1" s="14" t="s">
        <v>98</v>
      </c>
      <c r="K1" s="14" t="s">
        <v>99</v>
      </c>
      <c r="L1" s="14" t="s">
        <v>100</v>
      </c>
      <c r="M1" s="14" t="s">
        <v>94</v>
      </c>
      <c r="N1" s="14" t="s">
        <v>101</v>
      </c>
    </row>
    <row r="2" spans="1:14" x14ac:dyDescent="0.2">
      <c r="A2" s="159"/>
      <c r="B2" s="148"/>
      <c r="C2" s="148"/>
      <c r="D2" s="159" t="s">
        <v>102</v>
      </c>
      <c r="E2" s="159" t="s">
        <v>103</v>
      </c>
      <c r="F2" s="159" t="s">
        <v>104</v>
      </c>
      <c r="G2" s="159" t="s">
        <v>105</v>
      </c>
      <c r="H2" s="159" t="s">
        <v>106</v>
      </c>
      <c r="I2" s="159" t="s">
        <v>107</v>
      </c>
      <c r="J2" s="159"/>
      <c r="K2" s="159" t="s">
        <v>108</v>
      </c>
      <c r="L2" s="159" t="s">
        <v>108</v>
      </c>
      <c r="M2" s="159"/>
      <c r="N2" s="159"/>
    </row>
    <row r="3" spans="1:14" ht="15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</row>
    <row r="4" spans="1:14" ht="15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</row>
    <row r="5" spans="1:14" ht="15.75" customHeight="1" x14ac:dyDescent="0.2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</row>
    <row r="6" spans="1:14" x14ac:dyDescent="0.2">
      <c r="A6" s="148"/>
      <c r="B6" s="148"/>
      <c r="C6" s="148"/>
      <c r="D6" s="148"/>
      <c r="E6" s="159" t="s">
        <v>109</v>
      </c>
      <c r="F6" s="159" t="s">
        <v>110</v>
      </c>
      <c r="G6" s="159" t="s">
        <v>111</v>
      </c>
      <c r="H6" s="159" t="s">
        <v>112</v>
      </c>
      <c r="I6" s="148"/>
      <c r="J6" s="148"/>
      <c r="K6" s="148"/>
      <c r="L6" s="148"/>
      <c r="M6" s="148"/>
      <c r="N6" s="148"/>
    </row>
    <row r="7" spans="1:14" ht="15.75" customHeight="1" x14ac:dyDescent="0.2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</row>
    <row r="8" spans="1:14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59" t="s">
        <v>113</v>
      </c>
      <c r="L8" s="159" t="s">
        <v>113</v>
      </c>
      <c r="M8" s="148"/>
      <c r="N8" s="148"/>
    </row>
    <row r="9" spans="1:14" ht="15.75" customHeight="1" x14ac:dyDescent="0.2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</row>
    <row r="10" spans="1:14" x14ac:dyDescent="0.2">
      <c r="A10" s="148"/>
      <c r="B10" s="148"/>
      <c r="C10" s="148"/>
      <c r="D10" s="14" t="s">
        <v>114</v>
      </c>
      <c r="E10" s="14" t="s">
        <v>114</v>
      </c>
      <c r="F10" s="14" t="s">
        <v>114</v>
      </c>
      <c r="G10" s="14" t="s">
        <v>114</v>
      </c>
      <c r="H10" s="14" t="s">
        <v>114</v>
      </c>
      <c r="I10" s="148"/>
      <c r="J10" s="148"/>
      <c r="K10" s="148"/>
      <c r="L10" s="148"/>
      <c r="M10" s="148"/>
      <c r="N10" s="148"/>
    </row>
    <row r="11" spans="1:14" x14ac:dyDescent="0.2">
      <c r="A11" s="148"/>
      <c r="B11" s="148"/>
      <c r="C11" s="148"/>
      <c r="D11" s="14" t="s">
        <v>115</v>
      </c>
      <c r="E11" s="14" t="s">
        <v>115</v>
      </c>
      <c r="F11" s="14" t="s">
        <v>115</v>
      </c>
      <c r="G11" s="14" t="s">
        <v>115</v>
      </c>
      <c r="H11" s="14" t="s">
        <v>115</v>
      </c>
      <c r="I11" s="148"/>
      <c r="J11" s="148"/>
      <c r="K11" s="148"/>
      <c r="L11" s="148"/>
      <c r="M11" s="148"/>
      <c r="N11" s="148"/>
    </row>
    <row r="12" spans="1:14" x14ac:dyDescent="0.2">
      <c r="A12" s="148"/>
      <c r="B12" s="148"/>
      <c r="C12" s="148"/>
      <c r="D12" s="14" t="s">
        <v>93</v>
      </c>
      <c r="E12" s="14" t="s">
        <v>93</v>
      </c>
      <c r="F12" s="14" t="s">
        <v>93</v>
      </c>
      <c r="G12" s="14" t="s">
        <v>93</v>
      </c>
      <c r="H12" s="14" t="s">
        <v>93</v>
      </c>
      <c r="I12" s="148"/>
      <c r="J12" s="148"/>
      <c r="K12" s="148"/>
      <c r="L12" s="148"/>
      <c r="M12" s="148"/>
      <c r="N12" s="148"/>
    </row>
    <row r="13" spans="1:14" x14ac:dyDescent="0.2">
      <c r="A13" s="148"/>
      <c r="B13" s="148"/>
      <c r="C13" s="14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2">
      <c r="A14" s="148"/>
      <c r="B14" s="148"/>
      <c r="C14" s="14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">
      <c r="A15" s="148"/>
      <c r="B15" s="148"/>
      <c r="C15" s="14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">
      <c r="A16" s="148"/>
      <c r="B16" s="148"/>
      <c r="C16" s="14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">
      <c r="A17" s="148"/>
      <c r="B17" s="148"/>
      <c r="C17" s="14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">
      <c r="A18" s="148"/>
      <c r="B18" s="148"/>
      <c r="C18" s="14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">
      <c r="A19" s="148"/>
      <c r="B19" s="148"/>
      <c r="C19" s="14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">
      <c r="A20" s="148"/>
      <c r="B20" s="148"/>
      <c r="C20" s="14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">
      <c r="A21" s="148"/>
      <c r="B21" s="148"/>
      <c r="C21" s="14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">
      <c r="A22" s="148"/>
      <c r="B22" s="148"/>
      <c r="C22" s="14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">
      <c r="A23" s="159"/>
      <c r="B23" s="148"/>
      <c r="C23" s="14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">
      <c r="A24" s="148"/>
      <c r="B24" s="148"/>
      <c r="C24" s="14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">
      <c r="A25" s="148"/>
      <c r="B25" s="148"/>
      <c r="C25" s="14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">
      <c r="A26" s="148"/>
      <c r="B26" s="148"/>
      <c r="C26" s="14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">
      <c r="A27" s="148"/>
      <c r="B27" s="148"/>
      <c r="C27" s="14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">
      <c r="A28" s="148"/>
      <c r="B28" s="148"/>
      <c r="C28" s="14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">
      <c r="A29" s="148"/>
      <c r="B29" s="148"/>
      <c r="C29" s="14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2">
      <c r="A30" s="148"/>
      <c r="B30" s="148"/>
      <c r="C30" s="14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">
      <c r="A31" s="159"/>
      <c r="B31" s="148"/>
      <c r="C31" s="14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">
      <c r="A32" s="148"/>
      <c r="B32" s="148"/>
      <c r="C32" s="14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2">
      <c r="A33" s="148"/>
      <c r="B33" s="148"/>
      <c r="C33" s="14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2">
      <c r="A34" s="148"/>
      <c r="B34" s="148"/>
      <c r="C34" s="14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">
      <c r="A35" s="148"/>
      <c r="B35" s="148"/>
      <c r="C35" s="14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2">
      <c r="A36" s="148"/>
      <c r="B36" s="148"/>
      <c r="C36" s="14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2">
      <c r="A37" s="148"/>
      <c r="B37" s="148"/>
      <c r="C37" s="14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">
      <c r="A38" s="148"/>
      <c r="B38" s="148"/>
      <c r="C38" s="14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2">
      <c r="A39" s="148"/>
      <c r="B39" s="148"/>
      <c r="C39" s="14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</sheetData>
  <mergeCells count="21">
    <mergeCell ref="A23:C30"/>
    <mergeCell ref="A31:C39"/>
    <mergeCell ref="E1:H1"/>
    <mergeCell ref="A2:C22"/>
    <mergeCell ref="D2:D9"/>
    <mergeCell ref="E2:E5"/>
    <mergeCell ref="F2:F5"/>
    <mergeCell ref="G2:G5"/>
    <mergeCell ref="H2:H5"/>
    <mergeCell ref="N2:N12"/>
    <mergeCell ref="K8:K12"/>
    <mergeCell ref="L8:L12"/>
    <mergeCell ref="E6:E9"/>
    <mergeCell ref="F6:F9"/>
    <mergeCell ref="G6:G9"/>
    <mergeCell ref="H6:H9"/>
    <mergeCell ref="I2:I12"/>
    <mergeCell ref="J2:J12"/>
    <mergeCell ref="K2:K7"/>
    <mergeCell ref="L2:L7"/>
    <mergeCell ref="M2:M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1"/>
  <sheetViews>
    <sheetView workbookViewId="0">
      <selection sqref="A1:P1"/>
    </sheetView>
  </sheetViews>
  <sheetFormatPr defaultColWidth="12.5703125" defaultRowHeight="15.75" customHeight="1" x14ac:dyDescent="0.2"/>
  <cols>
    <col min="1" max="16" width="13.140625" customWidth="1"/>
  </cols>
  <sheetData>
    <row r="1" spans="1:16" x14ac:dyDescent="0.2">
      <c r="A1" s="156" t="s">
        <v>116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50"/>
    </row>
    <row r="2" spans="1:16" x14ac:dyDescent="0.2">
      <c r="A2" s="12" t="s">
        <v>1</v>
      </c>
      <c r="B2" s="15" t="s">
        <v>117</v>
      </c>
      <c r="C2" s="12" t="s">
        <v>1</v>
      </c>
      <c r="D2" s="15" t="s">
        <v>117</v>
      </c>
      <c r="E2" s="12" t="s">
        <v>1</v>
      </c>
      <c r="F2" s="15" t="s">
        <v>117</v>
      </c>
      <c r="G2" s="12" t="s">
        <v>1</v>
      </c>
      <c r="H2" s="15" t="s">
        <v>117</v>
      </c>
      <c r="I2" s="12" t="s">
        <v>1</v>
      </c>
      <c r="J2" s="15" t="s">
        <v>117</v>
      </c>
      <c r="K2" s="12" t="s">
        <v>1</v>
      </c>
      <c r="L2" s="15" t="s">
        <v>117</v>
      </c>
      <c r="M2" s="12" t="s">
        <v>1</v>
      </c>
      <c r="N2" s="15" t="s">
        <v>117</v>
      </c>
      <c r="O2" s="12" t="s">
        <v>1</v>
      </c>
      <c r="P2" s="15" t="s">
        <v>117</v>
      </c>
    </row>
    <row r="3" spans="1:16" x14ac:dyDescent="0.2">
      <c r="A3" s="5" t="s">
        <v>3</v>
      </c>
      <c r="B3" s="16">
        <v>0</v>
      </c>
      <c r="C3" s="5" t="s">
        <v>4</v>
      </c>
      <c r="D3" s="17">
        <v>2.4</v>
      </c>
      <c r="E3" s="5" t="s">
        <v>5</v>
      </c>
      <c r="F3" s="17">
        <v>5.6</v>
      </c>
      <c r="G3" s="5" t="s">
        <v>6</v>
      </c>
      <c r="H3" s="17">
        <v>9.8000000000000007</v>
      </c>
      <c r="I3" s="5" t="s">
        <v>60</v>
      </c>
      <c r="J3" s="17">
        <v>15.2</v>
      </c>
      <c r="K3" s="5" t="s">
        <v>80</v>
      </c>
      <c r="L3" s="17">
        <v>22.6</v>
      </c>
      <c r="M3" s="5" t="s">
        <v>50</v>
      </c>
      <c r="N3" s="17">
        <v>32.200000000000003</v>
      </c>
      <c r="O3" s="5" t="s">
        <v>61</v>
      </c>
      <c r="P3" s="17">
        <v>45</v>
      </c>
    </row>
    <row r="4" spans="1:16" x14ac:dyDescent="0.2">
      <c r="A4" s="3" t="s">
        <v>7</v>
      </c>
      <c r="B4" s="16">
        <v>0.4</v>
      </c>
      <c r="C4" s="3" t="s">
        <v>8</v>
      </c>
      <c r="D4" s="18">
        <v>2.7</v>
      </c>
      <c r="E4" s="3" t="s">
        <v>9</v>
      </c>
      <c r="F4" s="18">
        <v>6</v>
      </c>
      <c r="G4" s="3" t="s">
        <v>10</v>
      </c>
      <c r="H4" s="18">
        <v>10.3</v>
      </c>
      <c r="I4" s="3" t="s">
        <v>62</v>
      </c>
      <c r="J4" s="18">
        <v>15.9</v>
      </c>
      <c r="K4" s="3" t="s">
        <v>81</v>
      </c>
      <c r="L4" s="18">
        <v>23.5</v>
      </c>
      <c r="M4" s="3" t="s">
        <v>51</v>
      </c>
      <c r="N4" s="18">
        <v>33.4</v>
      </c>
      <c r="O4" s="3" t="s">
        <v>63</v>
      </c>
      <c r="P4" s="18">
        <v>46.6</v>
      </c>
    </row>
    <row r="5" spans="1:16" x14ac:dyDescent="0.2">
      <c r="A5" s="3" t="s">
        <v>11</v>
      </c>
      <c r="B5" s="18">
        <v>0.6</v>
      </c>
      <c r="C5" s="3" t="s">
        <v>12</v>
      </c>
      <c r="D5" s="18">
        <v>3</v>
      </c>
      <c r="E5" s="3" t="s">
        <v>13</v>
      </c>
      <c r="F5" s="18">
        <v>6.4</v>
      </c>
      <c r="G5" s="3" t="s">
        <v>14</v>
      </c>
      <c r="H5" s="18">
        <v>10.8</v>
      </c>
      <c r="I5" s="3" t="s">
        <v>64</v>
      </c>
      <c r="J5" s="18">
        <v>16.600000000000001</v>
      </c>
      <c r="K5" s="3" t="s">
        <v>82</v>
      </c>
      <c r="L5" s="18">
        <v>24.4</v>
      </c>
      <c r="M5" s="3" t="s">
        <v>52</v>
      </c>
      <c r="N5" s="18">
        <v>34.6</v>
      </c>
      <c r="O5" s="3" t="s">
        <v>65</v>
      </c>
      <c r="P5" s="18">
        <v>48.2</v>
      </c>
    </row>
    <row r="6" spans="1:16" x14ac:dyDescent="0.2">
      <c r="A6" s="3" t="s">
        <v>15</v>
      </c>
      <c r="B6" s="18">
        <v>0.8</v>
      </c>
      <c r="C6" s="3" t="s">
        <v>16</v>
      </c>
      <c r="D6" s="18">
        <v>3.3</v>
      </c>
      <c r="E6" s="3" t="s">
        <v>17</v>
      </c>
      <c r="F6" s="18">
        <v>6.8</v>
      </c>
      <c r="G6" s="3" t="s">
        <v>18</v>
      </c>
      <c r="H6" s="18">
        <v>11.3</v>
      </c>
      <c r="I6" s="3" t="s">
        <v>66</v>
      </c>
      <c r="J6" s="18">
        <v>17.3</v>
      </c>
      <c r="K6" s="3" t="s">
        <v>83</v>
      </c>
      <c r="L6" s="18">
        <v>25.3</v>
      </c>
      <c r="M6" s="3" t="s">
        <v>53</v>
      </c>
      <c r="N6" s="18">
        <v>35.799999999999997</v>
      </c>
      <c r="O6" s="3" t="s">
        <v>67</v>
      </c>
      <c r="P6" s="18">
        <v>49.8</v>
      </c>
    </row>
    <row r="7" spans="1:16" x14ac:dyDescent="0.2">
      <c r="A7" s="3" t="s">
        <v>19</v>
      </c>
      <c r="B7" s="18">
        <v>1</v>
      </c>
      <c r="C7" s="3" t="s">
        <v>20</v>
      </c>
      <c r="D7" s="18">
        <v>3.6</v>
      </c>
      <c r="E7" s="3" t="s">
        <v>21</v>
      </c>
      <c r="F7" s="18">
        <v>7.2</v>
      </c>
      <c r="G7" s="3" t="s">
        <v>22</v>
      </c>
      <c r="H7" s="18">
        <v>11.8</v>
      </c>
      <c r="I7" s="3" t="s">
        <v>68</v>
      </c>
      <c r="J7" s="18">
        <v>18</v>
      </c>
      <c r="K7" s="3" t="s">
        <v>84</v>
      </c>
      <c r="L7" s="18">
        <v>26.2</v>
      </c>
      <c r="M7" s="3" t="s">
        <v>54</v>
      </c>
      <c r="N7" s="18">
        <v>37</v>
      </c>
      <c r="O7" s="3" t="s">
        <v>69</v>
      </c>
      <c r="P7" s="18">
        <v>51.4</v>
      </c>
    </row>
    <row r="8" spans="1:16" x14ac:dyDescent="0.2">
      <c r="A8" s="3" t="s">
        <v>23</v>
      </c>
      <c r="B8" s="18">
        <v>1.2</v>
      </c>
      <c r="C8" s="3" t="s">
        <v>24</v>
      </c>
      <c r="D8" s="18">
        <v>3.9</v>
      </c>
      <c r="E8" s="3" t="s">
        <v>25</v>
      </c>
      <c r="F8" s="18">
        <v>7.6</v>
      </c>
      <c r="G8" s="3" t="s">
        <v>26</v>
      </c>
      <c r="H8" s="18">
        <v>12.3</v>
      </c>
      <c r="I8" s="3" t="s">
        <v>70</v>
      </c>
      <c r="J8" s="18">
        <v>18.7</v>
      </c>
      <c r="K8" s="3" t="s">
        <v>85</v>
      </c>
      <c r="L8" s="18">
        <v>27.1</v>
      </c>
      <c r="M8" s="3" t="s">
        <v>55</v>
      </c>
      <c r="N8" s="18">
        <v>38.200000000000003</v>
      </c>
      <c r="O8" s="3" t="s">
        <v>71</v>
      </c>
      <c r="P8" s="18">
        <v>53</v>
      </c>
    </row>
    <row r="9" spans="1:16" x14ac:dyDescent="0.2">
      <c r="A9" s="3" t="s">
        <v>27</v>
      </c>
      <c r="B9" s="18">
        <v>1.4</v>
      </c>
      <c r="C9" s="3" t="s">
        <v>28</v>
      </c>
      <c r="D9" s="18">
        <v>4.2</v>
      </c>
      <c r="E9" s="3" t="s">
        <v>29</v>
      </c>
      <c r="F9" s="18">
        <v>8</v>
      </c>
      <c r="G9" s="3" t="s">
        <v>30</v>
      </c>
      <c r="H9" s="18">
        <v>12.8</v>
      </c>
      <c r="I9" s="3" t="s">
        <v>72</v>
      </c>
      <c r="J9" s="18">
        <v>19.399999999999999</v>
      </c>
      <c r="K9" s="3" t="s">
        <v>86</v>
      </c>
      <c r="L9" s="18">
        <v>28</v>
      </c>
      <c r="M9" s="3" t="s">
        <v>56</v>
      </c>
      <c r="N9" s="18">
        <v>39.4</v>
      </c>
      <c r="O9" s="3" t="s">
        <v>73</v>
      </c>
      <c r="P9" s="18">
        <v>54.6</v>
      </c>
    </row>
    <row r="10" spans="1:16" x14ac:dyDescent="0.2">
      <c r="A10" s="3" t="s">
        <v>31</v>
      </c>
      <c r="B10" s="18">
        <v>1.6</v>
      </c>
      <c r="C10" s="3" t="s">
        <v>32</v>
      </c>
      <c r="D10" s="18">
        <v>4.5</v>
      </c>
      <c r="E10" s="3" t="s">
        <v>33</v>
      </c>
      <c r="F10" s="18">
        <v>8.4</v>
      </c>
      <c r="G10" s="3" t="s">
        <v>34</v>
      </c>
      <c r="H10" s="18">
        <v>13.3</v>
      </c>
      <c r="I10" s="3" t="s">
        <v>74</v>
      </c>
      <c r="J10" s="18">
        <v>20.100000000000001</v>
      </c>
      <c r="K10" s="3" t="s">
        <v>87</v>
      </c>
      <c r="L10" s="18">
        <v>28.9</v>
      </c>
      <c r="M10" s="3" t="s">
        <v>57</v>
      </c>
      <c r="N10" s="18">
        <v>40.6</v>
      </c>
      <c r="O10" s="3" t="s">
        <v>75</v>
      </c>
      <c r="P10" s="19">
        <v>56.2</v>
      </c>
    </row>
    <row r="11" spans="1:16" x14ac:dyDescent="0.2">
      <c r="A11" s="3" t="s">
        <v>35</v>
      </c>
      <c r="B11" s="18">
        <v>1.8</v>
      </c>
      <c r="C11" s="3" t="s">
        <v>36</v>
      </c>
      <c r="D11" s="18">
        <v>4.8</v>
      </c>
      <c r="E11" s="3" t="s">
        <v>37</v>
      </c>
      <c r="F11" s="18">
        <v>8.8000000000000007</v>
      </c>
      <c r="G11" s="3" t="s">
        <v>38</v>
      </c>
      <c r="H11" s="18">
        <v>13.8</v>
      </c>
      <c r="I11" s="3" t="s">
        <v>76</v>
      </c>
      <c r="J11" s="18">
        <v>20.8</v>
      </c>
      <c r="K11" s="3" t="s">
        <v>88</v>
      </c>
      <c r="L11" s="18">
        <v>29.8</v>
      </c>
      <c r="M11" s="3" t="s">
        <v>58</v>
      </c>
      <c r="N11" s="18">
        <v>41.8</v>
      </c>
      <c r="O11" s="3" t="s">
        <v>77</v>
      </c>
      <c r="P11" s="19">
        <v>57.8</v>
      </c>
    </row>
    <row r="12" spans="1:16" x14ac:dyDescent="0.2">
      <c r="A12" s="8" t="s">
        <v>39</v>
      </c>
      <c r="B12" s="20">
        <v>2.1</v>
      </c>
      <c r="C12" s="8" t="s">
        <v>40</v>
      </c>
      <c r="D12" s="20">
        <v>5.2</v>
      </c>
      <c r="E12" s="8" t="s">
        <v>41</v>
      </c>
      <c r="F12" s="20">
        <v>9.3000000000000007</v>
      </c>
      <c r="G12" s="8" t="s">
        <v>42</v>
      </c>
      <c r="H12" s="20">
        <v>14.5</v>
      </c>
      <c r="I12" s="8" t="s">
        <v>78</v>
      </c>
      <c r="J12" s="20">
        <v>21.7</v>
      </c>
      <c r="K12" s="8" t="s">
        <v>89</v>
      </c>
      <c r="L12" s="20">
        <v>31</v>
      </c>
      <c r="M12" s="8" t="s">
        <v>59</v>
      </c>
      <c r="N12" s="20">
        <v>43.4</v>
      </c>
      <c r="O12" s="8" t="s">
        <v>79</v>
      </c>
      <c r="P12" s="21">
        <v>59.4</v>
      </c>
    </row>
    <row r="13" spans="1:16" x14ac:dyDescent="0.2">
      <c r="A13" s="22" t="s">
        <v>43</v>
      </c>
      <c r="B13" s="23">
        <f>SUM(B3:B12)</f>
        <v>10.9</v>
      </c>
      <c r="C13" s="24" t="s">
        <v>44</v>
      </c>
      <c r="D13" s="25">
        <f>SUM(D3:D12)</f>
        <v>37.6</v>
      </c>
      <c r="E13" s="22" t="s">
        <v>45</v>
      </c>
      <c r="F13" s="23">
        <f>SUM(F3:F12)</f>
        <v>74.099999999999994</v>
      </c>
      <c r="G13" s="24" t="s">
        <v>48</v>
      </c>
      <c r="H13" s="25">
        <f>SUM(H3:H12)</f>
        <v>120.69999999999999</v>
      </c>
      <c r="I13" s="24" t="s">
        <v>118</v>
      </c>
      <c r="J13" s="25">
        <f>SUM(J3:J12)</f>
        <v>183.7</v>
      </c>
      <c r="K13" s="24" t="s">
        <v>119</v>
      </c>
      <c r="L13" s="25">
        <f>SUM(L3:L12)</f>
        <v>266.8</v>
      </c>
      <c r="M13" s="24" t="s">
        <v>120</v>
      </c>
      <c r="N13" s="25">
        <f>SUM(N3:N12)</f>
        <v>376.4</v>
      </c>
      <c r="O13" s="24" t="s">
        <v>121</v>
      </c>
      <c r="P13" s="25">
        <f>SUM(P3:P12)</f>
        <v>522</v>
      </c>
    </row>
    <row r="14" spans="1:16" x14ac:dyDescent="0.2">
      <c r="A14" s="1"/>
      <c r="B14" s="16"/>
      <c r="C14" s="2" t="s">
        <v>46</v>
      </c>
      <c r="D14" s="26">
        <f>B13+D13</f>
        <v>48.5</v>
      </c>
      <c r="E14" s="2" t="s">
        <v>47</v>
      </c>
      <c r="F14" s="26">
        <f>D14+F13</f>
        <v>122.6</v>
      </c>
      <c r="G14" s="2" t="s">
        <v>49</v>
      </c>
      <c r="H14" s="26">
        <f>F14+H13</f>
        <v>243.29999999999998</v>
      </c>
      <c r="I14" s="2" t="s">
        <v>122</v>
      </c>
      <c r="J14" s="26">
        <f>H14+J13</f>
        <v>427</v>
      </c>
      <c r="K14" s="2" t="s">
        <v>123</v>
      </c>
      <c r="L14" s="26">
        <f>J14+L13</f>
        <v>693.8</v>
      </c>
      <c r="M14" s="2" t="s">
        <v>124</v>
      </c>
      <c r="N14" s="26">
        <f>L14+N13</f>
        <v>1070.1999999999998</v>
      </c>
      <c r="O14" s="2" t="s">
        <v>125</v>
      </c>
      <c r="P14" s="26">
        <f>N14+P13</f>
        <v>1592.1999999999998</v>
      </c>
    </row>
    <row r="15" spans="1:16" x14ac:dyDescent="0.2">
      <c r="A15" s="1"/>
      <c r="B15" s="16"/>
      <c r="C15" s="1"/>
      <c r="D15" s="16"/>
      <c r="E15" s="1"/>
      <c r="F15" s="16"/>
      <c r="G15" s="1"/>
      <c r="H15" s="16"/>
      <c r="I15" s="1"/>
      <c r="J15" s="16"/>
      <c r="K15" s="1"/>
      <c r="L15" s="1"/>
      <c r="M15" s="1"/>
      <c r="N15" s="1"/>
      <c r="O15" s="1"/>
      <c r="P15" s="1"/>
    </row>
    <row r="16" spans="1:16" x14ac:dyDescent="0.2">
      <c r="A16" s="164" t="s">
        <v>126</v>
      </c>
      <c r="B16" s="149"/>
      <c r="C16" s="149"/>
      <c r="D16" s="149"/>
      <c r="E16" s="149"/>
      <c r="F16" s="149"/>
      <c r="G16" s="150"/>
      <c r="H16" s="1"/>
      <c r="L16" s="1"/>
      <c r="M16" s="1"/>
      <c r="N16" s="1"/>
      <c r="O16" s="1"/>
      <c r="P16" s="1"/>
    </row>
    <row r="17" spans="1:16" x14ac:dyDescent="0.2">
      <c r="A17" s="165" t="s">
        <v>1</v>
      </c>
      <c r="B17" s="167" t="s">
        <v>127</v>
      </c>
      <c r="C17" s="153"/>
      <c r="D17" s="168" t="s">
        <v>128</v>
      </c>
      <c r="E17" s="153"/>
      <c r="F17" s="168" t="s">
        <v>129</v>
      </c>
      <c r="G17" s="153"/>
      <c r="H17" s="1"/>
      <c r="L17" s="1"/>
      <c r="M17" s="1"/>
      <c r="N17" s="1"/>
      <c r="O17" s="1"/>
      <c r="P17" s="1"/>
    </row>
    <row r="18" spans="1:16" x14ac:dyDescent="0.2">
      <c r="A18" s="166"/>
      <c r="B18" s="27" t="s">
        <v>130</v>
      </c>
      <c r="C18" s="28" t="s">
        <v>131</v>
      </c>
      <c r="D18" s="27" t="s">
        <v>130</v>
      </c>
      <c r="E18" s="28" t="s">
        <v>131</v>
      </c>
      <c r="F18" s="27" t="s">
        <v>130</v>
      </c>
      <c r="G18" s="28" t="s">
        <v>131</v>
      </c>
      <c r="H18" s="1"/>
      <c r="I18" s="169" t="s">
        <v>132</v>
      </c>
      <c r="J18" s="151"/>
      <c r="K18" s="151"/>
      <c r="L18" s="151"/>
      <c r="M18" s="151"/>
      <c r="N18" s="152"/>
      <c r="O18" s="1"/>
      <c r="P18" s="1"/>
    </row>
    <row r="19" spans="1:16" x14ac:dyDescent="0.2">
      <c r="A19" s="29">
        <v>10</v>
      </c>
      <c r="B19" s="3" t="s">
        <v>133</v>
      </c>
      <c r="C19" s="4">
        <v>150</v>
      </c>
      <c r="D19" s="1" t="s">
        <v>134</v>
      </c>
      <c r="E19" s="30">
        <v>43200</v>
      </c>
      <c r="F19" s="1" t="s">
        <v>135</v>
      </c>
      <c r="G19" s="4">
        <v>650</v>
      </c>
      <c r="H19" s="1"/>
      <c r="I19" s="166"/>
      <c r="J19" s="154"/>
      <c r="K19" s="154"/>
      <c r="L19" s="154"/>
      <c r="M19" s="154"/>
      <c r="N19" s="155"/>
      <c r="O19" s="1"/>
      <c r="P19" s="1"/>
    </row>
    <row r="20" spans="1:16" x14ac:dyDescent="0.2">
      <c r="A20" s="29">
        <v>20</v>
      </c>
      <c r="B20" s="3" t="s">
        <v>135</v>
      </c>
      <c r="C20" s="4">
        <v>650</v>
      </c>
      <c r="D20" s="1" t="s">
        <v>133</v>
      </c>
      <c r="E20" s="4">
        <v>150</v>
      </c>
      <c r="F20" s="1" t="s">
        <v>134</v>
      </c>
      <c r="G20" s="4">
        <v>43200</v>
      </c>
      <c r="H20" s="1"/>
      <c r="I20" s="31" t="s">
        <v>1</v>
      </c>
      <c r="J20" s="31" t="s">
        <v>2</v>
      </c>
      <c r="K20" s="32" t="s">
        <v>1</v>
      </c>
      <c r="L20" s="32" t="s">
        <v>2</v>
      </c>
      <c r="M20" s="31" t="s">
        <v>1</v>
      </c>
      <c r="N20" s="31" t="s">
        <v>2</v>
      </c>
      <c r="O20" s="1"/>
      <c r="P20" s="1"/>
    </row>
    <row r="21" spans="1:16" x14ac:dyDescent="0.2">
      <c r="A21" s="29">
        <v>30</v>
      </c>
      <c r="B21" s="3" t="s">
        <v>133</v>
      </c>
      <c r="C21" s="4">
        <v>200</v>
      </c>
      <c r="D21" s="1" t="s">
        <v>134</v>
      </c>
      <c r="E21" s="4">
        <v>64800</v>
      </c>
      <c r="F21" s="1" t="s">
        <v>135</v>
      </c>
      <c r="G21" s="4">
        <v>950</v>
      </c>
      <c r="H21" s="1"/>
      <c r="I21" s="33" t="s">
        <v>3</v>
      </c>
      <c r="J21" s="34">
        <v>10</v>
      </c>
      <c r="K21" s="11" t="s">
        <v>23</v>
      </c>
      <c r="L21" s="35">
        <v>30</v>
      </c>
      <c r="M21" s="6" t="s">
        <v>4</v>
      </c>
      <c r="N21" s="33"/>
      <c r="O21" s="1"/>
      <c r="P21" s="1"/>
    </row>
    <row r="22" spans="1:16" x14ac:dyDescent="0.2">
      <c r="A22" s="29">
        <v>40</v>
      </c>
      <c r="B22" s="3" t="s">
        <v>135</v>
      </c>
      <c r="C22" s="4">
        <v>950</v>
      </c>
      <c r="D22" s="1" t="s">
        <v>133</v>
      </c>
      <c r="E22" s="4">
        <v>200</v>
      </c>
      <c r="F22" s="1" t="s">
        <v>134</v>
      </c>
      <c r="G22" s="4">
        <v>64800</v>
      </c>
      <c r="H22" s="1"/>
      <c r="I22" s="33" t="s">
        <v>7</v>
      </c>
      <c r="J22" s="33">
        <v>5</v>
      </c>
      <c r="K22" s="33" t="s">
        <v>27</v>
      </c>
      <c r="L22" s="34">
        <v>30</v>
      </c>
      <c r="M22" s="33" t="s">
        <v>8</v>
      </c>
      <c r="N22" s="6"/>
      <c r="O22" s="1"/>
      <c r="P22" s="1"/>
    </row>
    <row r="23" spans="1:16" x14ac:dyDescent="0.2">
      <c r="A23" s="29">
        <v>50</v>
      </c>
      <c r="B23" s="3" t="s">
        <v>136</v>
      </c>
      <c r="C23" s="36">
        <v>5.0000000000000001E-3</v>
      </c>
      <c r="D23" s="1" t="s">
        <v>137</v>
      </c>
      <c r="E23" s="36">
        <v>5.0000000000000001E-3</v>
      </c>
      <c r="F23" s="1" t="s">
        <v>136</v>
      </c>
      <c r="G23" s="36">
        <v>5.0000000000000001E-3</v>
      </c>
      <c r="H23" s="1"/>
      <c r="I23" s="33" t="s">
        <v>11</v>
      </c>
      <c r="J23" s="33">
        <v>10</v>
      </c>
      <c r="K23" s="33" t="s">
        <v>31</v>
      </c>
      <c r="L23" s="33">
        <v>30</v>
      </c>
      <c r="M23" s="33" t="s">
        <v>12</v>
      </c>
      <c r="N23" s="33">
        <v>40</v>
      </c>
      <c r="O23" s="1"/>
      <c r="P23" s="1"/>
    </row>
    <row r="24" spans="1:16" x14ac:dyDescent="0.2">
      <c r="A24" s="29">
        <v>60</v>
      </c>
      <c r="B24" s="3" t="s">
        <v>133</v>
      </c>
      <c r="C24" s="4">
        <v>300</v>
      </c>
      <c r="D24" s="1" t="s">
        <v>134</v>
      </c>
      <c r="E24" s="4">
        <v>108000</v>
      </c>
      <c r="F24" s="1" t="s">
        <v>135</v>
      </c>
      <c r="G24" s="4">
        <v>1600</v>
      </c>
      <c r="H24" s="1"/>
      <c r="I24" s="33" t="s">
        <v>15</v>
      </c>
      <c r="J24" s="33">
        <v>20</v>
      </c>
      <c r="K24" s="33" t="s">
        <v>35</v>
      </c>
      <c r="L24" s="33">
        <v>30</v>
      </c>
      <c r="M24" s="33" t="s">
        <v>16</v>
      </c>
      <c r="N24" s="33"/>
    </row>
    <row r="25" spans="1:16" x14ac:dyDescent="0.2">
      <c r="A25" s="29">
        <v>70</v>
      </c>
      <c r="B25" s="3" t="s">
        <v>135</v>
      </c>
      <c r="C25" s="4">
        <v>1600</v>
      </c>
      <c r="D25" s="1" t="s">
        <v>133</v>
      </c>
      <c r="E25" s="4">
        <v>300</v>
      </c>
      <c r="F25" s="1" t="s">
        <v>134</v>
      </c>
      <c r="G25" s="4">
        <v>108000</v>
      </c>
      <c r="H25" s="1"/>
      <c r="I25" s="37" t="s">
        <v>19</v>
      </c>
      <c r="J25" s="37">
        <v>25</v>
      </c>
      <c r="K25" s="37" t="s">
        <v>39</v>
      </c>
      <c r="L25" s="37">
        <v>30</v>
      </c>
      <c r="M25" s="37" t="s">
        <v>20</v>
      </c>
      <c r="N25" s="37"/>
    </row>
    <row r="26" spans="1:16" x14ac:dyDescent="0.2">
      <c r="A26" s="38">
        <v>80</v>
      </c>
      <c r="B26" s="8" t="s">
        <v>137</v>
      </c>
      <c r="C26" s="39">
        <v>5.0000000000000001E-3</v>
      </c>
      <c r="D26" s="10" t="s">
        <v>136</v>
      </c>
      <c r="E26" s="39">
        <v>5.0000000000000001E-3</v>
      </c>
      <c r="F26" s="10" t="s">
        <v>137</v>
      </c>
      <c r="G26" s="39">
        <v>5.0000000000000001E-3</v>
      </c>
      <c r="H26" s="1"/>
      <c r="L26" s="40"/>
      <c r="M26" s="40"/>
      <c r="N26" s="40"/>
    </row>
    <row r="27" spans="1:16" x14ac:dyDescent="0.2">
      <c r="A27" s="1"/>
      <c r="B27" s="162" t="s">
        <v>138</v>
      </c>
      <c r="C27" s="149"/>
      <c r="D27" s="150"/>
      <c r="E27" s="162" t="s">
        <v>139</v>
      </c>
      <c r="F27" s="149"/>
      <c r="G27" s="150"/>
      <c r="H27" s="1"/>
      <c r="I27" s="1"/>
      <c r="J27" s="1"/>
      <c r="K27" s="1"/>
      <c r="L27" s="1"/>
    </row>
    <row r="28" spans="1:16" x14ac:dyDescent="0.2">
      <c r="A28" s="41"/>
      <c r="B28" s="7"/>
      <c r="C28" s="42"/>
      <c r="D28" s="7"/>
      <c r="E28" s="42"/>
      <c r="F28" s="7"/>
      <c r="G28" s="42"/>
      <c r="H28" s="7"/>
      <c r="I28" s="7"/>
      <c r="K28" s="43"/>
      <c r="L28" s="7"/>
      <c r="M28" s="163" t="s">
        <v>140</v>
      </c>
      <c r="N28" s="149"/>
      <c r="O28" s="149"/>
      <c r="P28" s="150"/>
    </row>
    <row r="29" spans="1:16" x14ac:dyDescent="0.2">
      <c r="A29" s="41"/>
      <c r="B29" s="7"/>
      <c r="C29" s="42"/>
      <c r="D29" s="7"/>
      <c r="E29" s="42"/>
      <c r="F29" s="7"/>
      <c r="G29" s="42"/>
      <c r="H29" s="7"/>
      <c r="I29" s="7"/>
      <c r="K29" s="43"/>
      <c r="L29" s="7"/>
      <c r="M29" s="29" t="s">
        <v>141</v>
      </c>
      <c r="N29" s="44">
        <v>285800</v>
      </c>
      <c r="O29" s="45" t="s">
        <v>142</v>
      </c>
      <c r="P29" s="46">
        <f>57200*5</f>
        <v>286000</v>
      </c>
    </row>
    <row r="30" spans="1:16" x14ac:dyDescent="0.2">
      <c r="A30" s="41"/>
      <c r="B30" s="7"/>
      <c r="C30" s="42"/>
      <c r="D30" s="7"/>
      <c r="E30" s="42"/>
      <c r="F30" s="7"/>
      <c r="G30" s="42"/>
      <c r="H30" s="7"/>
      <c r="I30" s="7"/>
      <c r="K30" s="43"/>
      <c r="L30" s="7"/>
      <c r="M30" s="47" t="s">
        <v>143</v>
      </c>
      <c r="N30" s="48">
        <f>11500*25</f>
        <v>287500</v>
      </c>
      <c r="O30" s="49" t="s">
        <v>144</v>
      </c>
      <c r="P30" s="48">
        <f>2900*100</f>
        <v>290000</v>
      </c>
    </row>
    <row r="31" spans="1:16" x14ac:dyDescent="0.2">
      <c r="A31" s="41"/>
      <c r="B31" s="7"/>
      <c r="C31" s="42"/>
      <c r="D31" s="7"/>
      <c r="E31" s="42"/>
      <c r="F31" s="7"/>
      <c r="G31" s="42"/>
      <c r="H31" s="7"/>
      <c r="I31" s="7"/>
      <c r="K31" s="43"/>
      <c r="L31" s="7"/>
      <c r="M31" s="162" t="s">
        <v>145</v>
      </c>
      <c r="N31" s="149"/>
      <c r="O31" s="149"/>
      <c r="P31" s="150"/>
    </row>
  </sheetData>
  <mergeCells count="11">
    <mergeCell ref="B27:D27"/>
    <mergeCell ref="E27:G27"/>
    <mergeCell ref="M28:P28"/>
    <mergeCell ref="M31:P31"/>
    <mergeCell ref="A1:P1"/>
    <mergeCell ref="A16:G16"/>
    <mergeCell ref="A17:A18"/>
    <mergeCell ref="B17:C17"/>
    <mergeCell ref="D17:E17"/>
    <mergeCell ref="F17:G17"/>
    <mergeCell ref="I18:N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8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.75" customHeight="1" x14ac:dyDescent="0.2"/>
  <cols>
    <col min="1" max="1" width="2.5703125" customWidth="1"/>
    <col min="2" max="23" width="9.140625" customWidth="1"/>
    <col min="24" max="24" width="2.5703125" customWidth="1"/>
  </cols>
  <sheetData>
    <row r="1" spans="1:24" x14ac:dyDescent="0.2">
      <c r="A1" s="50"/>
      <c r="B1" s="51"/>
      <c r="C1" s="51"/>
      <c r="D1" s="52"/>
      <c r="E1" s="53"/>
      <c r="F1" s="52"/>
      <c r="G1" s="50"/>
      <c r="H1" s="50"/>
      <c r="I1" s="50"/>
      <c r="J1" s="51"/>
      <c r="K1" s="52"/>
      <c r="L1" s="53"/>
      <c r="M1" s="52"/>
      <c r="N1" s="50"/>
      <c r="O1" s="50"/>
      <c r="P1" s="50"/>
      <c r="Q1" s="51"/>
      <c r="R1" s="52"/>
      <c r="S1" s="53"/>
      <c r="T1" s="52"/>
      <c r="U1" s="50"/>
      <c r="V1" s="50"/>
      <c r="W1" s="50"/>
      <c r="X1" s="50"/>
    </row>
    <row r="2" spans="1:24" x14ac:dyDescent="0.2">
      <c r="A2" s="170"/>
      <c r="B2" s="54"/>
      <c r="C2" s="172" t="s">
        <v>146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50"/>
      <c r="X2" s="170"/>
    </row>
    <row r="3" spans="1:24" x14ac:dyDescent="0.2">
      <c r="A3" s="148"/>
      <c r="B3" s="173" t="s">
        <v>1</v>
      </c>
      <c r="C3" s="175" t="s">
        <v>127</v>
      </c>
      <c r="D3" s="151"/>
      <c r="E3" s="151"/>
      <c r="F3" s="151"/>
      <c r="G3" s="151"/>
      <c r="H3" s="151"/>
      <c r="I3" s="152"/>
      <c r="J3" s="176" t="s">
        <v>128</v>
      </c>
      <c r="K3" s="151"/>
      <c r="L3" s="151"/>
      <c r="M3" s="151"/>
      <c r="N3" s="151"/>
      <c r="O3" s="151"/>
      <c r="P3" s="152"/>
      <c r="Q3" s="176" t="s">
        <v>129</v>
      </c>
      <c r="R3" s="151"/>
      <c r="S3" s="151"/>
      <c r="T3" s="151"/>
      <c r="U3" s="151"/>
      <c r="V3" s="151"/>
      <c r="W3" s="152"/>
      <c r="X3" s="148"/>
    </row>
    <row r="4" spans="1:24" x14ac:dyDescent="0.2">
      <c r="A4" s="148"/>
      <c r="B4" s="174"/>
      <c r="C4" s="55" t="s">
        <v>147</v>
      </c>
      <c r="D4" s="56" t="s">
        <v>90</v>
      </c>
      <c r="E4" s="56" t="s">
        <v>91</v>
      </c>
      <c r="F4" s="57" t="s">
        <v>92</v>
      </c>
      <c r="G4" s="56" t="s">
        <v>148</v>
      </c>
      <c r="H4" s="56" t="s">
        <v>149</v>
      </c>
      <c r="I4" s="57" t="s">
        <v>150</v>
      </c>
      <c r="J4" s="58" t="s">
        <v>147</v>
      </c>
      <c r="K4" s="56" t="s">
        <v>90</v>
      </c>
      <c r="L4" s="56" t="s">
        <v>91</v>
      </c>
      <c r="M4" s="57" t="s">
        <v>92</v>
      </c>
      <c r="N4" s="56" t="s">
        <v>148</v>
      </c>
      <c r="O4" s="56" t="s">
        <v>149</v>
      </c>
      <c r="P4" s="57" t="s">
        <v>150</v>
      </c>
      <c r="Q4" s="59" t="s">
        <v>147</v>
      </c>
      <c r="R4" s="56" t="s">
        <v>90</v>
      </c>
      <c r="S4" s="56" t="s">
        <v>91</v>
      </c>
      <c r="T4" s="56" t="s">
        <v>92</v>
      </c>
      <c r="U4" s="60" t="s">
        <v>148</v>
      </c>
      <c r="V4" s="56" t="s">
        <v>149</v>
      </c>
      <c r="W4" s="57" t="s">
        <v>150</v>
      </c>
      <c r="X4" s="148"/>
    </row>
    <row r="5" spans="1:24" x14ac:dyDescent="0.2">
      <c r="A5" s="171"/>
      <c r="B5" s="62">
        <v>1</v>
      </c>
      <c r="C5" s="63">
        <v>17707</v>
      </c>
      <c r="D5" s="64">
        <v>0.84</v>
      </c>
      <c r="E5" s="65">
        <v>0.08</v>
      </c>
      <c r="F5" s="66">
        <v>26.66</v>
      </c>
      <c r="G5" s="67">
        <v>4.0000000000000001E-3</v>
      </c>
      <c r="H5" s="67">
        <v>3.0000000000000001E-3</v>
      </c>
      <c r="I5" s="36">
        <f t="shared" ref="I5:I84" si="0">H5</f>
        <v>3.0000000000000001E-3</v>
      </c>
      <c r="J5" s="68">
        <v>19040</v>
      </c>
      <c r="K5" s="64">
        <v>0.64</v>
      </c>
      <c r="L5" s="65">
        <v>0.24</v>
      </c>
      <c r="M5" s="66">
        <v>40</v>
      </c>
      <c r="N5" s="67">
        <f t="shared" ref="N5:N84" si="1">H5</f>
        <v>3.0000000000000001E-3</v>
      </c>
      <c r="O5" s="67">
        <f t="shared" ref="O5:P5" si="2">G5</f>
        <v>4.0000000000000001E-3</v>
      </c>
      <c r="P5" s="36">
        <f t="shared" si="2"/>
        <v>3.0000000000000001E-3</v>
      </c>
      <c r="Q5" s="69">
        <v>16587</v>
      </c>
      <c r="R5" s="64">
        <v>0.52</v>
      </c>
      <c r="S5" s="65">
        <v>0.08</v>
      </c>
      <c r="T5" s="64">
        <v>66.66</v>
      </c>
      <c r="U5" s="70">
        <f t="shared" ref="U5:U84" si="3">H5</f>
        <v>3.0000000000000001E-3</v>
      </c>
      <c r="V5" s="67">
        <f t="shared" ref="V5:V84" si="4">H5</f>
        <v>3.0000000000000001E-3</v>
      </c>
      <c r="W5" s="36">
        <f t="shared" ref="W5:W84" si="5">G5</f>
        <v>4.0000000000000001E-3</v>
      </c>
      <c r="X5" s="171"/>
    </row>
    <row r="6" spans="1:24" x14ac:dyDescent="0.2">
      <c r="A6" s="148"/>
      <c r="B6" s="62">
        <v>2</v>
      </c>
      <c r="C6" s="69">
        <v>22133</v>
      </c>
      <c r="D6" s="64">
        <v>1.05</v>
      </c>
      <c r="E6" s="65">
        <v>0.1</v>
      </c>
      <c r="F6" s="66">
        <v>33.33</v>
      </c>
      <c r="G6" s="67">
        <v>6.0000000000000001E-3</v>
      </c>
      <c r="H6" s="67">
        <v>4.0000000000000001E-3</v>
      </c>
      <c r="I6" s="36">
        <f t="shared" si="0"/>
        <v>4.0000000000000001E-3</v>
      </c>
      <c r="J6" s="68">
        <v>23800</v>
      </c>
      <c r="K6" s="64">
        <v>0.8</v>
      </c>
      <c r="L6" s="65">
        <v>0.3</v>
      </c>
      <c r="M6" s="66">
        <v>50</v>
      </c>
      <c r="N6" s="67">
        <f t="shared" si="1"/>
        <v>4.0000000000000001E-3</v>
      </c>
      <c r="O6" s="67">
        <f t="shared" ref="O6:P6" si="6">G6</f>
        <v>6.0000000000000001E-3</v>
      </c>
      <c r="P6" s="36">
        <f t="shared" si="6"/>
        <v>4.0000000000000001E-3</v>
      </c>
      <c r="Q6" s="69">
        <v>20733</v>
      </c>
      <c r="R6" s="64">
        <v>0.65</v>
      </c>
      <c r="S6" s="65">
        <v>0.1</v>
      </c>
      <c r="T6" s="64">
        <v>83.33</v>
      </c>
      <c r="U6" s="70">
        <f t="shared" si="3"/>
        <v>4.0000000000000001E-3</v>
      </c>
      <c r="V6" s="67">
        <f t="shared" si="4"/>
        <v>4.0000000000000001E-3</v>
      </c>
      <c r="W6" s="36">
        <f t="shared" si="5"/>
        <v>6.0000000000000001E-3</v>
      </c>
      <c r="X6" s="148"/>
    </row>
    <row r="7" spans="1:24" x14ac:dyDescent="0.2">
      <c r="A7" s="148"/>
      <c r="B7" s="62">
        <v>3</v>
      </c>
      <c r="C7" s="69">
        <v>26560</v>
      </c>
      <c r="D7" s="64">
        <v>1.26</v>
      </c>
      <c r="E7" s="65">
        <v>0.12</v>
      </c>
      <c r="F7" s="66">
        <v>40</v>
      </c>
      <c r="G7" s="67">
        <v>7.0000000000000001E-3</v>
      </c>
      <c r="H7" s="67">
        <v>5.0000000000000001E-3</v>
      </c>
      <c r="I7" s="36">
        <f t="shared" si="0"/>
        <v>5.0000000000000001E-3</v>
      </c>
      <c r="J7" s="68">
        <v>28560</v>
      </c>
      <c r="K7" s="64">
        <v>0.96</v>
      </c>
      <c r="L7" s="65">
        <v>0.36</v>
      </c>
      <c r="M7" s="66">
        <v>60</v>
      </c>
      <c r="N7" s="67">
        <f t="shared" si="1"/>
        <v>5.0000000000000001E-3</v>
      </c>
      <c r="O7" s="67">
        <f t="shared" ref="O7:P7" si="7">G7</f>
        <v>7.0000000000000001E-3</v>
      </c>
      <c r="P7" s="36">
        <f t="shared" si="7"/>
        <v>5.0000000000000001E-3</v>
      </c>
      <c r="Q7" s="69">
        <v>24880</v>
      </c>
      <c r="R7" s="64">
        <v>0.78</v>
      </c>
      <c r="S7" s="65">
        <v>0.12</v>
      </c>
      <c r="T7" s="64">
        <v>100</v>
      </c>
      <c r="U7" s="70">
        <f t="shared" si="3"/>
        <v>5.0000000000000001E-3</v>
      </c>
      <c r="V7" s="67">
        <f t="shared" si="4"/>
        <v>5.0000000000000001E-3</v>
      </c>
      <c r="W7" s="36">
        <f t="shared" si="5"/>
        <v>7.0000000000000001E-3</v>
      </c>
      <c r="X7" s="148"/>
    </row>
    <row r="8" spans="1:24" x14ac:dyDescent="0.2">
      <c r="A8" s="148"/>
      <c r="B8" s="62">
        <v>4</v>
      </c>
      <c r="C8" s="69">
        <v>30987</v>
      </c>
      <c r="D8" s="64">
        <v>1.47</v>
      </c>
      <c r="E8" s="65">
        <v>0.14000000000000001</v>
      </c>
      <c r="F8" s="66">
        <v>46.66</v>
      </c>
      <c r="G8" s="67">
        <v>8.0000000000000002E-3</v>
      </c>
      <c r="H8" s="67">
        <v>6.0000000000000001E-3</v>
      </c>
      <c r="I8" s="36">
        <f t="shared" si="0"/>
        <v>6.0000000000000001E-3</v>
      </c>
      <c r="J8" s="68">
        <v>33320</v>
      </c>
      <c r="K8" s="64">
        <v>1.1200000000000001</v>
      </c>
      <c r="L8" s="65">
        <v>0.42</v>
      </c>
      <c r="M8" s="66">
        <v>70</v>
      </c>
      <c r="N8" s="67">
        <f t="shared" si="1"/>
        <v>6.0000000000000001E-3</v>
      </c>
      <c r="O8" s="67">
        <f t="shared" ref="O8:P8" si="8">G8</f>
        <v>8.0000000000000002E-3</v>
      </c>
      <c r="P8" s="36">
        <f t="shared" si="8"/>
        <v>6.0000000000000001E-3</v>
      </c>
      <c r="Q8" s="69">
        <v>29027</v>
      </c>
      <c r="R8" s="64">
        <v>0.91</v>
      </c>
      <c r="S8" s="65">
        <v>0.14000000000000001</v>
      </c>
      <c r="T8" s="64">
        <v>116.66</v>
      </c>
      <c r="U8" s="70">
        <f t="shared" si="3"/>
        <v>6.0000000000000001E-3</v>
      </c>
      <c r="V8" s="67">
        <f t="shared" si="4"/>
        <v>6.0000000000000001E-3</v>
      </c>
      <c r="W8" s="36">
        <f t="shared" si="5"/>
        <v>8.0000000000000002E-3</v>
      </c>
      <c r="X8" s="148"/>
    </row>
    <row r="9" spans="1:24" x14ac:dyDescent="0.2">
      <c r="A9" s="148"/>
      <c r="B9" s="62">
        <v>5</v>
      </c>
      <c r="C9" s="69">
        <v>36413</v>
      </c>
      <c r="D9" s="64">
        <v>1.68</v>
      </c>
      <c r="E9" s="65">
        <v>0.16</v>
      </c>
      <c r="F9" s="66">
        <v>53.33</v>
      </c>
      <c r="G9" s="67">
        <v>8.9999999999999993E-3</v>
      </c>
      <c r="H9" s="67">
        <v>7.0000000000000001E-3</v>
      </c>
      <c r="I9" s="36">
        <f t="shared" si="0"/>
        <v>7.0000000000000001E-3</v>
      </c>
      <c r="J9" s="68">
        <v>38080</v>
      </c>
      <c r="K9" s="64">
        <v>1.28</v>
      </c>
      <c r="L9" s="65">
        <v>0.48</v>
      </c>
      <c r="M9" s="66">
        <v>80</v>
      </c>
      <c r="N9" s="67">
        <f t="shared" si="1"/>
        <v>7.0000000000000001E-3</v>
      </c>
      <c r="O9" s="67">
        <f t="shared" ref="O9:P9" si="9">G9</f>
        <v>8.9999999999999993E-3</v>
      </c>
      <c r="P9" s="36">
        <f t="shared" si="9"/>
        <v>7.0000000000000001E-3</v>
      </c>
      <c r="Q9" s="69">
        <v>33173</v>
      </c>
      <c r="R9" s="64">
        <v>1.04</v>
      </c>
      <c r="S9" s="65">
        <v>0.16</v>
      </c>
      <c r="T9" s="64">
        <v>133.33000000000001</v>
      </c>
      <c r="U9" s="70">
        <f t="shared" si="3"/>
        <v>7.0000000000000001E-3</v>
      </c>
      <c r="V9" s="67">
        <f t="shared" si="4"/>
        <v>7.0000000000000001E-3</v>
      </c>
      <c r="W9" s="36">
        <f t="shared" si="5"/>
        <v>8.9999999999999993E-3</v>
      </c>
      <c r="X9" s="148"/>
    </row>
    <row r="10" spans="1:24" x14ac:dyDescent="0.2">
      <c r="A10" s="148"/>
      <c r="B10" s="62">
        <v>6</v>
      </c>
      <c r="C10" s="69">
        <v>39840</v>
      </c>
      <c r="D10" s="64">
        <v>1.89</v>
      </c>
      <c r="E10" s="65">
        <v>0.18</v>
      </c>
      <c r="F10" s="66">
        <v>60</v>
      </c>
      <c r="G10" s="67">
        <v>0.01</v>
      </c>
      <c r="H10" s="67">
        <v>8.0000000000000002E-3</v>
      </c>
      <c r="I10" s="36">
        <f t="shared" si="0"/>
        <v>8.0000000000000002E-3</v>
      </c>
      <c r="J10" s="68">
        <v>42840</v>
      </c>
      <c r="K10" s="64">
        <v>1.44</v>
      </c>
      <c r="L10" s="65">
        <v>0.54</v>
      </c>
      <c r="M10" s="66">
        <v>90</v>
      </c>
      <c r="N10" s="67">
        <f t="shared" si="1"/>
        <v>8.0000000000000002E-3</v>
      </c>
      <c r="O10" s="67">
        <f t="shared" ref="O10:P10" si="10">G10</f>
        <v>0.01</v>
      </c>
      <c r="P10" s="36">
        <f t="shared" si="10"/>
        <v>8.0000000000000002E-3</v>
      </c>
      <c r="Q10" s="69">
        <v>37320</v>
      </c>
      <c r="R10" s="64">
        <v>1.17</v>
      </c>
      <c r="S10" s="65">
        <v>0.18</v>
      </c>
      <c r="T10" s="64">
        <v>150</v>
      </c>
      <c r="U10" s="70">
        <f t="shared" si="3"/>
        <v>8.0000000000000002E-3</v>
      </c>
      <c r="V10" s="67">
        <f t="shared" si="4"/>
        <v>8.0000000000000002E-3</v>
      </c>
      <c r="W10" s="36">
        <f t="shared" si="5"/>
        <v>0.01</v>
      </c>
      <c r="X10" s="148"/>
    </row>
    <row r="11" spans="1:24" x14ac:dyDescent="0.2">
      <c r="A11" s="148"/>
      <c r="B11" s="62">
        <v>7</v>
      </c>
      <c r="C11" s="69">
        <v>44267</v>
      </c>
      <c r="D11" s="64">
        <v>2.1</v>
      </c>
      <c r="E11" s="65">
        <v>0.2</v>
      </c>
      <c r="F11" s="66">
        <v>66.66</v>
      </c>
      <c r="G11" s="67">
        <v>1.0999999999999999E-2</v>
      </c>
      <c r="H11" s="1" t="s">
        <v>151</v>
      </c>
      <c r="I11" s="36" t="str">
        <f t="shared" si="0"/>
        <v>0.8%</v>
      </c>
      <c r="J11" s="68">
        <v>47600</v>
      </c>
      <c r="K11" s="64">
        <v>1.6</v>
      </c>
      <c r="L11" s="65">
        <v>0.6</v>
      </c>
      <c r="M11" s="66">
        <v>100</v>
      </c>
      <c r="N11" s="67" t="str">
        <f t="shared" si="1"/>
        <v>0.8%</v>
      </c>
      <c r="O11" s="67">
        <f t="shared" ref="O11:P11" si="11">G11</f>
        <v>1.0999999999999999E-2</v>
      </c>
      <c r="P11" s="36" t="str">
        <f t="shared" si="11"/>
        <v>0.8%</v>
      </c>
      <c r="Q11" s="69">
        <v>41467</v>
      </c>
      <c r="R11" s="64">
        <v>1.3</v>
      </c>
      <c r="S11" s="65">
        <v>0.2</v>
      </c>
      <c r="T11" s="64">
        <v>166.66</v>
      </c>
      <c r="U11" s="70" t="str">
        <f t="shared" si="3"/>
        <v>0.8%</v>
      </c>
      <c r="V11" s="67" t="str">
        <f t="shared" si="4"/>
        <v>0.8%</v>
      </c>
      <c r="W11" s="36">
        <f t="shared" si="5"/>
        <v>1.0999999999999999E-2</v>
      </c>
      <c r="X11" s="148"/>
    </row>
    <row r="12" spans="1:24" x14ac:dyDescent="0.2">
      <c r="A12" s="148"/>
      <c r="B12" s="62">
        <v>8</v>
      </c>
      <c r="C12" s="69">
        <v>48693</v>
      </c>
      <c r="D12" s="64">
        <v>2.31</v>
      </c>
      <c r="E12" s="65">
        <v>0.22</v>
      </c>
      <c r="F12" s="66">
        <v>73.33</v>
      </c>
      <c r="G12" s="67">
        <v>1.2E-2</v>
      </c>
      <c r="H12" s="67">
        <v>8.9999999999999993E-3</v>
      </c>
      <c r="I12" s="36">
        <f t="shared" si="0"/>
        <v>8.9999999999999993E-3</v>
      </c>
      <c r="J12" s="68">
        <v>52360</v>
      </c>
      <c r="K12" s="64">
        <v>0.76</v>
      </c>
      <c r="L12" s="65">
        <v>0.66</v>
      </c>
      <c r="M12" s="66">
        <v>110</v>
      </c>
      <c r="N12" s="67">
        <f t="shared" si="1"/>
        <v>8.9999999999999993E-3</v>
      </c>
      <c r="O12" s="67">
        <f t="shared" ref="O12:P12" si="12">G12</f>
        <v>1.2E-2</v>
      </c>
      <c r="P12" s="36">
        <f t="shared" si="12"/>
        <v>8.9999999999999993E-3</v>
      </c>
      <c r="Q12" s="69">
        <v>45613</v>
      </c>
      <c r="R12" s="64">
        <v>1.43</v>
      </c>
      <c r="S12" s="65">
        <v>0.22</v>
      </c>
      <c r="T12" s="64">
        <v>183.33</v>
      </c>
      <c r="U12" s="70">
        <f t="shared" si="3"/>
        <v>8.9999999999999993E-3</v>
      </c>
      <c r="V12" s="67">
        <f t="shared" si="4"/>
        <v>8.9999999999999993E-3</v>
      </c>
      <c r="W12" s="36">
        <f t="shared" si="5"/>
        <v>1.2E-2</v>
      </c>
      <c r="X12" s="148"/>
    </row>
    <row r="13" spans="1:24" x14ac:dyDescent="0.2">
      <c r="A13" s="148"/>
      <c r="B13" s="62">
        <v>9</v>
      </c>
      <c r="C13" s="69">
        <v>53120</v>
      </c>
      <c r="D13" s="64">
        <v>2.52</v>
      </c>
      <c r="E13" s="65">
        <v>0.24</v>
      </c>
      <c r="F13" s="66">
        <v>80</v>
      </c>
      <c r="G13" s="67">
        <v>1.2999999999999999E-2</v>
      </c>
      <c r="H13" s="67">
        <v>0.01</v>
      </c>
      <c r="I13" s="36">
        <f t="shared" si="0"/>
        <v>0.01</v>
      </c>
      <c r="J13" s="68">
        <v>57120</v>
      </c>
      <c r="K13" s="64">
        <v>1.92</v>
      </c>
      <c r="L13" s="65">
        <v>0.72</v>
      </c>
      <c r="M13" s="66">
        <v>120</v>
      </c>
      <c r="N13" s="67">
        <f t="shared" si="1"/>
        <v>0.01</v>
      </c>
      <c r="O13" s="67">
        <f t="shared" ref="O13:P13" si="13">G13</f>
        <v>1.2999999999999999E-2</v>
      </c>
      <c r="P13" s="36">
        <f t="shared" si="13"/>
        <v>0.01</v>
      </c>
      <c r="Q13" s="69">
        <v>49760</v>
      </c>
      <c r="R13" s="64">
        <v>1.56</v>
      </c>
      <c r="S13" s="65">
        <v>0.24</v>
      </c>
      <c r="T13" s="64">
        <v>200</v>
      </c>
      <c r="U13" s="70">
        <f t="shared" si="3"/>
        <v>0.01</v>
      </c>
      <c r="V13" s="67">
        <f t="shared" si="4"/>
        <v>0.01</v>
      </c>
      <c r="W13" s="36">
        <f t="shared" si="5"/>
        <v>1.2999999999999999E-2</v>
      </c>
      <c r="X13" s="148"/>
    </row>
    <row r="14" spans="1:24" x14ac:dyDescent="0.2">
      <c r="A14" s="148"/>
      <c r="B14" s="62">
        <v>10</v>
      </c>
      <c r="C14" s="69">
        <v>60989</v>
      </c>
      <c r="D14" s="64">
        <v>2.75</v>
      </c>
      <c r="E14" s="65">
        <v>0.26200000000000001</v>
      </c>
      <c r="F14" s="66">
        <v>87.33</v>
      </c>
      <c r="G14" s="67">
        <v>1.4E-2</v>
      </c>
      <c r="H14" s="67">
        <v>1.0999999999999999E-2</v>
      </c>
      <c r="I14" s="36">
        <f t="shared" si="0"/>
        <v>1.0999999999999999E-2</v>
      </c>
      <c r="J14" s="68">
        <v>66676</v>
      </c>
      <c r="K14" s="64">
        <v>2.09</v>
      </c>
      <c r="L14" s="65">
        <v>0.78600000000000003</v>
      </c>
      <c r="M14" s="66">
        <v>131</v>
      </c>
      <c r="N14" s="67">
        <f t="shared" si="1"/>
        <v>1.0999999999999999E-2</v>
      </c>
      <c r="O14" s="67">
        <f t="shared" ref="O14:P14" si="14">G14</f>
        <v>1.4E-2</v>
      </c>
      <c r="P14" s="36">
        <f t="shared" si="14"/>
        <v>1.0999999999999999E-2</v>
      </c>
      <c r="Q14" s="69">
        <v>64721</v>
      </c>
      <c r="R14" s="64">
        <v>1.7</v>
      </c>
      <c r="S14" s="65">
        <v>0.26200000000000001</v>
      </c>
      <c r="T14" s="64">
        <v>218.33</v>
      </c>
      <c r="U14" s="70">
        <f t="shared" si="3"/>
        <v>1.0999999999999999E-2</v>
      </c>
      <c r="V14" s="67">
        <f t="shared" si="4"/>
        <v>1.0999999999999999E-2</v>
      </c>
      <c r="W14" s="36">
        <f t="shared" si="5"/>
        <v>1.4E-2</v>
      </c>
      <c r="X14" s="148"/>
    </row>
    <row r="15" spans="1:24" x14ac:dyDescent="0.2">
      <c r="A15" s="148"/>
      <c r="B15" s="62">
        <v>11</v>
      </c>
      <c r="C15" s="69">
        <v>65859</v>
      </c>
      <c r="D15" s="64">
        <v>2.98</v>
      </c>
      <c r="E15" s="65">
        <v>0.28399999999999997</v>
      </c>
      <c r="F15" s="66">
        <v>94.66</v>
      </c>
      <c r="G15" s="67">
        <v>1.6E-2</v>
      </c>
      <c r="H15" s="67">
        <v>1.2E-2</v>
      </c>
      <c r="I15" s="36">
        <f t="shared" si="0"/>
        <v>1.2E-2</v>
      </c>
      <c r="J15" s="68">
        <v>71912</v>
      </c>
      <c r="K15" s="64">
        <v>2.27</v>
      </c>
      <c r="L15" s="65">
        <v>0.85199999999999998</v>
      </c>
      <c r="M15" s="66">
        <v>142</v>
      </c>
      <c r="N15" s="67">
        <f t="shared" si="1"/>
        <v>1.2E-2</v>
      </c>
      <c r="O15" s="67">
        <f t="shared" ref="O15:P15" si="15">G15</f>
        <v>1.6E-2</v>
      </c>
      <c r="P15" s="36">
        <f t="shared" si="15"/>
        <v>1.2E-2</v>
      </c>
      <c r="Q15" s="69">
        <v>69283</v>
      </c>
      <c r="R15" s="64">
        <v>1.84</v>
      </c>
      <c r="S15" s="65">
        <v>0.28399999999999997</v>
      </c>
      <c r="T15" s="64">
        <v>236.66</v>
      </c>
      <c r="U15" s="70">
        <f t="shared" si="3"/>
        <v>1.2E-2</v>
      </c>
      <c r="V15" s="67">
        <f t="shared" si="4"/>
        <v>1.2E-2</v>
      </c>
      <c r="W15" s="36">
        <f t="shared" si="5"/>
        <v>1.6E-2</v>
      </c>
      <c r="X15" s="148"/>
    </row>
    <row r="16" spans="1:24" x14ac:dyDescent="0.2">
      <c r="A16" s="148"/>
      <c r="B16" s="62">
        <v>12</v>
      </c>
      <c r="C16" s="69">
        <v>70728</v>
      </c>
      <c r="D16" s="64">
        <v>3.21</v>
      </c>
      <c r="E16" s="65">
        <v>0.30599999999999999</v>
      </c>
      <c r="F16" s="66">
        <v>102</v>
      </c>
      <c r="G16" s="67">
        <v>1.7000000000000001E-2</v>
      </c>
      <c r="H16" s="67">
        <v>1.2999999999999999E-2</v>
      </c>
      <c r="I16" s="36">
        <f t="shared" si="0"/>
        <v>1.2999999999999999E-2</v>
      </c>
      <c r="J16" s="68">
        <v>77148</v>
      </c>
      <c r="K16" s="64">
        <v>2.44</v>
      </c>
      <c r="L16" s="65">
        <v>0.91800000000000004</v>
      </c>
      <c r="M16" s="66">
        <v>153</v>
      </c>
      <c r="N16" s="67">
        <f t="shared" si="1"/>
        <v>1.2999999999999999E-2</v>
      </c>
      <c r="O16" s="67">
        <f t="shared" ref="O16:P16" si="16">G16</f>
        <v>1.7000000000000001E-2</v>
      </c>
      <c r="P16" s="36">
        <f t="shared" si="16"/>
        <v>1.2999999999999999E-2</v>
      </c>
      <c r="Q16" s="69">
        <v>73844</v>
      </c>
      <c r="R16" s="64">
        <v>1.98</v>
      </c>
      <c r="S16" s="65">
        <v>0.30599999999999999</v>
      </c>
      <c r="T16" s="64">
        <v>255</v>
      </c>
      <c r="U16" s="70">
        <f t="shared" si="3"/>
        <v>1.2999999999999999E-2</v>
      </c>
      <c r="V16" s="67">
        <f t="shared" si="4"/>
        <v>1.2999999999999999E-2</v>
      </c>
      <c r="W16" s="36">
        <f t="shared" si="5"/>
        <v>1.7000000000000001E-2</v>
      </c>
      <c r="X16" s="148"/>
    </row>
    <row r="17" spans="1:24" x14ac:dyDescent="0.2">
      <c r="A17" s="148"/>
      <c r="B17" s="62">
        <v>13</v>
      </c>
      <c r="C17" s="69">
        <v>75597</v>
      </c>
      <c r="D17" s="64">
        <v>3.44</v>
      </c>
      <c r="E17" s="65">
        <v>0.32800000000000001</v>
      </c>
      <c r="F17" s="66">
        <v>109.33</v>
      </c>
      <c r="G17" s="67">
        <v>1.7999999999999999E-2</v>
      </c>
      <c r="H17" s="67">
        <v>1.4E-2</v>
      </c>
      <c r="I17" s="36">
        <f t="shared" si="0"/>
        <v>1.4E-2</v>
      </c>
      <c r="J17" s="68">
        <v>82384</v>
      </c>
      <c r="K17" s="64">
        <v>2.62</v>
      </c>
      <c r="L17" s="65">
        <v>0.98399999999999999</v>
      </c>
      <c r="M17" s="66">
        <v>164</v>
      </c>
      <c r="N17" s="67">
        <f t="shared" si="1"/>
        <v>1.4E-2</v>
      </c>
      <c r="O17" s="67">
        <f t="shared" ref="O17:P17" si="17">G17</f>
        <v>1.7999999999999999E-2</v>
      </c>
      <c r="P17" s="36">
        <f t="shared" si="17"/>
        <v>1.4E-2</v>
      </c>
      <c r="Q17" s="69">
        <v>78405</v>
      </c>
      <c r="R17" s="64">
        <v>2.13</v>
      </c>
      <c r="S17" s="65">
        <v>0.32800000000000001</v>
      </c>
      <c r="T17" s="64">
        <v>273.33</v>
      </c>
      <c r="U17" s="70">
        <f t="shared" si="3"/>
        <v>1.4E-2</v>
      </c>
      <c r="V17" s="67">
        <f t="shared" si="4"/>
        <v>1.4E-2</v>
      </c>
      <c r="W17" s="36">
        <f t="shared" si="5"/>
        <v>1.7999999999999999E-2</v>
      </c>
      <c r="X17" s="148"/>
    </row>
    <row r="18" spans="1:24" x14ac:dyDescent="0.2">
      <c r="A18" s="148"/>
      <c r="B18" s="62">
        <v>14</v>
      </c>
      <c r="C18" s="69">
        <v>80467</v>
      </c>
      <c r="D18" s="64">
        <v>3.67</v>
      </c>
      <c r="E18" s="65">
        <v>0.35</v>
      </c>
      <c r="F18" s="66">
        <v>116.66</v>
      </c>
      <c r="G18" s="67">
        <v>0.02</v>
      </c>
      <c r="H18" s="67">
        <v>1.4999999999999999E-2</v>
      </c>
      <c r="I18" s="36">
        <f t="shared" si="0"/>
        <v>1.4999999999999999E-2</v>
      </c>
      <c r="J18" s="68">
        <v>87620</v>
      </c>
      <c r="K18" s="64">
        <v>2.8</v>
      </c>
      <c r="L18" s="65">
        <v>1.05</v>
      </c>
      <c r="M18" s="66">
        <v>175</v>
      </c>
      <c r="N18" s="67">
        <f t="shared" si="1"/>
        <v>1.4999999999999999E-2</v>
      </c>
      <c r="O18" s="67">
        <f t="shared" ref="O18:P18" si="18">G18</f>
        <v>0.02</v>
      </c>
      <c r="P18" s="36">
        <f t="shared" si="18"/>
        <v>1.4999999999999999E-2</v>
      </c>
      <c r="Q18" s="69">
        <v>82967</v>
      </c>
      <c r="R18" s="64">
        <v>2.27</v>
      </c>
      <c r="S18" s="65">
        <v>0.35</v>
      </c>
      <c r="T18" s="64">
        <v>291.66000000000003</v>
      </c>
      <c r="U18" s="70">
        <f t="shared" si="3"/>
        <v>1.4999999999999999E-2</v>
      </c>
      <c r="V18" s="67">
        <f t="shared" si="4"/>
        <v>1.4999999999999999E-2</v>
      </c>
      <c r="W18" s="36">
        <f t="shared" si="5"/>
        <v>0.02</v>
      </c>
      <c r="X18" s="148"/>
    </row>
    <row r="19" spans="1:24" x14ac:dyDescent="0.2">
      <c r="A19" s="148"/>
      <c r="B19" s="62">
        <v>15</v>
      </c>
      <c r="C19" s="69">
        <v>85336</v>
      </c>
      <c r="D19" s="64">
        <v>3.9</v>
      </c>
      <c r="E19" s="65">
        <v>0.372</v>
      </c>
      <c r="F19" s="66">
        <v>124</v>
      </c>
      <c r="G19" s="67">
        <v>2.1000000000000001E-2</v>
      </c>
      <c r="H19" s="67">
        <v>1.6E-2</v>
      </c>
      <c r="I19" s="36">
        <f t="shared" si="0"/>
        <v>1.6E-2</v>
      </c>
      <c r="J19" s="68">
        <v>92856</v>
      </c>
      <c r="K19" s="64">
        <v>2.97</v>
      </c>
      <c r="L19" s="65">
        <v>1.1100000000000001</v>
      </c>
      <c r="M19" s="66">
        <v>186</v>
      </c>
      <c r="N19" s="67">
        <f t="shared" si="1"/>
        <v>1.6E-2</v>
      </c>
      <c r="O19" s="67">
        <f t="shared" ref="O19:P19" si="19">G19</f>
        <v>2.1000000000000001E-2</v>
      </c>
      <c r="P19" s="36">
        <f t="shared" si="19"/>
        <v>1.6E-2</v>
      </c>
      <c r="Q19" s="69">
        <v>87528</v>
      </c>
      <c r="R19" s="64">
        <v>2.41</v>
      </c>
      <c r="S19" s="65">
        <v>0.372</v>
      </c>
      <c r="T19" s="64">
        <v>310</v>
      </c>
      <c r="U19" s="70">
        <f t="shared" si="3"/>
        <v>1.6E-2</v>
      </c>
      <c r="V19" s="67">
        <f t="shared" si="4"/>
        <v>1.6E-2</v>
      </c>
      <c r="W19" s="36">
        <f t="shared" si="5"/>
        <v>2.1000000000000001E-2</v>
      </c>
      <c r="X19" s="148"/>
    </row>
    <row r="20" spans="1:24" x14ac:dyDescent="0.2">
      <c r="A20" s="148"/>
      <c r="B20" s="62">
        <v>16</v>
      </c>
      <c r="C20" s="69">
        <v>90205</v>
      </c>
      <c r="D20" s="64">
        <v>4.13</v>
      </c>
      <c r="E20" s="65">
        <v>0.39400000000000002</v>
      </c>
      <c r="F20" s="66">
        <v>131.33000000000001</v>
      </c>
      <c r="G20" s="67">
        <v>2.1999999999999999E-2</v>
      </c>
      <c r="H20" s="67">
        <v>1.7000000000000001E-2</v>
      </c>
      <c r="I20" s="36">
        <f t="shared" si="0"/>
        <v>1.7000000000000001E-2</v>
      </c>
      <c r="J20" s="68">
        <v>98092</v>
      </c>
      <c r="K20" s="64">
        <v>3.15</v>
      </c>
      <c r="L20" s="65">
        <v>1.18</v>
      </c>
      <c r="M20" s="66">
        <v>197</v>
      </c>
      <c r="N20" s="67">
        <f t="shared" si="1"/>
        <v>1.7000000000000001E-2</v>
      </c>
      <c r="O20" s="67">
        <f t="shared" ref="O20:P20" si="20">G20</f>
        <v>2.1999999999999999E-2</v>
      </c>
      <c r="P20" s="36">
        <f t="shared" si="20"/>
        <v>1.7000000000000001E-2</v>
      </c>
      <c r="Q20" s="69">
        <v>92089</v>
      </c>
      <c r="R20" s="64">
        <v>2.56</v>
      </c>
      <c r="S20" s="65">
        <v>0.39400000000000002</v>
      </c>
      <c r="T20" s="64">
        <v>328.33</v>
      </c>
      <c r="U20" s="70">
        <f t="shared" si="3"/>
        <v>1.7000000000000001E-2</v>
      </c>
      <c r="V20" s="67">
        <f t="shared" si="4"/>
        <v>1.7000000000000001E-2</v>
      </c>
      <c r="W20" s="36">
        <f t="shared" si="5"/>
        <v>2.1999999999999999E-2</v>
      </c>
      <c r="X20" s="148"/>
    </row>
    <row r="21" spans="1:24" x14ac:dyDescent="0.2">
      <c r="A21" s="148"/>
      <c r="B21" s="62">
        <v>17</v>
      </c>
      <c r="C21" s="69">
        <v>95075</v>
      </c>
      <c r="D21" s="64">
        <v>4.3600000000000003</v>
      </c>
      <c r="E21" s="65">
        <v>0.41599999999999998</v>
      </c>
      <c r="F21" s="66">
        <v>138.66</v>
      </c>
      <c r="G21" s="67">
        <v>2.3E-2</v>
      </c>
      <c r="H21" s="67">
        <v>1.7000000000000001E-2</v>
      </c>
      <c r="I21" s="36">
        <f t="shared" si="0"/>
        <v>1.7000000000000001E-2</v>
      </c>
      <c r="J21" s="68">
        <v>103328</v>
      </c>
      <c r="K21" s="64">
        <v>3.32</v>
      </c>
      <c r="L21" s="65">
        <v>1.24</v>
      </c>
      <c r="M21" s="66">
        <v>208</v>
      </c>
      <c r="N21" s="67">
        <f t="shared" si="1"/>
        <v>1.7000000000000001E-2</v>
      </c>
      <c r="O21" s="67">
        <f t="shared" ref="O21:P21" si="21">G21</f>
        <v>2.3E-2</v>
      </c>
      <c r="P21" s="36">
        <f t="shared" si="21"/>
        <v>1.7000000000000001E-2</v>
      </c>
      <c r="Q21" s="69">
        <v>96651</v>
      </c>
      <c r="R21" s="64">
        <v>2.7</v>
      </c>
      <c r="S21" s="65">
        <v>0.41599999999999998</v>
      </c>
      <c r="T21" s="64">
        <v>346.66</v>
      </c>
      <c r="U21" s="70">
        <f t="shared" si="3"/>
        <v>1.7000000000000001E-2</v>
      </c>
      <c r="V21" s="67">
        <f t="shared" si="4"/>
        <v>1.7000000000000001E-2</v>
      </c>
      <c r="W21" s="36">
        <f t="shared" si="5"/>
        <v>2.3E-2</v>
      </c>
      <c r="X21" s="148"/>
    </row>
    <row r="22" spans="1:24" x14ac:dyDescent="0.2">
      <c r="A22" s="148"/>
      <c r="B22" s="62">
        <v>18</v>
      </c>
      <c r="C22" s="69">
        <v>99944</v>
      </c>
      <c r="D22" s="64">
        <v>4.59</v>
      </c>
      <c r="E22" s="65">
        <v>0.438</v>
      </c>
      <c r="F22" s="66">
        <v>146</v>
      </c>
      <c r="G22" s="67">
        <v>2.4E-2</v>
      </c>
      <c r="H22" s="67">
        <v>1.7999999999999999E-2</v>
      </c>
      <c r="I22" s="36">
        <f t="shared" si="0"/>
        <v>1.7999999999999999E-2</v>
      </c>
      <c r="J22" s="68">
        <v>108564</v>
      </c>
      <c r="K22" s="64">
        <v>3.5</v>
      </c>
      <c r="L22" s="65">
        <v>1.31</v>
      </c>
      <c r="M22" s="66">
        <v>219</v>
      </c>
      <c r="N22" s="67">
        <f t="shared" si="1"/>
        <v>1.7999999999999999E-2</v>
      </c>
      <c r="O22" s="67">
        <f t="shared" ref="O22:P22" si="22">G22</f>
        <v>2.4E-2</v>
      </c>
      <c r="P22" s="36">
        <f t="shared" si="22"/>
        <v>1.7999999999999999E-2</v>
      </c>
      <c r="Q22" s="69">
        <v>101212</v>
      </c>
      <c r="R22" s="64">
        <v>2.84</v>
      </c>
      <c r="S22" s="65">
        <v>0.438</v>
      </c>
      <c r="T22" s="64">
        <v>365</v>
      </c>
      <c r="U22" s="70">
        <f t="shared" si="3"/>
        <v>1.7999999999999999E-2</v>
      </c>
      <c r="V22" s="67">
        <f t="shared" si="4"/>
        <v>1.7999999999999999E-2</v>
      </c>
      <c r="W22" s="36">
        <f t="shared" si="5"/>
        <v>2.4E-2</v>
      </c>
      <c r="X22" s="148"/>
    </row>
    <row r="23" spans="1:24" x14ac:dyDescent="0.2">
      <c r="A23" s="148"/>
      <c r="B23" s="62">
        <v>19</v>
      </c>
      <c r="C23" s="69">
        <v>104813</v>
      </c>
      <c r="D23" s="64">
        <v>4.83</v>
      </c>
      <c r="E23" s="65">
        <v>0.46</v>
      </c>
      <c r="F23" s="66">
        <v>153.33000000000001</v>
      </c>
      <c r="G23" s="67">
        <v>2.5999999999999999E-2</v>
      </c>
      <c r="H23" s="67">
        <v>1.9E-2</v>
      </c>
      <c r="I23" s="36">
        <f t="shared" si="0"/>
        <v>1.9E-2</v>
      </c>
      <c r="J23" s="68">
        <v>113800</v>
      </c>
      <c r="K23" s="64">
        <v>3.68</v>
      </c>
      <c r="L23" s="65">
        <v>1.38</v>
      </c>
      <c r="M23" s="66">
        <v>230</v>
      </c>
      <c r="N23" s="67">
        <f t="shared" si="1"/>
        <v>1.9E-2</v>
      </c>
      <c r="O23" s="67">
        <f t="shared" ref="O23:P23" si="23">G23</f>
        <v>2.5999999999999999E-2</v>
      </c>
      <c r="P23" s="36">
        <f t="shared" si="23"/>
        <v>1.9E-2</v>
      </c>
      <c r="Q23" s="69">
        <v>105773</v>
      </c>
      <c r="R23" s="64">
        <v>2.99</v>
      </c>
      <c r="S23" s="65">
        <v>0.46</v>
      </c>
      <c r="T23" s="64">
        <v>383.33</v>
      </c>
      <c r="U23" s="70">
        <f t="shared" si="3"/>
        <v>1.9E-2</v>
      </c>
      <c r="V23" s="67">
        <f t="shared" si="4"/>
        <v>1.9E-2</v>
      </c>
      <c r="W23" s="36">
        <f t="shared" si="5"/>
        <v>2.5999999999999999E-2</v>
      </c>
      <c r="X23" s="148"/>
    </row>
    <row r="24" spans="1:24" x14ac:dyDescent="0.2">
      <c r="A24" s="148"/>
      <c r="B24" s="62">
        <v>20</v>
      </c>
      <c r="C24" s="69">
        <v>120525</v>
      </c>
      <c r="D24" s="64">
        <v>5.08</v>
      </c>
      <c r="E24" s="65">
        <v>0.48399999999999999</v>
      </c>
      <c r="F24" s="66">
        <v>161.33000000000001</v>
      </c>
      <c r="G24" s="67">
        <v>2.7E-2</v>
      </c>
      <c r="H24" s="67">
        <v>0.02</v>
      </c>
      <c r="I24" s="36">
        <f t="shared" si="0"/>
        <v>0.02</v>
      </c>
      <c r="J24" s="68">
        <v>122512</v>
      </c>
      <c r="K24" s="64">
        <v>3.87</v>
      </c>
      <c r="L24" s="65">
        <v>1.45</v>
      </c>
      <c r="M24" s="66">
        <v>242</v>
      </c>
      <c r="N24" s="67">
        <f t="shared" si="1"/>
        <v>0.02</v>
      </c>
      <c r="O24" s="67">
        <f t="shared" ref="O24:P24" si="24">G24</f>
        <v>2.7E-2</v>
      </c>
      <c r="P24" s="36">
        <f t="shared" si="24"/>
        <v>0.02</v>
      </c>
      <c r="Q24" s="69">
        <v>115069</v>
      </c>
      <c r="R24" s="64">
        <v>3.14</v>
      </c>
      <c r="S24" s="65">
        <v>0.48399999999999999</v>
      </c>
      <c r="T24" s="64">
        <v>403.33</v>
      </c>
      <c r="U24" s="70">
        <f t="shared" si="3"/>
        <v>0.02</v>
      </c>
      <c r="V24" s="67">
        <f t="shared" si="4"/>
        <v>0.02</v>
      </c>
      <c r="W24" s="36">
        <f t="shared" si="5"/>
        <v>2.7E-2</v>
      </c>
      <c r="X24" s="148"/>
    </row>
    <row r="25" spans="1:24" x14ac:dyDescent="0.2">
      <c r="A25" s="148"/>
      <c r="B25" s="62">
        <v>21</v>
      </c>
      <c r="C25" s="69">
        <v>125837</v>
      </c>
      <c r="D25" s="64">
        <v>5.33</v>
      </c>
      <c r="E25" s="65">
        <v>0.50800000000000001</v>
      </c>
      <c r="F25" s="66">
        <v>169.33</v>
      </c>
      <c r="G25" s="67">
        <v>2.8000000000000001E-2</v>
      </c>
      <c r="H25" s="67">
        <v>2.1000000000000001E-2</v>
      </c>
      <c r="I25" s="36">
        <f t="shared" si="0"/>
        <v>2.1000000000000001E-2</v>
      </c>
      <c r="J25" s="68">
        <v>128224</v>
      </c>
      <c r="K25" s="64">
        <v>4.0599999999999996</v>
      </c>
      <c r="L25" s="65">
        <v>1.52</v>
      </c>
      <c r="M25" s="66">
        <v>254</v>
      </c>
      <c r="N25" s="67">
        <f t="shared" si="1"/>
        <v>2.1000000000000001E-2</v>
      </c>
      <c r="O25" s="67">
        <f t="shared" ref="O25:P25" si="25">G25</f>
        <v>2.8000000000000001E-2</v>
      </c>
      <c r="P25" s="36">
        <f t="shared" si="25"/>
        <v>2.1000000000000001E-2</v>
      </c>
      <c r="Q25" s="69">
        <v>120045</v>
      </c>
      <c r="R25" s="64">
        <v>3.3</v>
      </c>
      <c r="S25" s="65">
        <v>0.50800000000000001</v>
      </c>
      <c r="T25" s="64">
        <v>423.33</v>
      </c>
      <c r="U25" s="70">
        <f t="shared" si="3"/>
        <v>2.1000000000000001E-2</v>
      </c>
      <c r="V25" s="67">
        <f t="shared" si="4"/>
        <v>2.1000000000000001E-2</v>
      </c>
      <c r="W25" s="36">
        <f t="shared" si="5"/>
        <v>2.8000000000000001E-2</v>
      </c>
      <c r="X25" s="148"/>
    </row>
    <row r="26" spans="1:24" x14ac:dyDescent="0.2">
      <c r="A26" s="148"/>
      <c r="B26" s="62">
        <v>22</v>
      </c>
      <c r="C26" s="69">
        <v>131149</v>
      </c>
      <c r="D26" s="64">
        <v>5.58</v>
      </c>
      <c r="E26" s="65">
        <v>0.53200000000000003</v>
      </c>
      <c r="F26" s="66">
        <v>177.33</v>
      </c>
      <c r="G26" s="67">
        <v>0.03</v>
      </c>
      <c r="H26" s="67">
        <v>2.1999999999999999E-2</v>
      </c>
      <c r="I26" s="36">
        <f t="shared" si="0"/>
        <v>2.1999999999999999E-2</v>
      </c>
      <c r="J26" s="68">
        <v>133936</v>
      </c>
      <c r="K26" s="64">
        <v>4.25</v>
      </c>
      <c r="L26" s="65">
        <v>1.59</v>
      </c>
      <c r="M26" s="66">
        <v>266</v>
      </c>
      <c r="N26" s="67">
        <f t="shared" si="1"/>
        <v>2.1999999999999999E-2</v>
      </c>
      <c r="O26" s="67">
        <f t="shared" ref="O26:P26" si="26">G26</f>
        <v>0.03</v>
      </c>
      <c r="P26" s="36">
        <f t="shared" si="26"/>
        <v>2.1999999999999999E-2</v>
      </c>
      <c r="Q26" s="69">
        <v>125021</v>
      </c>
      <c r="R26" s="64">
        <v>3.45</v>
      </c>
      <c r="S26" s="65">
        <v>0.53200000000000003</v>
      </c>
      <c r="T26" s="64">
        <v>443.33</v>
      </c>
      <c r="U26" s="70">
        <f t="shared" si="3"/>
        <v>2.1999999999999999E-2</v>
      </c>
      <c r="V26" s="67">
        <f t="shared" si="4"/>
        <v>2.1999999999999999E-2</v>
      </c>
      <c r="W26" s="36">
        <f t="shared" si="5"/>
        <v>0.03</v>
      </c>
      <c r="X26" s="148"/>
    </row>
    <row r="27" spans="1:24" x14ac:dyDescent="0.2">
      <c r="A27" s="148"/>
      <c r="B27" s="62">
        <v>23</v>
      </c>
      <c r="C27" s="69">
        <v>136461</v>
      </c>
      <c r="D27" s="64">
        <v>5.83</v>
      </c>
      <c r="E27" s="65">
        <v>0.55600000000000005</v>
      </c>
      <c r="F27" s="66">
        <v>185.33</v>
      </c>
      <c r="G27" s="67">
        <v>3.1E-2</v>
      </c>
      <c r="H27" s="67">
        <v>2.3E-2</v>
      </c>
      <c r="I27" s="36">
        <f t="shared" si="0"/>
        <v>2.3E-2</v>
      </c>
      <c r="J27" s="68">
        <v>139648</v>
      </c>
      <c r="K27" s="64">
        <v>4.4400000000000004</v>
      </c>
      <c r="L27" s="65">
        <v>1.66</v>
      </c>
      <c r="M27" s="66">
        <v>278</v>
      </c>
      <c r="N27" s="67">
        <f t="shared" si="1"/>
        <v>2.3E-2</v>
      </c>
      <c r="O27" s="67">
        <f t="shared" ref="O27:P27" si="27">G27</f>
        <v>3.1E-2</v>
      </c>
      <c r="P27" s="36">
        <f t="shared" si="27"/>
        <v>2.3E-2</v>
      </c>
      <c r="Q27" s="69">
        <v>129997</v>
      </c>
      <c r="R27" s="64">
        <v>3.61</v>
      </c>
      <c r="S27" s="65">
        <v>0.55600000000000005</v>
      </c>
      <c r="T27" s="64">
        <v>463.33</v>
      </c>
      <c r="U27" s="70">
        <f t="shared" si="3"/>
        <v>2.3E-2</v>
      </c>
      <c r="V27" s="67">
        <f t="shared" si="4"/>
        <v>2.3E-2</v>
      </c>
      <c r="W27" s="36">
        <f t="shared" si="5"/>
        <v>3.1E-2</v>
      </c>
      <c r="X27" s="148"/>
    </row>
    <row r="28" spans="1:24" x14ac:dyDescent="0.2">
      <c r="A28" s="148"/>
      <c r="B28" s="62">
        <v>24</v>
      </c>
      <c r="C28" s="69">
        <v>141773</v>
      </c>
      <c r="D28" s="64">
        <v>6.09</v>
      </c>
      <c r="E28" s="65">
        <v>0.57999999999999996</v>
      </c>
      <c r="F28" s="66">
        <v>193.33</v>
      </c>
      <c r="G28" s="67">
        <v>3.2000000000000001E-2</v>
      </c>
      <c r="H28" s="67">
        <v>2.4E-2</v>
      </c>
      <c r="I28" s="36">
        <f t="shared" si="0"/>
        <v>2.4E-2</v>
      </c>
      <c r="J28" s="68">
        <v>145360</v>
      </c>
      <c r="K28" s="64">
        <v>4.6399999999999997</v>
      </c>
      <c r="L28" s="65">
        <v>1.74</v>
      </c>
      <c r="M28" s="66">
        <v>290</v>
      </c>
      <c r="N28" s="67">
        <f t="shared" si="1"/>
        <v>2.4E-2</v>
      </c>
      <c r="O28" s="67">
        <f t="shared" ref="O28:P28" si="28">G28</f>
        <v>3.2000000000000001E-2</v>
      </c>
      <c r="P28" s="36">
        <f t="shared" si="28"/>
        <v>2.4E-2</v>
      </c>
      <c r="Q28" s="69">
        <v>134973</v>
      </c>
      <c r="R28" s="64">
        <v>3.77</v>
      </c>
      <c r="S28" s="65">
        <v>0.57999999999999996</v>
      </c>
      <c r="T28" s="64">
        <v>483.33</v>
      </c>
      <c r="U28" s="70">
        <f t="shared" si="3"/>
        <v>2.4E-2</v>
      </c>
      <c r="V28" s="67">
        <f t="shared" si="4"/>
        <v>2.4E-2</v>
      </c>
      <c r="W28" s="36">
        <f t="shared" si="5"/>
        <v>3.2000000000000001E-2</v>
      </c>
      <c r="X28" s="148"/>
    </row>
    <row r="29" spans="1:24" x14ac:dyDescent="0.2">
      <c r="A29" s="148"/>
      <c r="B29" s="62">
        <v>25</v>
      </c>
      <c r="C29" s="69">
        <v>147085</v>
      </c>
      <c r="D29" s="64">
        <v>6.34</v>
      </c>
      <c r="E29" s="65">
        <v>0.60399999999999998</v>
      </c>
      <c r="F29" s="66" t="s">
        <v>152</v>
      </c>
      <c r="G29" s="67">
        <v>3.4000000000000002E-2</v>
      </c>
      <c r="H29" s="67">
        <v>2.5000000000000001E-2</v>
      </c>
      <c r="I29" s="36">
        <f t="shared" si="0"/>
        <v>2.5000000000000001E-2</v>
      </c>
      <c r="J29" s="68">
        <v>151072</v>
      </c>
      <c r="K29" s="64">
        <v>4.83</v>
      </c>
      <c r="L29" s="65">
        <v>1.81</v>
      </c>
      <c r="M29" s="66">
        <v>302</v>
      </c>
      <c r="N29" s="67">
        <f t="shared" si="1"/>
        <v>2.5000000000000001E-2</v>
      </c>
      <c r="O29" s="67">
        <f t="shared" ref="O29:P29" si="29">G29</f>
        <v>3.4000000000000002E-2</v>
      </c>
      <c r="P29" s="36">
        <f t="shared" si="29"/>
        <v>2.5000000000000001E-2</v>
      </c>
      <c r="Q29" s="69">
        <v>139949</v>
      </c>
      <c r="R29" s="64">
        <v>3.92</v>
      </c>
      <c r="S29" s="65">
        <v>0.60399999999999998</v>
      </c>
      <c r="T29" s="64">
        <v>503.33</v>
      </c>
      <c r="U29" s="70">
        <f t="shared" si="3"/>
        <v>2.5000000000000001E-2</v>
      </c>
      <c r="V29" s="67">
        <f t="shared" si="4"/>
        <v>2.5000000000000001E-2</v>
      </c>
      <c r="W29" s="36">
        <f t="shared" si="5"/>
        <v>3.4000000000000002E-2</v>
      </c>
      <c r="X29" s="148"/>
    </row>
    <row r="30" spans="1:24" x14ac:dyDescent="0.2">
      <c r="A30" s="148"/>
      <c r="B30" s="62">
        <v>26</v>
      </c>
      <c r="C30" s="69">
        <v>152397</v>
      </c>
      <c r="D30" s="64">
        <v>6.59</v>
      </c>
      <c r="E30" s="65">
        <v>0.628</v>
      </c>
      <c r="F30" s="66">
        <v>209.33</v>
      </c>
      <c r="G30" s="67">
        <v>3.5000000000000003E-2</v>
      </c>
      <c r="H30" s="67">
        <v>2.5999999999999999E-2</v>
      </c>
      <c r="I30" s="36">
        <f t="shared" si="0"/>
        <v>2.5999999999999999E-2</v>
      </c>
      <c r="J30" s="68">
        <v>156784</v>
      </c>
      <c r="K30" s="64">
        <v>5.0199999999999996</v>
      </c>
      <c r="L30" s="65">
        <v>1.88</v>
      </c>
      <c r="M30" s="66">
        <v>314</v>
      </c>
      <c r="N30" s="67">
        <f t="shared" si="1"/>
        <v>2.5999999999999999E-2</v>
      </c>
      <c r="O30" s="67">
        <f t="shared" ref="O30:P30" si="30">G30</f>
        <v>3.5000000000000003E-2</v>
      </c>
      <c r="P30" s="36">
        <f t="shared" si="30"/>
        <v>2.5999999999999999E-2</v>
      </c>
      <c r="Q30" s="69">
        <v>144925</v>
      </c>
      <c r="R30" s="64">
        <v>4.08</v>
      </c>
      <c r="S30" s="65">
        <v>0.628</v>
      </c>
      <c r="T30" s="64">
        <v>523.33000000000004</v>
      </c>
      <c r="U30" s="70">
        <f t="shared" si="3"/>
        <v>2.5999999999999999E-2</v>
      </c>
      <c r="V30" s="67">
        <f t="shared" si="4"/>
        <v>2.5999999999999999E-2</v>
      </c>
      <c r="W30" s="36">
        <f t="shared" si="5"/>
        <v>3.5000000000000003E-2</v>
      </c>
      <c r="X30" s="148"/>
    </row>
    <row r="31" spans="1:24" x14ac:dyDescent="0.2">
      <c r="A31" s="148"/>
      <c r="B31" s="62">
        <v>27</v>
      </c>
      <c r="C31" s="69">
        <v>157709</v>
      </c>
      <c r="D31" s="64">
        <v>6.84</v>
      </c>
      <c r="E31" s="65">
        <v>0.65200000000000002</v>
      </c>
      <c r="F31" s="66">
        <v>217.33</v>
      </c>
      <c r="G31" s="67">
        <v>3.5999999999999997E-2</v>
      </c>
      <c r="H31" s="67">
        <v>2.7E-2</v>
      </c>
      <c r="I31" s="36">
        <f t="shared" si="0"/>
        <v>2.7E-2</v>
      </c>
      <c r="J31" s="68">
        <v>162496</v>
      </c>
      <c r="K31" s="64">
        <v>5.21</v>
      </c>
      <c r="L31" s="65">
        <v>1.95</v>
      </c>
      <c r="M31" s="66">
        <v>326</v>
      </c>
      <c r="N31" s="67">
        <f t="shared" si="1"/>
        <v>2.7E-2</v>
      </c>
      <c r="O31" s="67">
        <f t="shared" ref="O31:P31" si="31">G31</f>
        <v>3.5999999999999997E-2</v>
      </c>
      <c r="P31" s="36">
        <f t="shared" si="31"/>
        <v>2.7E-2</v>
      </c>
      <c r="Q31" s="69">
        <v>149901</v>
      </c>
      <c r="R31" s="64">
        <v>4.2300000000000004</v>
      </c>
      <c r="S31" s="65">
        <v>0.65200000000000002</v>
      </c>
      <c r="T31" s="64">
        <v>543.33000000000004</v>
      </c>
      <c r="U31" s="70">
        <f t="shared" si="3"/>
        <v>2.7E-2</v>
      </c>
      <c r="V31" s="67">
        <f t="shared" si="4"/>
        <v>2.7E-2</v>
      </c>
      <c r="W31" s="36">
        <f t="shared" si="5"/>
        <v>3.5999999999999997E-2</v>
      </c>
      <c r="X31" s="148"/>
    </row>
    <row r="32" spans="1:24" x14ac:dyDescent="0.2">
      <c r="A32" s="148"/>
      <c r="B32" s="62">
        <v>28</v>
      </c>
      <c r="C32" s="69">
        <v>163021</v>
      </c>
      <c r="D32" s="64">
        <v>7.09</v>
      </c>
      <c r="E32" s="65">
        <v>0.67600000000000005</v>
      </c>
      <c r="F32" s="66">
        <v>225.33</v>
      </c>
      <c r="G32" s="67">
        <v>3.7999999999999999E-2</v>
      </c>
      <c r="H32" s="67">
        <v>2.8000000000000001E-2</v>
      </c>
      <c r="I32" s="36">
        <f t="shared" si="0"/>
        <v>2.8000000000000001E-2</v>
      </c>
      <c r="J32" s="68">
        <v>168208</v>
      </c>
      <c r="K32" s="64">
        <v>5.4</v>
      </c>
      <c r="L32" s="65">
        <v>2.02</v>
      </c>
      <c r="M32" s="66">
        <v>338</v>
      </c>
      <c r="N32" s="67">
        <f t="shared" si="1"/>
        <v>2.8000000000000001E-2</v>
      </c>
      <c r="O32" s="67">
        <f t="shared" ref="O32:P32" si="32">G32</f>
        <v>3.7999999999999999E-2</v>
      </c>
      <c r="P32" s="36">
        <f t="shared" si="32"/>
        <v>2.8000000000000001E-2</v>
      </c>
      <c r="Q32" s="69">
        <v>154877</v>
      </c>
      <c r="R32" s="64">
        <v>4.3899999999999997</v>
      </c>
      <c r="S32" s="65">
        <v>0.67600000000000005</v>
      </c>
      <c r="T32" s="64">
        <v>563.33000000000004</v>
      </c>
      <c r="U32" s="70">
        <f t="shared" si="3"/>
        <v>2.8000000000000001E-2</v>
      </c>
      <c r="V32" s="67">
        <f t="shared" si="4"/>
        <v>2.8000000000000001E-2</v>
      </c>
      <c r="W32" s="36">
        <f t="shared" si="5"/>
        <v>3.7999999999999999E-2</v>
      </c>
      <c r="X32" s="148"/>
    </row>
    <row r="33" spans="1:24" x14ac:dyDescent="0.2">
      <c r="A33" s="148"/>
      <c r="B33" s="62">
        <v>29</v>
      </c>
      <c r="C33" s="69">
        <v>168333</v>
      </c>
      <c r="D33" s="64">
        <v>7.35</v>
      </c>
      <c r="E33" s="65">
        <v>0.7</v>
      </c>
      <c r="F33" s="66">
        <v>233.33</v>
      </c>
      <c r="G33" s="67">
        <v>3.9E-2</v>
      </c>
      <c r="H33" s="67">
        <v>2.9000000000000001E-2</v>
      </c>
      <c r="I33" s="36">
        <f t="shared" si="0"/>
        <v>2.9000000000000001E-2</v>
      </c>
      <c r="J33" s="68">
        <v>173920</v>
      </c>
      <c r="K33" s="64">
        <v>5.6</v>
      </c>
      <c r="L33" s="65">
        <v>2.1</v>
      </c>
      <c r="M33" s="66">
        <v>350</v>
      </c>
      <c r="N33" s="67">
        <f t="shared" si="1"/>
        <v>2.9000000000000001E-2</v>
      </c>
      <c r="O33" s="67">
        <f t="shared" ref="O33:P33" si="33">G33</f>
        <v>3.9E-2</v>
      </c>
      <c r="P33" s="36">
        <f t="shared" si="33"/>
        <v>2.9000000000000001E-2</v>
      </c>
      <c r="Q33" s="69">
        <v>159853</v>
      </c>
      <c r="R33" s="64">
        <v>4.55</v>
      </c>
      <c r="S33" s="65">
        <v>0.7</v>
      </c>
      <c r="T33" s="64">
        <v>583.33000000000004</v>
      </c>
      <c r="U33" s="70">
        <f t="shared" si="3"/>
        <v>2.9000000000000001E-2</v>
      </c>
      <c r="V33" s="67">
        <f t="shared" si="4"/>
        <v>2.9000000000000001E-2</v>
      </c>
      <c r="W33" s="36">
        <f t="shared" si="5"/>
        <v>3.9E-2</v>
      </c>
      <c r="X33" s="148"/>
    </row>
    <row r="34" spans="1:24" x14ac:dyDescent="0.2">
      <c r="A34" s="148"/>
      <c r="B34" s="62">
        <v>30</v>
      </c>
      <c r="C34" s="69">
        <v>178531</v>
      </c>
      <c r="D34" s="64">
        <v>7.64</v>
      </c>
      <c r="E34" s="65">
        <v>0.72799999999999998</v>
      </c>
      <c r="F34" s="66">
        <v>242.66</v>
      </c>
      <c r="G34" s="67">
        <v>0.04</v>
      </c>
      <c r="H34" s="67">
        <v>0.03</v>
      </c>
      <c r="I34" s="36">
        <f t="shared" si="0"/>
        <v>0.03</v>
      </c>
      <c r="J34" s="68">
        <v>187064</v>
      </c>
      <c r="K34" s="64">
        <v>5.82</v>
      </c>
      <c r="L34" s="65">
        <v>2.1800000000000002</v>
      </c>
      <c r="M34" s="66">
        <v>364</v>
      </c>
      <c r="N34" s="67">
        <f t="shared" si="1"/>
        <v>0.03</v>
      </c>
      <c r="O34" s="67">
        <f t="shared" ref="O34:P34" si="34">G34</f>
        <v>0.04</v>
      </c>
      <c r="P34" s="36">
        <f t="shared" si="34"/>
        <v>0.03</v>
      </c>
      <c r="Q34" s="69">
        <v>180859</v>
      </c>
      <c r="R34" s="64">
        <v>4.7300000000000004</v>
      </c>
      <c r="S34" s="65">
        <v>0.72799999999999998</v>
      </c>
      <c r="T34" s="64">
        <v>606.66</v>
      </c>
      <c r="U34" s="70">
        <f t="shared" si="3"/>
        <v>0.03</v>
      </c>
      <c r="V34" s="67">
        <f t="shared" si="4"/>
        <v>0.03</v>
      </c>
      <c r="W34" s="36">
        <f t="shared" si="5"/>
        <v>0.04</v>
      </c>
      <c r="X34" s="148"/>
    </row>
    <row r="35" spans="1:24" x14ac:dyDescent="0.2">
      <c r="A35" s="148"/>
      <c r="B35" s="62">
        <v>31</v>
      </c>
      <c r="C35" s="69">
        <v>184728</v>
      </c>
      <c r="D35" s="64">
        <v>7.93</v>
      </c>
      <c r="E35" s="65">
        <v>0.75600000000000001</v>
      </c>
      <c r="F35" s="66">
        <v>252</v>
      </c>
      <c r="G35" s="67">
        <v>4.2000000000000003E-2</v>
      </c>
      <c r="H35" s="67">
        <v>3.2000000000000001E-2</v>
      </c>
      <c r="I35" s="36">
        <f t="shared" si="0"/>
        <v>3.2000000000000001E-2</v>
      </c>
      <c r="J35" s="68">
        <v>193728</v>
      </c>
      <c r="K35" s="64">
        <v>6.04</v>
      </c>
      <c r="L35" s="65">
        <v>2.2599999999999998</v>
      </c>
      <c r="M35" s="66">
        <v>378</v>
      </c>
      <c r="N35" s="67">
        <f t="shared" si="1"/>
        <v>3.2000000000000001E-2</v>
      </c>
      <c r="O35" s="67">
        <f t="shared" ref="O35:P35" si="35">G35</f>
        <v>4.2000000000000003E-2</v>
      </c>
      <c r="P35" s="36">
        <f t="shared" si="35"/>
        <v>3.2000000000000001E-2</v>
      </c>
      <c r="Q35" s="69">
        <v>186664</v>
      </c>
      <c r="R35" s="64">
        <v>4.91</v>
      </c>
      <c r="S35" s="65">
        <v>0.75600000000000001</v>
      </c>
      <c r="T35" s="64">
        <v>630</v>
      </c>
      <c r="U35" s="70">
        <f t="shared" si="3"/>
        <v>3.2000000000000001E-2</v>
      </c>
      <c r="V35" s="67">
        <f t="shared" si="4"/>
        <v>3.2000000000000001E-2</v>
      </c>
      <c r="W35" s="36">
        <f t="shared" si="5"/>
        <v>4.2000000000000003E-2</v>
      </c>
      <c r="X35" s="148"/>
    </row>
    <row r="36" spans="1:24" x14ac:dyDescent="0.2">
      <c r="A36" s="148"/>
      <c r="B36" s="62">
        <v>32</v>
      </c>
      <c r="C36" s="69">
        <v>190925</v>
      </c>
      <c r="D36" s="64">
        <v>8.23</v>
      </c>
      <c r="E36" s="1">
        <v>0.78400000000000003</v>
      </c>
      <c r="F36" s="66">
        <v>261.33</v>
      </c>
      <c r="G36" s="71">
        <v>4.3999999999999997E-2</v>
      </c>
      <c r="H36" s="71">
        <v>3.3000000000000002E-2</v>
      </c>
      <c r="I36" s="36">
        <f t="shared" si="0"/>
        <v>3.3000000000000002E-2</v>
      </c>
      <c r="J36" s="68">
        <v>200392</v>
      </c>
      <c r="K36" s="64">
        <v>6.27</v>
      </c>
      <c r="L36" s="65">
        <v>2.35</v>
      </c>
      <c r="M36" s="66">
        <v>392</v>
      </c>
      <c r="N36" s="67">
        <f t="shared" si="1"/>
        <v>3.3000000000000002E-2</v>
      </c>
      <c r="O36" s="67">
        <f t="shared" ref="O36:P36" si="36">G36</f>
        <v>4.3999999999999997E-2</v>
      </c>
      <c r="P36" s="36">
        <f t="shared" si="36"/>
        <v>3.3000000000000002E-2</v>
      </c>
      <c r="Q36" s="69">
        <v>192469</v>
      </c>
      <c r="R36" s="64">
        <v>5.09</v>
      </c>
      <c r="S36" s="65">
        <v>0.78400000000000003</v>
      </c>
      <c r="T36" s="64">
        <v>653.33000000000004</v>
      </c>
      <c r="U36" s="70">
        <f t="shared" si="3"/>
        <v>3.3000000000000002E-2</v>
      </c>
      <c r="V36" s="67">
        <f t="shared" si="4"/>
        <v>3.3000000000000002E-2</v>
      </c>
      <c r="W36" s="36">
        <f t="shared" si="5"/>
        <v>4.3999999999999997E-2</v>
      </c>
      <c r="X36" s="148"/>
    </row>
    <row r="37" spans="1:24" x14ac:dyDescent="0.2">
      <c r="A37" s="61"/>
      <c r="B37" s="62">
        <v>33</v>
      </c>
      <c r="C37" s="69">
        <v>197123</v>
      </c>
      <c r="D37" s="64">
        <v>8.52</v>
      </c>
      <c r="E37" s="65">
        <v>0.81200000000000006</v>
      </c>
      <c r="F37" s="66">
        <v>270.66000000000003</v>
      </c>
      <c r="G37" s="67">
        <v>4.4999999999999998E-2</v>
      </c>
      <c r="H37" s="67">
        <v>3.4000000000000002E-2</v>
      </c>
      <c r="I37" s="36">
        <f t="shared" si="0"/>
        <v>3.4000000000000002E-2</v>
      </c>
      <c r="J37" s="68">
        <v>207056</v>
      </c>
      <c r="K37" s="64">
        <v>6.49</v>
      </c>
      <c r="L37" s="65">
        <v>2.4300000000000002</v>
      </c>
      <c r="M37" s="66">
        <v>406</v>
      </c>
      <c r="N37" s="67">
        <f t="shared" si="1"/>
        <v>3.4000000000000002E-2</v>
      </c>
      <c r="O37" s="67">
        <f t="shared" ref="O37:P37" si="37">G37</f>
        <v>4.4999999999999998E-2</v>
      </c>
      <c r="P37" s="36">
        <f t="shared" si="37"/>
        <v>3.4000000000000002E-2</v>
      </c>
      <c r="Q37" s="69">
        <v>198275</v>
      </c>
      <c r="R37" s="64">
        <v>5.27</v>
      </c>
      <c r="S37" s="65">
        <v>0.81200000000000006</v>
      </c>
      <c r="T37" s="64">
        <v>676.66</v>
      </c>
      <c r="U37" s="70">
        <f t="shared" si="3"/>
        <v>3.4000000000000002E-2</v>
      </c>
      <c r="V37" s="67">
        <f t="shared" si="4"/>
        <v>3.4000000000000002E-2</v>
      </c>
      <c r="W37" s="36">
        <f t="shared" si="5"/>
        <v>4.4999999999999998E-2</v>
      </c>
      <c r="X37" s="61"/>
    </row>
    <row r="38" spans="1:24" x14ac:dyDescent="0.2">
      <c r="A38" s="50"/>
      <c r="B38" s="62">
        <v>34</v>
      </c>
      <c r="C38" s="69">
        <v>203320</v>
      </c>
      <c r="D38" s="64">
        <v>8.82</v>
      </c>
      <c r="E38" s="65">
        <v>0.84</v>
      </c>
      <c r="F38" s="66">
        <v>280</v>
      </c>
      <c r="G38" s="67">
        <v>4.7E-2</v>
      </c>
      <c r="H38" s="67">
        <v>3.5000000000000003E-2</v>
      </c>
      <c r="I38" s="36">
        <f t="shared" si="0"/>
        <v>3.5000000000000003E-2</v>
      </c>
      <c r="J38" s="68">
        <v>213720</v>
      </c>
      <c r="K38" s="64">
        <v>6.72</v>
      </c>
      <c r="L38" s="65">
        <v>2.52</v>
      </c>
      <c r="M38" s="66">
        <v>420</v>
      </c>
      <c r="N38" s="67">
        <f t="shared" si="1"/>
        <v>3.5000000000000003E-2</v>
      </c>
      <c r="O38" s="67">
        <f t="shared" ref="O38:P38" si="38">G38</f>
        <v>4.7E-2</v>
      </c>
      <c r="P38" s="36">
        <f t="shared" si="38"/>
        <v>3.5000000000000003E-2</v>
      </c>
      <c r="Q38" s="69">
        <v>204080</v>
      </c>
      <c r="R38" s="64">
        <v>5.46</v>
      </c>
      <c r="S38" s="65">
        <v>0.84</v>
      </c>
      <c r="T38" s="64">
        <v>700</v>
      </c>
      <c r="U38" s="70">
        <f t="shared" si="3"/>
        <v>3.5000000000000003E-2</v>
      </c>
      <c r="V38" s="67">
        <f t="shared" si="4"/>
        <v>3.5000000000000003E-2</v>
      </c>
      <c r="W38" s="36">
        <f t="shared" si="5"/>
        <v>4.7E-2</v>
      </c>
      <c r="X38" s="50"/>
    </row>
    <row r="39" spans="1:24" x14ac:dyDescent="0.2">
      <c r="A39" s="50"/>
      <c r="B39" s="62">
        <v>35</v>
      </c>
      <c r="C39" s="69">
        <v>209517</v>
      </c>
      <c r="D39" s="64">
        <v>9.11</v>
      </c>
      <c r="E39" s="65">
        <v>0.85799999999999998</v>
      </c>
      <c r="F39" s="66">
        <v>289.33</v>
      </c>
      <c r="G39" s="67">
        <v>4.8000000000000001E-2</v>
      </c>
      <c r="H39" s="67">
        <v>3.5999999999999997E-2</v>
      </c>
      <c r="I39" s="36">
        <f t="shared" si="0"/>
        <v>3.5999999999999997E-2</v>
      </c>
      <c r="J39" s="68">
        <v>220384</v>
      </c>
      <c r="K39" s="64">
        <v>6.94</v>
      </c>
      <c r="L39" s="65">
        <v>2.6</v>
      </c>
      <c r="M39" s="66">
        <v>434</v>
      </c>
      <c r="N39" s="67">
        <f t="shared" si="1"/>
        <v>3.5999999999999997E-2</v>
      </c>
      <c r="O39" s="67">
        <f t="shared" ref="O39:P39" si="39">G39</f>
        <v>4.8000000000000001E-2</v>
      </c>
      <c r="P39" s="36">
        <f t="shared" si="39"/>
        <v>3.5999999999999997E-2</v>
      </c>
      <c r="Q39" s="69">
        <v>209885</v>
      </c>
      <c r="R39" s="64">
        <v>5.64</v>
      </c>
      <c r="S39" s="65">
        <v>0.86799999999999999</v>
      </c>
      <c r="T39" s="64">
        <v>723.33</v>
      </c>
      <c r="U39" s="70">
        <f t="shared" si="3"/>
        <v>3.5999999999999997E-2</v>
      </c>
      <c r="V39" s="67">
        <f t="shared" si="4"/>
        <v>3.5999999999999997E-2</v>
      </c>
      <c r="W39" s="36">
        <f t="shared" si="5"/>
        <v>4.8000000000000001E-2</v>
      </c>
      <c r="X39" s="50"/>
    </row>
    <row r="40" spans="1:24" x14ac:dyDescent="0.2">
      <c r="A40" s="50"/>
      <c r="B40" s="62">
        <v>36</v>
      </c>
      <c r="C40" s="69">
        <v>215715</v>
      </c>
      <c r="D40" s="64">
        <v>9.4</v>
      </c>
      <c r="E40" s="65">
        <v>0.89600000000000002</v>
      </c>
      <c r="F40" s="66">
        <v>298.66000000000003</v>
      </c>
      <c r="G40" s="67">
        <v>0.05</v>
      </c>
      <c r="H40" s="67">
        <v>3.6999999999999998E-2</v>
      </c>
      <c r="I40" s="36">
        <f t="shared" si="0"/>
        <v>3.6999999999999998E-2</v>
      </c>
      <c r="J40" s="68">
        <v>227048</v>
      </c>
      <c r="K40" s="64">
        <v>7.16</v>
      </c>
      <c r="L40" s="65">
        <v>2.68</v>
      </c>
      <c r="M40" s="66">
        <v>448</v>
      </c>
      <c r="N40" s="67">
        <f t="shared" si="1"/>
        <v>3.6999999999999998E-2</v>
      </c>
      <c r="O40" s="67">
        <f t="shared" ref="O40:P40" si="40">G40</f>
        <v>0.05</v>
      </c>
      <c r="P40" s="36">
        <f t="shared" si="40"/>
        <v>3.6999999999999998E-2</v>
      </c>
      <c r="Q40" s="69">
        <v>215691</v>
      </c>
      <c r="R40" s="64">
        <v>2.82</v>
      </c>
      <c r="S40" s="65">
        <v>0.89600000000000002</v>
      </c>
      <c r="T40" s="64">
        <v>745.66</v>
      </c>
      <c r="U40" s="70">
        <f t="shared" si="3"/>
        <v>3.6999999999999998E-2</v>
      </c>
      <c r="V40" s="67">
        <f t="shared" si="4"/>
        <v>3.6999999999999998E-2</v>
      </c>
      <c r="W40" s="36">
        <f t="shared" si="5"/>
        <v>0.05</v>
      </c>
      <c r="X40" s="50"/>
    </row>
    <row r="41" spans="1:24" x14ac:dyDescent="0.2">
      <c r="A41" s="50"/>
      <c r="B41" s="62">
        <v>37</v>
      </c>
      <c r="C41" s="69">
        <v>221912</v>
      </c>
      <c r="D41" s="64">
        <v>9.6999999999999993</v>
      </c>
      <c r="E41" s="65">
        <v>0.92400000000000004</v>
      </c>
      <c r="F41" s="66">
        <v>308</v>
      </c>
      <c r="G41" s="67">
        <v>5.0999999999999997E-2</v>
      </c>
      <c r="H41" s="67">
        <v>3.7999999999999999E-2</v>
      </c>
      <c r="I41" s="36">
        <f t="shared" si="0"/>
        <v>3.7999999999999999E-2</v>
      </c>
      <c r="J41" s="68">
        <v>233712</v>
      </c>
      <c r="K41" s="64">
        <v>7.39</v>
      </c>
      <c r="L41" s="65">
        <v>2.77</v>
      </c>
      <c r="M41" s="66">
        <v>462</v>
      </c>
      <c r="N41" s="67">
        <f t="shared" si="1"/>
        <v>3.7999999999999999E-2</v>
      </c>
      <c r="O41" s="67">
        <f t="shared" ref="O41:P41" si="41">G41</f>
        <v>5.0999999999999997E-2</v>
      </c>
      <c r="P41" s="36">
        <f t="shared" si="41"/>
        <v>3.7999999999999999E-2</v>
      </c>
      <c r="Q41" s="69">
        <v>221496</v>
      </c>
      <c r="R41" s="64">
        <v>6</v>
      </c>
      <c r="S41" s="65">
        <v>0.92400000000000004</v>
      </c>
      <c r="T41" s="64">
        <v>770</v>
      </c>
      <c r="U41" s="70">
        <f t="shared" si="3"/>
        <v>3.7999999999999999E-2</v>
      </c>
      <c r="V41" s="67">
        <f t="shared" si="4"/>
        <v>3.7999999999999999E-2</v>
      </c>
      <c r="W41" s="36">
        <f t="shared" si="5"/>
        <v>5.0999999999999997E-2</v>
      </c>
      <c r="X41" s="50"/>
    </row>
    <row r="42" spans="1:24" x14ac:dyDescent="0.2">
      <c r="A42" s="50"/>
      <c r="B42" s="62">
        <v>38</v>
      </c>
      <c r="C42" s="69">
        <v>228109</v>
      </c>
      <c r="D42" s="64">
        <v>9.99</v>
      </c>
      <c r="E42" s="65">
        <v>0.95199999999999996</v>
      </c>
      <c r="F42" s="66">
        <v>317.33</v>
      </c>
      <c r="G42" s="67">
        <v>5.2999999999999999E-2</v>
      </c>
      <c r="H42" s="67">
        <v>0.04</v>
      </c>
      <c r="I42" s="36">
        <f t="shared" si="0"/>
        <v>0.04</v>
      </c>
      <c r="J42" s="68">
        <v>240376</v>
      </c>
      <c r="K42" s="64">
        <v>7.61</v>
      </c>
      <c r="L42" s="65">
        <v>2.85</v>
      </c>
      <c r="M42" s="66">
        <v>476</v>
      </c>
      <c r="N42" s="67">
        <f t="shared" si="1"/>
        <v>0.04</v>
      </c>
      <c r="O42" s="67">
        <f t="shared" ref="O42:P42" si="42">G42</f>
        <v>5.2999999999999999E-2</v>
      </c>
      <c r="P42" s="36">
        <f t="shared" si="42"/>
        <v>0.04</v>
      </c>
      <c r="Q42" s="69">
        <v>227301</v>
      </c>
      <c r="R42" s="64">
        <v>6.18</v>
      </c>
      <c r="S42" s="65">
        <v>0.95199999999999996</v>
      </c>
      <c r="T42" s="64">
        <v>793.33</v>
      </c>
      <c r="U42" s="70">
        <f t="shared" si="3"/>
        <v>0.04</v>
      </c>
      <c r="V42" s="67">
        <f t="shared" si="4"/>
        <v>0.04</v>
      </c>
      <c r="W42" s="36">
        <f t="shared" si="5"/>
        <v>5.2999999999999999E-2</v>
      </c>
      <c r="X42" s="50"/>
    </row>
    <row r="43" spans="1:24" x14ac:dyDescent="0.2">
      <c r="A43" s="50"/>
      <c r="B43" s="62">
        <v>39</v>
      </c>
      <c r="C43" s="69">
        <v>234307</v>
      </c>
      <c r="D43" s="64">
        <v>10.29</v>
      </c>
      <c r="E43" s="65">
        <v>0.98</v>
      </c>
      <c r="F43" s="66">
        <v>326.66000000000003</v>
      </c>
      <c r="G43" s="67">
        <v>5.3999999999999999E-2</v>
      </c>
      <c r="H43" s="67">
        <v>4.1000000000000002E-2</v>
      </c>
      <c r="I43" s="36">
        <f t="shared" si="0"/>
        <v>4.1000000000000002E-2</v>
      </c>
      <c r="J43" s="68">
        <v>247040</v>
      </c>
      <c r="K43" s="64">
        <v>7.84</v>
      </c>
      <c r="L43" s="65">
        <v>2.94</v>
      </c>
      <c r="M43" s="66">
        <v>490</v>
      </c>
      <c r="N43" s="67">
        <f t="shared" si="1"/>
        <v>4.1000000000000002E-2</v>
      </c>
      <c r="O43" s="67">
        <f t="shared" ref="O43:P43" si="43">G43</f>
        <v>5.3999999999999999E-2</v>
      </c>
      <c r="P43" s="36">
        <f t="shared" si="43"/>
        <v>4.1000000000000002E-2</v>
      </c>
      <c r="Q43" s="69">
        <v>233107</v>
      </c>
      <c r="R43" s="64">
        <v>6.37</v>
      </c>
      <c r="S43" s="65">
        <v>0.98</v>
      </c>
      <c r="T43" s="64">
        <v>816.66</v>
      </c>
      <c r="U43" s="70">
        <f t="shared" si="3"/>
        <v>4.1000000000000002E-2</v>
      </c>
      <c r="V43" s="67">
        <f t="shared" si="4"/>
        <v>4.1000000000000002E-2</v>
      </c>
      <c r="W43" s="36">
        <f t="shared" si="5"/>
        <v>5.3999999999999999E-2</v>
      </c>
      <c r="X43" s="50"/>
    </row>
    <row r="44" spans="1:24" x14ac:dyDescent="0.2">
      <c r="A44" s="50"/>
      <c r="B44" s="62">
        <v>40</v>
      </c>
      <c r="C44" s="69">
        <v>256589</v>
      </c>
      <c r="D44" s="64">
        <v>10.62</v>
      </c>
      <c r="E44" s="65">
        <v>1.01</v>
      </c>
      <c r="F44" s="66">
        <v>337.33</v>
      </c>
      <c r="G44" s="67">
        <v>5.6000000000000001E-2</v>
      </c>
      <c r="H44" s="67">
        <v>4.2000000000000003E-2</v>
      </c>
      <c r="I44" s="36">
        <f t="shared" si="0"/>
        <v>4.2000000000000003E-2</v>
      </c>
      <c r="J44" s="68">
        <v>258656</v>
      </c>
      <c r="K44" s="64">
        <v>8.09</v>
      </c>
      <c r="L44" s="65">
        <v>3.03</v>
      </c>
      <c r="M44" s="66">
        <v>506</v>
      </c>
      <c r="N44" s="67">
        <f t="shared" si="1"/>
        <v>4.2000000000000003E-2</v>
      </c>
      <c r="O44" s="67">
        <f t="shared" ref="O44:P44" si="44">G44</f>
        <v>5.6000000000000001E-2</v>
      </c>
      <c r="P44" s="36">
        <f t="shared" si="44"/>
        <v>4.2000000000000003E-2</v>
      </c>
      <c r="Q44" s="69">
        <v>246221</v>
      </c>
      <c r="R44" s="64">
        <v>6.57</v>
      </c>
      <c r="S44" s="65">
        <v>1.01</v>
      </c>
      <c r="T44" s="64">
        <v>843.33</v>
      </c>
      <c r="U44" s="70">
        <f t="shared" si="3"/>
        <v>4.2000000000000003E-2</v>
      </c>
      <c r="V44" s="67">
        <f t="shared" si="4"/>
        <v>4.2000000000000003E-2</v>
      </c>
      <c r="W44" s="36">
        <f t="shared" si="5"/>
        <v>5.6000000000000001E-2</v>
      </c>
      <c r="X44" s="50"/>
    </row>
    <row r="45" spans="1:24" x14ac:dyDescent="0.2">
      <c r="A45" s="50"/>
      <c r="B45" s="62">
        <v>41</v>
      </c>
      <c r="C45" s="69">
        <v>263672</v>
      </c>
      <c r="D45" s="64">
        <v>10.96</v>
      </c>
      <c r="E45" s="65">
        <v>1.04</v>
      </c>
      <c r="F45" s="66">
        <v>348</v>
      </c>
      <c r="G45" s="67">
        <v>5.8000000000000003E-2</v>
      </c>
      <c r="H45" s="67">
        <v>4.3999999999999997E-2</v>
      </c>
      <c r="I45" s="36">
        <f t="shared" si="0"/>
        <v>4.3999999999999997E-2</v>
      </c>
      <c r="J45" s="68">
        <v>266272</v>
      </c>
      <c r="K45" s="64">
        <v>8.35</v>
      </c>
      <c r="L45" s="65">
        <v>3.13</v>
      </c>
      <c r="M45" s="66">
        <v>522</v>
      </c>
      <c r="N45" s="67">
        <f t="shared" si="1"/>
        <v>4.3999999999999997E-2</v>
      </c>
      <c r="O45" s="67">
        <f t="shared" ref="O45:P45" si="45">G45</f>
        <v>5.8000000000000003E-2</v>
      </c>
      <c r="P45" s="36">
        <f t="shared" si="45"/>
        <v>4.3999999999999997E-2</v>
      </c>
      <c r="Q45" s="69">
        <v>252856</v>
      </c>
      <c r="R45" s="64">
        <v>6.78</v>
      </c>
      <c r="S45" s="65">
        <v>1.04</v>
      </c>
      <c r="T45" s="64">
        <v>870</v>
      </c>
      <c r="U45" s="70">
        <f t="shared" si="3"/>
        <v>4.3999999999999997E-2</v>
      </c>
      <c r="V45" s="67">
        <f t="shared" si="4"/>
        <v>4.3999999999999997E-2</v>
      </c>
      <c r="W45" s="36">
        <f t="shared" si="5"/>
        <v>5.8000000000000003E-2</v>
      </c>
      <c r="X45" s="50"/>
    </row>
    <row r="46" spans="1:24" x14ac:dyDescent="0.2">
      <c r="A46" s="50"/>
      <c r="B46" s="62">
        <v>42</v>
      </c>
      <c r="C46" s="69">
        <v>270755</v>
      </c>
      <c r="D46" s="64">
        <v>11.29</v>
      </c>
      <c r="E46" s="65">
        <v>1.07</v>
      </c>
      <c r="F46" s="66">
        <v>358.66</v>
      </c>
      <c r="G46" s="67">
        <v>0.06</v>
      </c>
      <c r="H46" s="67">
        <v>4.4999999999999998E-2</v>
      </c>
      <c r="I46" s="36">
        <f t="shared" si="0"/>
        <v>4.4999999999999998E-2</v>
      </c>
      <c r="J46" s="68">
        <v>273888</v>
      </c>
      <c r="K46" s="64">
        <v>8.6</v>
      </c>
      <c r="L46" s="65">
        <v>3.22</v>
      </c>
      <c r="M46" s="66">
        <v>538</v>
      </c>
      <c r="N46" s="67">
        <f t="shared" si="1"/>
        <v>4.4999999999999998E-2</v>
      </c>
      <c r="O46" s="67">
        <f t="shared" ref="O46:P46" si="46">G46</f>
        <v>0.06</v>
      </c>
      <c r="P46" s="36">
        <f t="shared" si="46"/>
        <v>4.4999999999999998E-2</v>
      </c>
      <c r="Q46" s="69">
        <v>259491</v>
      </c>
      <c r="R46" s="64">
        <v>6.99</v>
      </c>
      <c r="S46" s="65">
        <v>1.07</v>
      </c>
      <c r="T46" s="64">
        <v>896.66</v>
      </c>
      <c r="U46" s="70">
        <f t="shared" si="3"/>
        <v>4.4999999999999998E-2</v>
      </c>
      <c r="V46" s="67">
        <f t="shared" si="4"/>
        <v>4.4999999999999998E-2</v>
      </c>
      <c r="W46" s="36">
        <f t="shared" si="5"/>
        <v>0.06</v>
      </c>
      <c r="X46" s="50"/>
    </row>
    <row r="47" spans="1:24" x14ac:dyDescent="0.2">
      <c r="A47" s="50"/>
      <c r="B47" s="62">
        <v>43</v>
      </c>
      <c r="C47" s="69">
        <v>277837</v>
      </c>
      <c r="D47" s="64">
        <v>11.63</v>
      </c>
      <c r="E47" s="65">
        <v>1.1000000000000001</v>
      </c>
      <c r="F47" s="66">
        <v>369.33</v>
      </c>
      <c r="G47" s="67">
        <v>6.2E-2</v>
      </c>
      <c r="H47" s="67">
        <v>4.5999999999999999E-2</v>
      </c>
      <c r="I47" s="36">
        <f t="shared" si="0"/>
        <v>4.5999999999999999E-2</v>
      </c>
      <c r="J47" s="68">
        <v>281504</v>
      </c>
      <c r="K47" s="64">
        <v>8.86</v>
      </c>
      <c r="L47" s="65">
        <v>3.32</v>
      </c>
      <c r="M47" s="66">
        <v>554</v>
      </c>
      <c r="N47" s="67">
        <f t="shared" si="1"/>
        <v>4.5999999999999999E-2</v>
      </c>
      <c r="O47" s="67">
        <f t="shared" ref="O47:P47" si="47">G47</f>
        <v>6.2E-2</v>
      </c>
      <c r="P47" s="36">
        <f t="shared" si="47"/>
        <v>4.5999999999999999E-2</v>
      </c>
      <c r="Q47" s="69">
        <v>266125</v>
      </c>
      <c r="R47" s="64">
        <v>7.2</v>
      </c>
      <c r="S47" s="65">
        <v>1.1000000000000001</v>
      </c>
      <c r="T47" s="64">
        <v>923.33</v>
      </c>
      <c r="U47" s="70">
        <f t="shared" si="3"/>
        <v>4.5999999999999999E-2</v>
      </c>
      <c r="V47" s="67">
        <f t="shared" si="4"/>
        <v>4.5999999999999999E-2</v>
      </c>
      <c r="W47" s="36">
        <f t="shared" si="5"/>
        <v>6.2E-2</v>
      </c>
      <c r="X47" s="50"/>
    </row>
    <row r="48" spans="1:24" x14ac:dyDescent="0.2">
      <c r="A48" s="50"/>
      <c r="B48" s="62">
        <v>44</v>
      </c>
      <c r="C48" s="69">
        <v>284920</v>
      </c>
      <c r="D48" s="64">
        <v>11.97</v>
      </c>
      <c r="E48" s="65">
        <v>1.1399999999999999</v>
      </c>
      <c r="F48" s="66">
        <v>380</v>
      </c>
      <c r="G48" s="67">
        <v>6.3E-2</v>
      </c>
      <c r="H48" s="67">
        <v>4.7E-2</v>
      </c>
      <c r="I48" s="36">
        <f t="shared" si="0"/>
        <v>4.7E-2</v>
      </c>
      <c r="J48" s="68">
        <v>289120</v>
      </c>
      <c r="K48" s="64">
        <v>9.1199999999999992</v>
      </c>
      <c r="L48" s="65">
        <v>3.42</v>
      </c>
      <c r="M48" s="66">
        <v>570</v>
      </c>
      <c r="N48" s="67">
        <f t="shared" si="1"/>
        <v>4.7E-2</v>
      </c>
      <c r="O48" s="67">
        <f t="shared" ref="O48:P48" si="48">G48</f>
        <v>6.3E-2</v>
      </c>
      <c r="P48" s="36">
        <f t="shared" si="48"/>
        <v>4.7E-2</v>
      </c>
      <c r="Q48" s="69">
        <v>272760</v>
      </c>
      <c r="R48" s="64">
        <v>7.41</v>
      </c>
      <c r="S48" s="65">
        <v>1.1399999999999999</v>
      </c>
      <c r="T48" s="64">
        <v>950</v>
      </c>
      <c r="U48" s="70">
        <f t="shared" si="3"/>
        <v>4.7E-2</v>
      </c>
      <c r="V48" s="67">
        <f t="shared" si="4"/>
        <v>4.7E-2</v>
      </c>
      <c r="W48" s="36">
        <f t="shared" si="5"/>
        <v>6.3E-2</v>
      </c>
      <c r="X48" s="50"/>
    </row>
    <row r="49" spans="1:24" x14ac:dyDescent="0.2">
      <c r="A49" s="50"/>
      <c r="B49" s="62">
        <v>45</v>
      </c>
      <c r="C49" s="69">
        <v>292003</v>
      </c>
      <c r="D49" s="64">
        <v>12.3</v>
      </c>
      <c r="E49" s="65">
        <v>1.17</v>
      </c>
      <c r="F49" s="66">
        <v>390.66</v>
      </c>
      <c r="G49" s="67">
        <v>6.5000000000000002E-2</v>
      </c>
      <c r="H49" s="67">
        <v>4.9000000000000002E-2</v>
      </c>
      <c r="I49" s="36">
        <f t="shared" si="0"/>
        <v>4.9000000000000002E-2</v>
      </c>
      <c r="J49" s="68">
        <v>296736</v>
      </c>
      <c r="K49" s="64">
        <v>9.3699999999999992</v>
      </c>
      <c r="L49" s="65">
        <v>3.51</v>
      </c>
      <c r="M49" s="66">
        <v>586</v>
      </c>
      <c r="N49" s="67">
        <f t="shared" si="1"/>
        <v>4.9000000000000002E-2</v>
      </c>
      <c r="O49" s="67">
        <f t="shared" ref="O49:P49" si="49">G49</f>
        <v>6.5000000000000002E-2</v>
      </c>
      <c r="P49" s="36">
        <f t="shared" si="49"/>
        <v>4.9000000000000002E-2</v>
      </c>
      <c r="Q49" s="69">
        <v>279395</v>
      </c>
      <c r="R49" s="64">
        <v>7.61</v>
      </c>
      <c r="S49" s="65">
        <v>1.17</v>
      </c>
      <c r="T49" s="64">
        <v>976.66</v>
      </c>
      <c r="U49" s="70">
        <f t="shared" si="3"/>
        <v>4.9000000000000002E-2</v>
      </c>
      <c r="V49" s="67">
        <f t="shared" si="4"/>
        <v>4.9000000000000002E-2</v>
      </c>
      <c r="W49" s="36">
        <f t="shared" si="5"/>
        <v>6.5000000000000002E-2</v>
      </c>
      <c r="X49" s="50"/>
    </row>
    <row r="50" spans="1:24" x14ac:dyDescent="0.2">
      <c r="A50" s="50"/>
      <c r="B50" s="62">
        <v>46</v>
      </c>
      <c r="C50" s="69">
        <v>299085</v>
      </c>
      <c r="D50" s="64">
        <v>12.64</v>
      </c>
      <c r="E50" s="65">
        <v>1.2</v>
      </c>
      <c r="F50" s="66">
        <v>401.33</v>
      </c>
      <c r="G50" s="67">
        <v>6.7000000000000004E-2</v>
      </c>
      <c r="H50" s="67">
        <v>0.05</v>
      </c>
      <c r="I50" s="36">
        <f t="shared" si="0"/>
        <v>0.05</v>
      </c>
      <c r="J50" s="68">
        <v>304352</v>
      </c>
      <c r="K50" s="64">
        <v>9.6300000000000008</v>
      </c>
      <c r="L50" s="65">
        <v>3.61</v>
      </c>
      <c r="M50" s="66">
        <v>602</v>
      </c>
      <c r="N50" s="67">
        <f t="shared" si="1"/>
        <v>0.05</v>
      </c>
      <c r="O50" s="67">
        <f t="shared" ref="O50:P50" si="50">G50</f>
        <v>6.7000000000000004E-2</v>
      </c>
      <c r="P50" s="36">
        <f t="shared" si="50"/>
        <v>0.05</v>
      </c>
      <c r="Q50" s="69">
        <v>286029</v>
      </c>
      <c r="R50" s="64">
        <v>7.82</v>
      </c>
      <c r="S50" s="65">
        <v>1.2</v>
      </c>
      <c r="T50" s="64">
        <v>1000</v>
      </c>
      <c r="U50" s="70">
        <f t="shared" si="3"/>
        <v>0.05</v>
      </c>
      <c r="V50" s="67">
        <f t="shared" si="4"/>
        <v>0.05</v>
      </c>
      <c r="W50" s="36">
        <f t="shared" si="5"/>
        <v>6.7000000000000004E-2</v>
      </c>
      <c r="X50" s="50"/>
    </row>
    <row r="51" spans="1:24" x14ac:dyDescent="0.2">
      <c r="A51" s="50"/>
      <c r="B51" s="62">
        <v>47</v>
      </c>
      <c r="C51" s="69">
        <v>306168</v>
      </c>
      <c r="D51" s="64">
        <v>12.97</v>
      </c>
      <c r="E51" s="65">
        <v>1.23</v>
      </c>
      <c r="F51" s="66">
        <v>412</v>
      </c>
      <c r="G51" s="67">
        <v>6.9000000000000006E-2</v>
      </c>
      <c r="H51" s="67">
        <v>5.1999999999999998E-2</v>
      </c>
      <c r="I51" s="36">
        <f t="shared" si="0"/>
        <v>5.1999999999999998E-2</v>
      </c>
      <c r="J51" s="68">
        <v>311958</v>
      </c>
      <c r="K51" s="64">
        <v>9.8800000000000008</v>
      </c>
      <c r="L51" s="65">
        <v>3.7</v>
      </c>
      <c r="M51" s="66">
        <v>618</v>
      </c>
      <c r="N51" s="67">
        <f t="shared" si="1"/>
        <v>5.1999999999999998E-2</v>
      </c>
      <c r="O51" s="67">
        <f t="shared" ref="O51:P51" si="51">G51</f>
        <v>6.9000000000000006E-2</v>
      </c>
      <c r="P51" s="36">
        <f t="shared" si="51"/>
        <v>5.1999999999999998E-2</v>
      </c>
      <c r="Q51" s="69">
        <v>292664</v>
      </c>
      <c r="R51" s="64">
        <v>8.0299999999999994</v>
      </c>
      <c r="S51" s="65">
        <v>1.23</v>
      </c>
      <c r="T51" s="64">
        <v>1030</v>
      </c>
      <c r="U51" s="70">
        <f t="shared" si="3"/>
        <v>5.1999999999999998E-2</v>
      </c>
      <c r="V51" s="67">
        <f t="shared" si="4"/>
        <v>5.1999999999999998E-2</v>
      </c>
      <c r="W51" s="36">
        <f t="shared" si="5"/>
        <v>6.9000000000000006E-2</v>
      </c>
      <c r="X51" s="50"/>
    </row>
    <row r="52" spans="1:24" x14ac:dyDescent="0.2">
      <c r="A52" s="50"/>
      <c r="B52" s="62">
        <v>48</v>
      </c>
      <c r="C52" s="69">
        <v>313251</v>
      </c>
      <c r="D52" s="64">
        <v>13.31</v>
      </c>
      <c r="E52" s="65">
        <v>1.26</v>
      </c>
      <c r="F52" s="66">
        <v>422.66</v>
      </c>
      <c r="G52" s="67">
        <v>7.0000000000000007E-2</v>
      </c>
      <c r="H52" s="67">
        <v>5.2999999999999999E-2</v>
      </c>
      <c r="I52" s="36">
        <f t="shared" si="0"/>
        <v>5.2999999999999999E-2</v>
      </c>
      <c r="J52" s="68">
        <v>319584</v>
      </c>
      <c r="K52" s="64">
        <v>10.14</v>
      </c>
      <c r="L52" s="65">
        <v>3.8</v>
      </c>
      <c r="M52" s="66">
        <v>634</v>
      </c>
      <c r="N52" s="67">
        <f t="shared" si="1"/>
        <v>5.2999999999999999E-2</v>
      </c>
      <c r="O52" s="67">
        <f t="shared" ref="O52:P52" si="52">G52</f>
        <v>7.0000000000000007E-2</v>
      </c>
      <c r="P52" s="36">
        <f t="shared" si="52"/>
        <v>5.2999999999999999E-2</v>
      </c>
      <c r="Q52" s="69">
        <v>299299</v>
      </c>
      <c r="R52" s="64">
        <v>8.24</v>
      </c>
      <c r="S52" s="65">
        <v>1.26</v>
      </c>
      <c r="T52" s="64">
        <v>1050</v>
      </c>
      <c r="U52" s="70">
        <f t="shared" si="3"/>
        <v>5.2999999999999999E-2</v>
      </c>
      <c r="V52" s="67">
        <f t="shared" si="4"/>
        <v>5.2999999999999999E-2</v>
      </c>
      <c r="W52" s="36">
        <f t="shared" si="5"/>
        <v>7.0000000000000007E-2</v>
      </c>
      <c r="X52" s="50"/>
    </row>
    <row r="53" spans="1:24" x14ac:dyDescent="0.2">
      <c r="A53" s="50"/>
      <c r="B53" s="62">
        <v>49</v>
      </c>
      <c r="C53" s="69">
        <v>320333</v>
      </c>
      <c r="D53" s="64">
        <v>13.65</v>
      </c>
      <c r="E53" s="65">
        <v>1.3</v>
      </c>
      <c r="F53" s="66">
        <v>433.33</v>
      </c>
      <c r="G53" s="67">
        <v>7.1999999999999995E-2</v>
      </c>
      <c r="H53" s="67">
        <v>5.3999999999999999E-2</v>
      </c>
      <c r="I53" s="36">
        <f t="shared" si="0"/>
        <v>5.3999999999999999E-2</v>
      </c>
      <c r="J53" s="68">
        <v>327200</v>
      </c>
      <c r="K53" s="64">
        <v>10.4</v>
      </c>
      <c r="L53" s="65">
        <v>3.9</v>
      </c>
      <c r="M53" s="66">
        <v>650</v>
      </c>
      <c r="N53" s="67">
        <f t="shared" si="1"/>
        <v>5.3999999999999999E-2</v>
      </c>
      <c r="O53" s="67">
        <f t="shared" ref="O53:P53" si="53">G53</f>
        <v>7.1999999999999995E-2</v>
      </c>
      <c r="P53" s="36">
        <f t="shared" si="53"/>
        <v>5.3999999999999999E-2</v>
      </c>
      <c r="Q53" s="69">
        <v>305933</v>
      </c>
      <c r="R53" s="64">
        <v>8.4499999999999993</v>
      </c>
      <c r="S53" s="65">
        <v>1.3</v>
      </c>
      <c r="T53" s="64">
        <v>1080</v>
      </c>
      <c r="U53" s="70">
        <f t="shared" si="3"/>
        <v>5.3999999999999999E-2</v>
      </c>
      <c r="V53" s="67">
        <f t="shared" si="4"/>
        <v>5.3999999999999999E-2</v>
      </c>
      <c r="W53" s="36">
        <f t="shared" si="5"/>
        <v>7.1999999999999995E-2</v>
      </c>
      <c r="X53" s="50"/>
    </row>
    <row r="54" spans="1:24" x14ac:dyDescent="0.2">
      <c r="A54" s="50"/>
      <c r="B54" s="62">
        <v>50</v>
      </c>
      <c r="C54" s="69">
        <v>328301</v>
      </c>
      <c r="D54" s="64">
        <v>14.02</v>
      </c>
      <c r="E54" s="65">
        <v>1.33</v>
      </c>
      <c r="F54" s="66">
        <v>445.33</v>
      </c>
      <c r="G54" s="67">
        <v>7.3999999999999996E-2</v>
      </c>
      <c r="H54" s="67">
        <v>5.6000000000000001E-2</v>
      </c>
      <c r="I54" s="36">
        <f t="shared" si="0"/>
        <v>5.6000000000000001E-2</v>
      </c>
      <c r="J54" s="68">
        <v>335768</v>
      </c>
      <c r="K54" s="64">
        <v>10.68</v>
      </c>
      <c r="L54" s="65">
        <v>4</v>
      </c>
      <c r="M54" s="66">
        <v>668</v>
      </c>
      <c r="N54" s="67">
        <f t="shared" si="1"/>
        <v>5.6000000000000001E-2</v>
      </c>
      <c r="O54" s="67">
        <f t="shared" ref="O54:P54" si="54">G54</f>
        <v>7.3999999999999996E-2</v>
      </c>
      <c r="P54" s="36">
        <f t="shared" si="54"/>
        <v>5.6000000000000001E-2</v>
      </c>
      <c r="Q54" s="69">
        <v>313397</v>
      </c>
      <c r="R54" s="64">
        <v>8.68</v>
      </c>
      <c r="S54" s="65">
        <v>1.33</v>
      </c>
      <c r="T54" s="64">
        <v>1110</v>
      </c>
      <c r="U54" s="70">
        <f t="shared" si="3"/>
        <v>5.6000000000000001E-2</v>
      </c>
      <c r="V54" s="67">
        <f t="shared" si="4"/>
        <v>5.6000000000000001E-2</v>
      </c>
      <c r="W54" s="36">
        <f t="shared" si="5"/>
        <v>7.3999999999999996E-2</v>
      </c>
      <c r="X54" s="50"/>
    </row>
    <row r="55" spans="1:24" x14ac:dyDescent="0.2">
      <c r="A55" s="50"/>
      <c r="B55" s="62">
        <v>51</v>
      </c>
      <c r="C55" s="69">
        <v>336269</v>
      </c>
      <c r="D55" s="64">
        <v>14.4</v>
      </c>
      <c r="E55" s="65">
        <v>1.37</v>
      </c>
      <c r="F55" s="66">
        <v>457.33</v>
      </c>
      <c r="G55" s="67">
        <v>7.5999999999999998E-2</v>
      </c>
      <c r="H55" s="67">
        <v>5.7000000000000002E-2</v>
      </c>
      <c r="I55" s="36">
        <f t="shared" si="0"/>
        <v>5.7000000000000002E-2</v>
      </c>
      <c r="J55" s="68">
        <v>344336</v>
      </c>
      <c r="K55" s="64">
        <v>10.97</v>
      </c>
      <c r="L55" s="65">
        <v>4.1100000000000003</v>
      </c>
      <c r="M55" s="66">
        <v>686</v>
      </c>
      <c r="N55" s="67">
        <f t="shared" si="1"/>
        <v>5.7000000000000002E-2</v>
      </c>
      <c r="O55" s="67">
        <f t="shared" ref="O55:P55" si="55">G55</f>
        <v>7.5999999999999998E-2</v>
      </c>
      <c r="P55" s="36">
        <f t="shared" si="55"/>
        <v>5.7000000000000002E-2</v>
      </c>
      <c r="Q55" s="69">
        <v>320861</v>
      </c>
      <c r="R55" s="64">
        <v>8.91</v>
      </c>
      <c r="S55" s="65">
        <v>1.37</v>
      </c>
      <c r="T55" s="64">
        <v>1140</v>
      </c>
      <c r="U55" s="70">
        <f t="shared" si="3"/>
        <v>5.7000000000000002E-2</v>
      </c>
      <c r="V55" s="67">
        <f t="shared" si="4"/>
        <v>5.7000000000000002E-2</v>
      </c>
      <c r="W55" s="36">
        <f t="shared" si="5"/>
        <v>7.5999999999999998E-2</v>
      </c>
      <c r="X55" s="50"/>
    </row>
    <row r="56" spans="1:24" x14ac:dyDescent="0.2">
      <c r="A56" s="50"/>
      <c r="B56" s="62">
        <v>52</v>
      </c>
      <c r="C56" s="69">
        <v>344237</v>
      </c>
      <c r="D56" s="64">
        <v>14.78</v>
      </c>
      <c r="E56" s="65">
        <v>1.4</v>
      </c>
      <c r="F56" s="66">
        <v>469.33</v>
      </c>
      <c r="G56" s="67">
        <v>7.8E-2</v>
      </c>
      <c r="H56" s="67">
        <v>5.8999999999999997E-2</v>
      </c>
      <c r="I56" s="36">
        <f t="shared" si="0"/>
        <v>5.8999999999999997E-2</v>
      </c>
      <c r="J56" s="68">
        <v>352904</v>
      </c>
      <c r="K56" s="64">
        <v>11.26</v>
      </c>
      <c r="L56" s="65">
        <v>4.22</v>
      </c>
      <c r="M56" s="66">
        <v>704</v>
      </c>
      <c r="N56" s="67">
        <f t="shared" si="1"/>
        <v>5.8999999999999997E-2</v>
      </c>
      <c r="O56" s="67">
        <f t="shared" ref="O56:P56" si="56">G56</f>
        <v>7.8E-2</v>
      </c>
      <c r="P56" s="36">
        <f t="shared" si="56"/>
        <v>5.8999999999999997E-2</v>
      </c>
      <c r="Q56" s="69">
        <v>328325</v>
      </c>
      <c r="R56" s="64">
        <v>9.15</v>
      </c>
      <c r="S56" s="65">
        <v>1.4</v>
      </c>
      <c r="T56" s="64">
        <v>1170</v>
      </c>
      <c r="U56" s="70">
        <f t="shared" si="3"/>
        <v>5.8999999999999997E-2</v>
      </c>
      <c r="V56" s="67">
        <f t="shared" si="4"/>
        <v>5.8999999999999997E-2</v>
      </c>
      <c r="W56" s="36">
        <f t="shared" si="5"/>
        <v>7.8E-2</v>
      </c>
      <c r="X56" s="50"/>
    </row>
    <row r="57" spans="1:24" x14ac:dyDescent="0.2">
      <c r="A57" s="50"/>
      <c r="B57" s="62">
        <v>53</v>
      </c>
      <c r="C57" s="69">
        <v>352205</v>
      </c>
      <c r="D57" s="64">
        <v>15.16</v>
      </c>
      <c r="E57" s="65">
        <v>1.44</v>
      </c>
      <c r="F57" s="66">
        <v>481.33</v>
      </c>
      <c r="G57" s="67">
        <v>0.08</v>
      </c>
      <c r="H57" s="67">
        <v>0.06</v>
      </c>
      <c r="I57" s="36">
        <f t="shared" si="0"/>
        <v>0.06</v>
      </c>
      <c r="J57" s="68">
        <v>361472</v>
      </c>
      <c r="K57" s="64">
        <v>11.55</v>
      </c>
      <c r="L57" s="65">
        <v>4.33</v>
      </c>
      <c r="M57" s="66">
        <v>722</v>
      </c>
      <c r="N57" s="67">
        <f t="shared" si="1"/>
        <v>0.06</v>
      </c>
      <c r="O57" s="67">
        <f t="shared" ref="O57:P57" si="57">G57</f>
        <v>0.08</v>
      </c>
      <c r="P57" s="36">
        <f t="shared" si="57"/>
        <v>0.06</v>
      </c>
      <c r="Q57" s="69">
        <v>335789</v>
      </c>
      <c r="R57" s="64">
        <v>9.3800000000000008</v>
      </c>
      <c r="S57" s="65">
        <v>1.44</v>
      </c>
      <c r="T57" s="64">
        <v>1200</v>
      </c>
      <c r="U57" s="70">
        <f t="shared" si="3"/>
        <v>0.06</v>
      </c>
      <c r="V57" s="67">
        <f t="shared" si="4"/>
        <v>0.06</v>
      </c>
      <c r="W57" s="36">
        <f t="shared" si="5"/>
        <v>0.08</v>
      </c>
      <c r="X57" s="50"/>
    </row>
    <row r="58" spans="1:24" x14ac:dyDescent="0.2">
      <c r="A58" s="50"/>
      <c r="B58" s="62">
        <v>54</v>
      </c>
      <c r="C58" s="69">
        <v>360173</v>
      </c>
      <c r="D58" s="64">
        <v>15.54</v>
      </c>
      <c r="E58" s="65">
        <v>1.48</v>
      </c>
      <c r="F58" s="66">
        <v>493.33</v>
      </c>
      <c r="G58" s="67">
        <v>8.2000000000000003E-2</v>
      </c>
      <c r="H58" s="67">
        <v>6.2E-2</v>
      </c>
      <c r="I58" s="36">
        <f t="shared" si="0"/>
        <v>6.2E-2</v>
      </c>
      <c r="J58" s="68">
        <v>370040</v>
      </c>
      <c r="K58" s="64">
        <v>11.84</v>
      </c>
      <c r="L58" s="65">
        <v>4.4400000000000004</v>
      </c>
      <c r="M58" s="66">
        <v>740</v>
      </c>
      <c r="N58" s="67">
        <f t="shared" si="1"/>
        <v>6.2E-2</v>
      </c>
      <c r="O58" s="67">
        <f t="shared" ref="O58:P58" si="58">G58</f>
        <v>8.2000000000000003E-2</v>
      </c>
      <c r="P58" s="36">
        <f t="shared" si="58"/>
        <v>6.2E-2</v>
      </c>
      <c r="Q58" s="69">
        <v>343253</v>
      </c>
      <c r="R58" s="64">
        <v>9.6199999999999992</v>
      </c>
      <c r="S58" s="65">
        <v>1.48</v>
      </c>
      <c r="T58" s="64">
        <v>1230</v>
      </c>
      <c r="U58" s="70">
        <f t="shared" si="3"/>
        <v>6.2E-2</v>
      </c>
      <c r="V58" s="67">
        <f t="shared" si="4"/>
        <v>6.2E-2</v>
      </c>
      <c r="W58" s="36">
        <f t="shared" si="5"/>
        <v>8.2000000000000003E-2</v>
      </c>
      <c r="X58" s="50"/>
    </row>
    <row r="59" spans="1:24" x14ac:dyDescent="0.2">
      <c r="A59" s="50"/>
      <c r="B59" s="62">
        <v>55</v>
      </c>
      <c r="C59" s="69">
        <v>368141</v>
      </c>
      <c r="D59" s="64">
        <v>15.91</v>
      </c>
      <c r="E59" s="65">
        <v>1.51</v>
      </c>
      <c r="F59" s="66">
        <v>505.33</v>
      </c>
      <c r="G59" s="67">
        <v>8.4000000000000005E-2</v>
      </c>
      <c r="H59" s="67">
        <v>6.3E-2</v>
      </c>
      <c r="I59" s="36">
        <f t="shared" si="0"/>
        <v>6.3E-2</v>
      </c>
      <c r="J59" s="68">
        <v>378608</v>
      </c>
      <c r="K59" s="64">
        <v>12.12</v>
      </c>
      <c r="L59" s="65">
        <v>4.54</v>
      </c>
      <c r="M59" s="66">
        <v>758</v>
      </c>
      <c r="N59" s="67">
        <f t="shared" si="1"/>
        <v>6.3E-2</v>
      </c>
      <c r="O59" s="67">
        <f t="shared" ref="O59:P59" si="59">G59</f>
        <v>8.4000000000000005E-2</v>
      </c>
      <c r="P59" s="36">
        <f t="shared" si="59"/>
        <v>6.3E-2</v>
      </c>
      <c r="Q59" s="69">
        <v>350717</v>
      </c>
      <c r="R59" s="64">
        <v>9385</v>
      </c>
      <c r="S59" s="65">
        <v>1.51</v>
      </c>
      <c r="T59" s="64">
        <v>1260</v>
      </c>
      <c r="U59" s="70">
        <f t="shared" si="3"/>
        <v>6.3E-2</v>
      </c>
      <c r="V59" s="67">
        <f t="shared" si="4"/>
        <v>6.3E-2</v>
      </c>
      <c r="W59" s="36">
        <f t="shared" si="5"/>
        <v>8.4000000000000005E-2</v>
      </c>
      <c r="X59" s="50"/>
    </row>
    <row r="60" spans="1:24" x14ac:dyDescent="0.2">
      <c r="A60" s="50"/>
      <c r="B60" s="62">
        <v>56</v>
      </c>
      <c r="C60" s="69">
        <v>376109</v>
      </c>
      <c r="D60" s="64">
        <v>16.29</v>
      </c>
      <c r="E60" s="65">
        <v>1.55</v>
      </c>
      <c r="F60" s="66">
        <v>517.33000000000004</v>
      </c>
      <c r="G60" s="67">
        <v>8.5999999999999993E-2</v>
      </c>
      <c r="H60" s="67">
        <v>6.5000000000000002E-2</v>
      </c>
      <c r="I60" s="36">
        <f t="shared" si="0"/>
        <v>6.5000000000000002E-2</v>
      </c>
      <c r="J60" s="68">
        <v>387176</v>
      </c>
      <c r="K60" s="64">
        <v>12.41</v>
      </c>
      <c r="L60" s="65">
        <v>4.6500000000000004</v>
      </c>
      <c r="M60" s="66">
        <v>776</v>
      </c>
      <c r="N60" s="67">
        <f t="shared" si="1"/>
        <v>6.5000000000000002E-2</v>
      </c>
      <c r="O60" s="67">
        <f t="shared" ref="O60:P60" si="60">G60</f>
        <v>8.5999999999999993E-2</v>
      </c>
      <c r="P60" s="36">
        <f t="shared" si="60"/>
        <v>6.5000000000000002E-2</v>
      </c>
      <c r="Q60" s="69">
        <v>358181</v>
      </c>
      <c r="R60" s="64">
        <v>10.08</v>
      </c>
      <c r="S60" s="65">
        <v>1.55</v>
      </c>
      <c r="T60" s="64">
        <v>1290</v>
      </c>
      <c r="U60" s="70">
        <f t="shared" si="3"/>
        <v>6.5000000000000002E-2</v>
      </c>
      <c r="V60" s="67">
        <f t="shared" si="4"/>
        <v>6.5000000000000002E-2</v>
      </c>
      <c r="W60" s="36">
        <f t="shared" si="5"/>
        <v>8.5999999999999993E-2</v>
      </c>
      <c r="X60" s="50"/>
    </row>
    <row r="61" spans="1:24" x14ac:dyDescent="0.2">
      <c r="A61" s="50"/>
      <c r="B61" s="62">
        <v>57</v>
      </c>
      <c r="C61" s="69">
        <v>384077</v>
      </c>
      <c r="D61" s="64">
        <v>16.670000000000002</v>
      </c>
      <c r="E61" s="65">
        <v>1.58</v>
      </c>
      <c r="F61" s="66">
        <v>529.33000000000004</v>
      </c>
      <c r="G61" s="67">
        <v>8.7999999999999995E-2</v>
      </c>
      <c r="H61" s="67">
        <v>6.6000000000000003E-2</v>
      </c>
      <c r="I61" s="36">
        <f t="shared" si="0"/>
        <v>6.6000000000000003E-2</v>
      </c>
      <c r="J61" s="68">
        <v>395744</v>
      </c>
      <c r="K61" s="64">
        <v>12.7</v>
      </c>
      <c r="L61" s="65">
        <v>4.76</v>
      </c>
      <c r="M61" s="66">
        <v>794</v>
      </c>
      <c r="N61" s="67">
        <f t="shared" si="1"/>
        <v>6.6000000000000003E-2</v>
      </c>
      <c r="O61" s="67">
        <f t="shared" ref="O61:P61" si="61">G61</f>
        <v>8.7999999999999995E-2</v>
      </c>
      <c r="P61" s="36">
        <f t="shared" si="61"/>
        <v>6.6000000000000003E-2</v>
      </c>
      <c r="Q61" s="69">
        <v>365645</v>
      </c>
      <c r="R61" s="64">
        <v>10.32</v>
      </c>
      <c r="S61" s="65">
        <v>1.58</v>
      </c>
      <c r="T61" s="64">
        <v>1320</v>
      </c>
      <c r="U61" s="70">
        <f t="shared" si="3"/>
        <v>6.6000000000000003E-2</v>
      </c>
      <c r="V61" s="67">
        <f t="shared" si="4"/>
        <v>6.6000000000000003E-2</v>
      </c>
      <c r="W61" s="36">
        <f t="shared" si="5"/>
        <v>8.7999999999999995E-2</v>
      </c>
      <c r="X61" s="50"/>
    </row>
    <row r="62" spans="1:24" x14ac:dyDescent="0.2">
      <c r="A62" s="50"/>
      <c r="B62" s="62">
        <v>58</v>
      </c>
      <c r="C62" s="69">
        <v>392045</v>
      </c>
      <c r="D62" s="64">
        <v>17.05</v>
      </c>
      <c r="E62" s="65">
        <v>1.62</v>
      </c>
      <c r="F62" s="66">
        <v>541.33000000000004</v>
      </c>
      <c r="G62" s="67">
        <v>0.09</v>
      </c>
      <c r="H62" s="67">
        <v>6.8000000000000005E-2</v>
      </c>
      <c r="I62" s="36">
        <f t="shared" si="0"/>
        <v>6.8000000000000005E-2</v>
      </c>
      <c r="J62" s="68">
        <v>404312</v>
      </c>
      <c r="K62" s="64">
        <v>12.99</v>
      </c>
      <c r="L62" s="65">
        <v>4.87</v>
      </c>
      <c r="M62" s="66">
        <v>812</v>
      </c>
      <c r="N62" s="67">
        <f t="shared" si="1"/>
        <v>6.8000000000000005E-2</v>
      </c>
      <c r="O62" s="67">
        <f t="shared" ref="O62:P62" si="62">G62</f>
        <v>0.09</v>
      </c>
      <c r="P62" s="36">
        <f t="shared" si="62"/>
        <v>6.8000000000000005E-2</v>
      </c>
      <c r="Q62" s="69">
        <v>373109</v>
      </c>
      <c r="R62" s="64">
        <v>10.55</v>
      </c>
      <c r="S62" s="65">
        <v>1.62</v>
      </c>
      <c r="T62" s="64">
        <v>1350</v>
      </c>
      <c r="U62" s="70">
        <f t="shared" si="3"/>
        <v>6.8000000000000005E-2</v>
      </c>
      <c r="V62" s="67">
        <f t="shared" si="4"/>
        <v>6.8000000000000005E-2</v>
      </c>
      <c r="W62" s="36">
        <f t="shared" si="5"/>
        <v>0.09</v>
      </c>
      <c r="X62" s="50"/>
    </row>
    <row r="63" spans="1:24" x14ac:dyDescent="0.2">
      <c r="A63" s="50"/>
      <c r="B63" s="62">
        <v>59</v>
      </c>
      <c r="C63" s="69">
        <v>400013</v>
      </c>
      <c r="D63" s="64">
        <v>17.43</v>
      </c>
      <c r="E63" s="65">
        <v>1.66</v>
      </c>
      <c r="F63" s="66">
        <v>553.33000000000004</v>
      </c>
      <c r="G63" s="67">
        <v>9.1999999999999998E-2</v>
      </c>
      <c r="H63" s="67">
        <v>6.9000000000000006E-2</v>
      </c>
      <c r="I63" s="36">
        <f t="shared" si="0"/>
        <v>6.9000000000000006E-2</v>
      </c>
      <c r="J63" s="72">
        <v>412880</v>
      </c>
      <c r="K63" s="73">
        <v>13.28</v>
      </c>
      <c r="L63" s="74">
        <v>4.9800000000000004</v>
      </c>
      <c r="M63" s="75">
        <v>830</v>
      </c>
      <c r="N63" s="67">
        <f t="shared" si="1"/>
        <v>6.9000000000000006E-2</v>
      </c>
      <c r="O63" s="67">
        <f t="shared" ref="O63:P63" si="63">G63</f>
        <v>9.1999999999999998E-2</v>
      </c>
      <c r="P63" s="36">
        <f t="shared" si="63"/>
        <v>6.9000000000000006E-2</v>
      </c>
      <c r="Q63" s="76">
        <v>380573</v>
      </c>
      <c r="R63" s="73">
        <v>10.79</v>
      </c>
      <c r="S63" s="74">
        <v>1.66</v>
      </c>
      <c r="T63" s="73">
        <v>1380</v>
      </c>
      <c r="U63" s="70">
        <f t="shared" si="3"/>
        <v>6.9000000000000006E-2</v>
      </c>
      <c r="V63" s="67">
        <f t="shared" si="4"/>
        <v>6.9000000000000006E-2</v>
      </c>
      <c r="W63" s="36">
        <f t="shared" si="5"/>
        <v>9.1999999999999998E-2</v>
      </c>
      <c r="X63" s="50"/>
    </row>
    <row r="64" spans="1:24" x14ac:dyDescent="0.2">
      <c r="A64" s="50"/>
      <c r="B64" s="62">
        <v>60</v>
      </c>
      <c r="C64" s="69">
        <v>414867</v>
      </c>
      <c r="D64" s="64">
        <v>17.850000000000001</v>
      </c>
      <c r="E64" s="65">
        <v>1.7</v>
      </c>
      <c r="F64" s="66">
        <v>566.66</v>
      </c>
      <c r="G64" s="67">
        <v>9.4E-2</v>
      </c>
      <c r="H64" s="67">
        <v>7.0999999999999994E-2</v>
      </c>
      <c r="I64" s="36">
        <f t="shared" si="0"/>
        <v>7.0999999999999994E-2</v>
      </c>
      <c r="J64" s="72">
        <v>433200</v>
      </c>
      <c r="K64" s="73">
        <v>13.6</v>
      </c>
      <c r="L64" s="74">
        <v>5.0999999999999996</v>
      </c>
      <c r="M64" s="75">
        <v>850</v>
      </c>
      <c r="N64" s="67">
        <f t="shared" si="1"/>
        <v>7.0999999999999994E-2</v>
      </c>
      <c r="O64" s="67">
        <f t="shared" ref="O64:P64" si="64">G64</f>
        <v>9.4E-2</v>
      </c>
      <c r="P64" s="36">
        <f t="shared" si="64"/>
        <v>7.0999999999999994E-2</v>
      </c>
      <c r="Q64" s="76">
        <v>414467</v>
      </c>
      <c r="R64" s="73">
        <v>11.05</v>
      </c>
      <c r="S64" s="74">
        <v>1.7</v>
      </c>
      <c r="T64" s="73">
        <v>1410</v>
      </c>
      <c r="U64" s="70">
        <f t="shared" si="3"/>
        <v>7.0999999999999994E-2</v>
      </c>
      <c r="V64" s="67">
        <f t="shared" si="4"/>
        <v>7.0999999999999994E-2</v>
      </c>
      <c r="W64" s="36">
        <f t="shared" si="5"/>
        <v>9.4E-2</v>
      </c>
      <c r="X64" s="50"/>
    </row>
    <row r="65" spans="1:24" x14ac:dyDescent="0.2">
      <c r="A65" s="50"/>
      <c r="B65" s="62">
        <v>61</v>
      </c>
      <c r="C65" s="69">
        <v>423720</v>
      </c>
      <c r="D65" s="64">
        <v>18.27</v>
      </c>
      <c r="E65" s="65">
        <v>1.74</v>
      </c>
      <c r="F65" s="66">
        <v>580</v>
      </c>
      <c r="G65" s="67">
        <v>9.7000000000000003E-2</v>
      </c>
      <c r="H65" s="67">
        <v>7.2999999999999995E-2</v>
      </c>
      <c r="I65" s="36">
        <f t="shared" si="0"/>
        <v>7.2999999999999995E-2</v>
      </c>
      <c r="J65" s="72">
        <v>442720</v>
      </c>
      <c r="K65" s="73" t="s">
        <v>153</v>
      </c>
      <c r="L65" s="74">
        <v>5.22</v>
      </c>
      <c r="M65" s="75">
        <v>870</v>
      </c>
      <c r="N65" s="67">
        <f t="shared" si="1"/>
        <v>7.2999999999999995E-2</v>
      </c>
      <c r="O65" s="67">
        <f t="shared" ref="O65:P65" si="65">G65</f>
        <v>9.7000000000000003E-2</v>
      </c>
      <c r="P65" s="36">
        <f t="shared" si="65"/>
        <v>7.2999999999999995E-2</v>
      </c>
      <c r="Q65" s="76">
        <v>422760</v>
      </c>
      <c r="R65" s="73">
        <v>11.31</v>
      </c>
      <c r="S65" s="74">
        <v>1.74</v>
      </c>
      <c r="T65" s="73">
        <v>1450</v>
      </c>
      <c r="U65" s="70">
        <f t="shared" si="3"/>
        <v>7.2999999999999995E-2</v>
      </c>
      <c r="V65" s="67">
        <f t="shared" si="4"/>
        <v>7.2999999999999995E-2</v>
      </c>
      <c r="W65" s="36">
        <f t="shared" si="5"/>
        <v>9.7000000000000003E-2</v>
      </c>
      <c r="X65" s="50"/>
    </row>
    <row r="66" spans="1:24" x14ac:dyDescent="0.2">
      <c r="A66" s="50"/>
      <c r="B66" s="62">
        <v>62</v>
      </c>
      <c r="C66" s="69">
        <v>432573</v>
      </c>
      <c r="D66" s="64">
        <v>18.690000000000001</v>
      </c>
      <c r="E66" s="65">
        <v>1.78</v>
      </c>
      <c r="F66" s="66">
        <v>593.33000000000004</v>
      </c>
      <c r="G66" s="67">
        <v>9.9000000000000005E-2</v>
      </c>
      <c r="H66" s="67">
        <v>7.3999999999999996E-2</v>
      </c>
      <c r="I66" s="36">
        <f t="shared" si="0"/>
        <v>7.3999999999999996E-2</v>
      </c>
      <c r="J66" s="72">
        <v>452240</v>
      </c>
      <c r="K66" s="73">
        <v>14.24</v>
      </c>
      <c r="L66" s="74">
        <v>5.34</v>
      </c>
      <c r="M66" s="75">
        <v>890</v>
      </c>
      <c r="N66" s="67">
        <f t="shared" si="1"/>
        <v>7.3999999999999996E-2</v>
      </c>
      <c r="O66" s="67">
        <f t="shared" ref="O66:P66" si="66">G66</f>
        <v>9.9000000000000005E-2</v>
      </c>
      <c r="P66" s="36">
        <f t="shared" si="66"/>
        <v>7.3999999999999996E-2</v>
      </c>
      <c r="Q66" s="76">
        <v>431053</v>
      </c>
      <c r="R66" s="73">
        <v>11.57</v>
      </c>
      <c r="S66" s="74">
        <v>1.78</v>
      </c>
      <c r="T66" s="73">
        <v>1480</v>
      </c>
      <c r="U66" s="70">
        <f t="shared" si="3"/>
        <v>7.3999999999999996E-2</v>
      </c>
      <c r="V66" s="67">
        <f t="shared" si="4"/>
        <v>7.3999999999999996E-2</v>
      </c>
      <c r="W66" s="36">
        <f t="shared" si="5"/>
        <v>9.9000000000000005E-2</v>
      </c>
      <c r="X66" s="50"/>
    </row>
    <row r="67" spans="1:24" x14ac:dyDescent="0.2">
      <c r="A67" s="50"/>
      <c r="B67" s="62">
        <v>63</v>
      </c>
      <c r="C67" s="69">
        <v>441427</v>
      </c>
      <c r="D67" s="64">
        <v>19.11</v>
      </c>
      <c r="E67" s="65">
        <v>1.82</v>
      </c>
      <c r="F67" s="66">
        <v>606.66</v>
      </c>
      <c r="G67" s="67">
        <v>0.10100000000000001</v>
      </c>
      <c r="H67" s="67">
        <v>7.5999999999999998E-2</v>
      </c>
      <c r="I67" s="36">
        <f t="shared" si="0"/>
        <v>7.5999999999999998E-2</v>
      </c>
      <c r="J67" s="72">
        <v>461760</v>
      </c>
      <c r="K67" s="73">
        <v>14.56</v>
      </c>
      <c r="L67" s="74">
        <v>5.46</v>
      </c>
      <c r="M67" s="75">
        <v>910</v>
      </c>
      <c r="N67" s="67">
        <f t="shared" si="1"/>
        <v>7.5999999999999998E-2</v>
      </c>
      <c r="O67" s="67">
        <f t="shared" ref="O67:P67" si="67">G67</f>
        <v>0.10100000000000001</v>
      </c>
      <c r="P67" s="36">
        <f t="shared" si="67"/>
        <v>7.5999999999999998E-2</v>
      </c>
      <c r="Q67" s="76">
        <v>439347</v>
      </c>
      <c r="R67" s="73">
        <v>11.83</v>
      </c>
      <c r="S67" s="74">
        <v>1.82</v>
      </c>
      <c r="T67" s="73">
        <v>1510</v>
      </c>
      <c r="U67" s="70">
        <f t="shared" si="3"/>
        <v>7.5999999999999998E-2</v>
      </c>
      <c r="V67" s="67">
        <f t="shared" si="4"/>
        <v>7.5999999999999998E-2</v>
      </c>
      <c r="W67" s="36">
        <f t="shared" si="5"/>
        <v>0.10100000000000001</v>
      </c>
      <c r="X67" s="50"/>
    </row>
    <row r="68" spans="1:24" x14ac:dyDescent="0.2">
      <c r="A68" s="50"/>
      <c r="B68" s="62">
        <v>64</v>
      </c>
      <c r="C68" s="69">
        <v>450280</v>
      </c>
      <c r="D68" s="64">
        <v>19.53</v>
      </c>
      <c r="E68" s="65">
        <v>1.86</v>
      </c>
      <c r="F68" s="66">
        <v>620</v>
      </c>
      <c r="G68" s="67">
        <v>0.10299999999999999</v>
      </c>
      <c r="H68" s="67">
        <v>7.6999999999999999E-2</v>
      </c>
      <c r="I68" s="36">
        <f t="shared" si="0"/>
        <v>7.6999999999999999E-2</v>
      </c>
      <c r="J68" s="72">
        <v>471280</v>
      </c>
      <c r="K68" s="73">
        <v>14.88</v>
      </c>
      <c r="L68" s="74">
        <v>5.58</v>
      </c>
      <c r="M68" s="75">
        <v>930</v>
      </c>
      <c r="N68" s="67">
        <f t="shared" si="1"/>
        <v>7.6999999999999999E-2</v>
      </c>
      <c r="O68" s="67">
        <f t="shared" ref="O68:P68" si="68">G68</f>
        <v>0.10299999999999999</v>
      </c>
      <c r="P68" s="36">
        <f t="shared" si="68"/>
        <v>7.6999999999999999E-2</v>
      </c>
      <c r="Q68" s="76">
        <v>447640</v>
      </c>
      <c r="R68" s="73">
        <v>12.09</v>
      </c>
      <c r="S68" s="74">
        <v>1.86</v>
      </c>
      <c r="T68" s="73">
        <v>1550</v>
      </c>
      <c r="U68" s="70">
        <f t="shared" si="3"/>
        <v>7.6999999999999999E-2</v>
      </c>
      <c r="V68" s="67">
        <f t="shared" si="4"/>
        <v>7.6999999999999999E-2</v>
      </c>
      <c r="W68" s="36">
        <f t="shared" si="5"/>
        <v>0.10299999999999999</v>
      </c>
      <c r="X68" s="50"/>
    </row>
    <row r="69" spans="1:24" x14ac:dyDescent="0.2">
      <c r="A69" s="50"/>
      <c r="B69" s="62">
        <v>65</v>
      </c>
      <c r="C69" s="69">
        <v>459133</v>
      </c>
      <c r="D69" s="64">
        <v>19.95</v>
      </c>
      <c r="E69" s="65">
        <v>1.9</v>
      </c>
      <c r="F69" s="66">
        <v>633.33000000000004</v>
      </c>
      <c r="G69" s="67">
        <v>0.106</v>
      </c>
      <c r="H69" s="67">
        <v>7.9000000000000001E-2</v>
      </c>
      <c r="I69" s="36">
        <f t="shared" si="0"/>
        <v>7.9000000000000001E-2</v>
      </c>
      <c r="J69" s="72">
        <v>480800</v>
      </c>
      <c r="K69" s="73">
        <v>15.2</v>
      </c>
      <c r="L69" s="74">
        <v>5.7</v>
      </c>
      <c r="M69" s="75">
        <v>950</v>
      </c>
      <c r="N69" s="67">
        <f t="shared" si="1"/>
        <v>7.9000000000000001E-2</v>
      </c>
      <c r="O69" s="67">
        <f t="shared" ref="O69:P69" si="69">G69</f>
        <v>0.106</v>
      </c>
      <c r="P69" s="36">
        <f t="shared" si="69"/>
        <v>7.9000000000000001E-2</v>
      </c>
      <c r="Q69" s="76">
        <v>455933</v>
      </c>
      <c r="R69" s="73">
        <v>12.35</v>
      </c>
      <c r="S69" s="74">
        <v>1.9</v>
      </c>
      <c r="T69" s="73">
        <v>1580</v>
      </c>
      <c r="U69" s="70">
        <f t="shared" si="3"/>
        <v>7.9000000000000001E-2</v>
      </c>
      <c r="V69" s="67">
        <f t="shared" si="4"/>
        <v>7.9000000000000001E-2</v>
      </c>
      <c r="W69" s="36">
        <f t="shared" si="5"/>
        <v>0.106</v>
      </c>
      <c r="X69" s="50"/>
    </row>
    <row r="70" spans="1:24" x14ac:dyDescent="0.2">
      <c r="A70" s="50"/>
      <c r="B70" s="62">
        <v>66</v>
      </c>
      <c r="C70" s="69">
        <v>467987</v>
      </c>
      <c r="D70" s="64">
        <v>20.37</v>
      </c>
      <c r="E70" s="65">
        <v>1.94</v>
      </c>
      <c r="F70" s="66">
        <v>646.66</v>
      </c>
      <c r="G70" s="67">
        <v>0.108</v>
      </c>
      <c r="H70" s="67">
        <v>8.1000000000000003E-2</v>
      </c>
      <c r="I70" s="36">
        <f t="shared" si="0"/>
        <v>8.1000000000000003E-2</v>
      </c>
      <c r="J70" s="72">
        <v>490320</v>
      </c>
      <c r="K70" s="73">
        <v>15.52</v>
      </c>
      <c r="L70" s="74">
        <v>5.82</v>
      </c>
      <c r="M70" s="75">
        <v>970</v>
      </c>
      <c r="N70" s="67">
        <f t="shared" si="1"/>
        <v>8.1000000000000003E-2</v>
      </c>
      <c r="O70" s="67">
        <f t="shared" ref="O70:P70" si="70">G70</f>
        <v>0.108</v>
      </c>
      <c r="P70" s="36">
        <f t="shared" si="70"/>
        <v>8.1000000000000003E-2</v>
      </c>
      <c r="Q70" s="76">
        <v>464227</v>
      </c>
      <c r="R70" s="73">
        <v>12.61</v>
      </c>
      <c r="S70" s="74">
        <v>1.94</v>
      </c>
      <c r="T70" s="73">
        <v>1610</v>
      </c>
      <c r="U70" s="70">
        <f t="shared" si="3"/>
        <v>8.1000000000000003E-2</v>
      </c>
      <c r="V70" s="67">
        <f t="shared" si="4"/>
        <v>8.1000000000000003E-2</v>
      </c>
      <c r="W70" s="36">
        <f t="shared" si="5"/>
        <v>0.108</v>
      </c>
      <c r="X70" s="50"/>
    </row>
    <row r="71" spans="1:24" x14ac:dyDescent="0.2">
      <c r="A71" s="50"/>
      <c r="B71" s="62">
        <v>67</v>
      </c>
      <c r="C71" s="69">
        <v>476840</v>
      </c>
      <c r="D71" s="64">
        <v>20.79</v>
      </c>
      <c r="E71" s="65">
        <v>1.98</v>
      </c>
      <c r="F71" s="66">
        <v>660</v>
      </c>
      <c r="G71" s="67">
        <v>0.11</v>
      </c>
      <c r="H71" s="67">
        <v>8.3000000000000004E-2</v>
      </c>
      <c r="I71" s="36">
        <f t="shared" si="0"/>
        <v>8.3000000000000004E-2</v>
      </c>
      <c r="J71" s="72">
        <v>499840</v>
      </c>
      <c r="K71" s="73">
        <v>15.84</v>
      </c>
      <c r="L71" s="74">
        <v>5.94</v>
      </c>
      <c r="M71" s="75">
        <v>990</v>
      </c>
      <c r="N71" s="67">
        <f t="shared" si="1"/>
        <v>8.3000000000000004E-2</v>
      </c>
      <c r="O71" s="67">
        <f t="shared" ref="O71:P71" si="71">G71</f>
        <v>0.11</v>
      </c>
      <c r="P71" s="36">
        <f t="shared" si="71"/>
        <v>8.3000000000000004E-2</v>
      </c>
      <c r="Q71" s="76">
        <v>472520</v>
      </c>
      <c r="R71" s="73">
        <v>12.87</v>
      </c>
      <c r="S71" s="74">
        <v>1.98</v>
      </c>
      <c r="T71" s="73">
        <v>1650</v>
      </c>
      <c r="U71" s="70">
        <f t="shared" si="3"/>
        <v>8.3000000000000004E-2</v>
      </c>
      <c r="V71" s="67">
        <f t="shared" si="4"/>
        <v>8.3000000000000004E-2</v>
      </c>
      <c r="W71" s="36">
        <f t="shared" si="5"/>
        <v>0.11</v>
      </c>
      <c r="X71" s="50"/>
    </row>
    <row r="72" spans="1:24" x14ac:dyDescent="0.2">
      <c r="A72" s="50"/>
      <c r="B72" s="62">
        <v>68</v>
      </c>
      <c r="C72" s="69">
        <v>485693</v>
      </c>
      <c r="D72" s="64">
        <v>21.21</v>
      </c>
      <c r="E72" s="65">
        <v>2.02</v>
      </c>
      <c r="F72" s="66">
        <v>673.33</v>
      </c>
      <c r="G72" s="67">
        <v>0.112</v>
      </c>
      <c r="H72" s="67">
        <v>8.4000000000000005E-2</v>
      </c>
      <c r="I72" s="36">
        <f t="shared" si="0"/>
        <v>8.4000000000000005E-2</v>
      </c>
      <c r="J72" s="72">
        <v>509360</v>
      </c>
      <c r="K72" s="73">
        <v>16.16</v>
      </c>
      <c r="L72" s="74">
        <v>6.06</v>
      </c>
      <c r="M72" s="75">
        <v>1010</v>
      </c>
      <c r="N72" s="67">
        <f t="shared" si="1"/>
        <v>8.4000000000000005E-2</v>
      </c>
      <c r="O72" s="67">
        <f t="shared" ref="O72:P72" si="72">G72</f>
        <v>0.112</v>
      </c>
      <c r="P72" s="36">
        <f t="shared" si="72"/>
        <v>8.4000000000000005E-2</v>
      </c>
      <c r="Q72" s="76">
        <v>480813</v>
      </c>
      <c r="R72" s="73">
        <v>13.13</v>
      </c>
      <c r="S72" s="74">
        <v>2.02</v>
      </c>
      <c r="T72" s="73">
        <v>1680</v>
      </c>
      <c r="U72" s="70">
        <f t="shared" si="3"/>
        <v>8.4000000000000005E-2</v>
      </c>
      <c r="V72" s="67">
        <f t="shared" si="4"/>
        <v>8.4000000000000005E-2</v>
      </c>
      <c r="W72" s="36">
        <f t="shared" si="5"/>
        <v>0.112</v>
      </c>
      <c r="X72" s="50"/>
    </row>
    <row r="73" spans="1:24" x14ac:dyDescent="0.2">
      <c r="A73" s="50"/>
      <c r="B73" s="62">
        <v>69</v>
      </c>
      <c r="C73" s="76">
        <v>494547</v>
      </c>
      <c r="D73" s="73">
        <v>21.63</v>
      </c>
      <c r="E73" s="74">
        <v>2.06</v>
      </c>
      <c r="F73" s="75">
        <v>686.66</v>
      </c>
      <c r="G73" s="77">
        <v>0.114</v>
      </c>
      <c r="H73" s="77">
        <v>8.5999999999999993E-2</v>
      </c>
      <c r="I73" s="36">
        <f t="shared" si="0"/>
        <v>8.5999999999999993E-2</v>
      </c>
      <c r="J73" s="72">
        <v>518880</v>
      </c>
      <c r="K73" s="73">
        <v>16.48</v>
      </c>
      <c r="L73" s="74">
        <v>6.18</v>
      </c>
      <c r="M73" s="75">
        <v>1030</v>
      </c>
      <c r="N73" s="67">
        <f t="shared" si="1"/>
        <v>8.5999999999999993E-2</v>
      </c>
      <c r="O73" s="67">
        <f t="shared" ref="O73:P73" si="73">G73</f>
        <v>0.114</v>
      </c>
      <c r="P73" s="36">
        <f t="shared" si="73"/>
        <v>8.5999999999999993E-2</v>
      </c>
      <c r="Q73" s="76">
        <v>489107</v>
      </c>
      <c r="R73" s="73">
        <v>13.39</v>
      </c>
      <c r="S73" s="74">
        <v>2.06</v>
      </c>
      <c r="T73" s="73">
        <v>1710</v>
      </c>
      <c r="U73" s="70">
        <f t="shared" si="3"/>
        <v>8.5999999999999993E-2</v>
      </c>
      <c r="V73" s="67">
        <f t="shared" si="4"/>
        <v>8.5999999999999993E-2</v>
      </c>
      <c r="W73" s="36">
        <f t="shared" si="5"/>
        <v>0.114</v>
      </c>
      <c r="X73" s="50"/>
    </row>
    <row r="74" spans="1:24" x14ac:dyDescent="0.2">
      <c r="A74" s="50"/>
      <c r="B74" s="62">
        <v>70</v>
      </c>
      <c r="C74" s="76">
        <v>530771</v>
      </c>
      <c r="D74" s="73">
        <v>22.13</v>
      </c>
      <c r="E74" s="74">
        <v>2.1</v>
      </c>
      <c r="F74" s="75">
        <v>702.66</v>
      </c>
      <c r="G74" s="77">
        <v>0.11700000000000001</v>
      </c>
      <c r="H74" s="77">
        <v>8.7999999999999995E-2</v>
      </c>
      <c r="I74" s="36">
        <f t="shared" si="0"/>
        <v>8.7999999999999995E-2</v>
      </c>
      <c r="J74" s="72">
        <v>536304</v>
      </c>
      <c r="K74" s="73">
        <v>16.86</v>
      </c>
      <c r="L74" s="74">
        <v>6.32</v>
      </c>
      <c r="M74" s="75">
        <v>1050</v>
      </c>
      <c r="N74" s="67">
        <f t="shared" si="1"/>
        <v>8.7999999999999995E-2</v>
      </c>
      <c r="O74" s="67">
        <f t="shared" ref="O74:P74" si="74">G74</f>
        <v>0.11700000000000001</v>
      </c>
      <c r="P74" s="36">
        <f t="shared" si="74"/>
        <v>8.7999999999999995E-2</v>
      </c>
      <c r="Q74" s="76">
        <v>509859</v>
      </c>
      <c r="R74" s="73">
        <v>13.7</v>
      </c>
      <c r="S74" s="74">
        <v>2.1</v>
      </c>
      <c r="T74" s="73">
        <v>1750</v>
      </c>
      <c r="U74" s="70">
        <f t="shared" si="3"/>
        <v>8.7999999999999995E-2</v>
      </c>
      <c r="V74" s="67">
        <f t="shared" si="4"/>
        <v>8.7999999999999995E-2</v>
      </c>
      <c r="W74" s="36">
        <f t="shared" si="5"/>
        <v>0.11700000000000001</v>
      </c>
      <c r="X74" s="50"/>
    </row>
    <row r="75" spans="1:24" x14ac:dyDescent="0.2">
      <c r="A75" s="50"/>
      <c r="B75" s="62">
        <v>71</v>
      </c>
      <c r="C75" s="76">
        <v>541395</v>
      </c>
      <c r="D75" s="73">
        <v>22.63</v>
      </c>
      <c r="E75" s="74">
        <v>2.15</v>
      </c>
      <c r="F75" s="75">
        <v>718.66</v>
      </c>
      <c r="G75" s="77">
        <v>0.12</v>
      </c>
      <c r="H75" s="77">
        <v>0.09</v>
      </c>
      <c r="I75" s="36">
        <f t="shared" si="0"/>
        <v>0.09</v>
      </c>
      <c r="J75" s="72">
        <v>547728</v>
      </c>
      <c r="K75" s="73">
        <v>17.239999999999998</v>
      </c>
      <c r="L75" s="74">
        <v>6.46</v>
      </c>
      <c r="M75" s="75">
        <v>1070</v>
      </c>
      <c r="N75" s="67">
        <f t="shared" si="1"/>
        <v>0.09</v>
      </c>
      <c r="O75" s="67">
        <f t="shared" ref="O75:P75" si="75">G75</f>
        <v>0.12</v>
      </c>
      <c r="P75" s="36">
        <f t="shared" si="75"/>
        <v>0.09</v>
      </c>
      <c r="Q75" s="76">
        <v>519811</v>
      </c>
      <c r="R75" s="73">
        <v>14.01</v>
      </c>
      <c r="S75" s="74">
        <v>2.15</v>
      </c>
      <c r="T75" s="73">
        <v>1790</v>
      </c>
      <c r="U75" s="70">
        <f t="shared" si="3"/>
        <v>0.09</v>
      </c>
      <c r="V75" s="67">
        <f t="shared" si="4"/>
        <v>0.09</v>
      </c>
      <c r="W75" s="36">
        <f t="shared" si="5"/>
        <v>0.12</v>
      </c>
      <c r="X75" s="50"/>
    </row>
    <row r="76" spans="1:24" x14ac:dyDescent="0.2">
      <c r="A76" s="50"/>
      <c r="B76" s="62">
        <v>72</v>
      </c>
      <c r="C76" s="76">
        <v>552019</v>
      </c>
      <c r="D76" s="73">
        <v>23.14</v>
      </c>
      <c r="E76" s="74">
        <v>2.2000000000000002</v>
      </c>
      <c r="F76" s="75">
        <v>734.66</v>
      </c>
      <c r="G76" s="77">
        <v>0.122</v>
      </c>
      <c r="H76" s="77">
        <v>9.1999999999999998E-2</v>
      </c>
      <c r="I76" s="36">
        <f t="shared" si="0"/>
        <v>9.1999999999999998E-2</v>
      </c>
      <c r="J76" s="72">
        <v>559152</v>
      </c>
      <c r="K76" s="73">
        <v>17.63</v>
      </c>
      <c r="L76" s="74">
        <v>6.61</v>
      </c>
      <c r="M76" s="75">
        <v>1100</v>
      </c>
      <c r="N76" s="67">
        <f t="shared" si="1"/>
        <v>9.1999999999999998E-2</v>
      </c>
      <c r="O76" s="67">
        <f t="shared" ref="O76:P76" si="76">G76</f>
        <v>0.122</v>
      </c>
      <c r="P76" s="36">
        <f t="shared" si="76"/>
        <v>9.1999999999999998E-2</v>
      </c>
      <c r="Q76" s="76">
        <v>529763</v>
      </c>
      <c r="R76" s="73">
        <v>14.32</v>
      </c>
      <c r="S76" s="74">
        <v>2.2000000000000002</v>
      </c>
      <c r="T76" s="73">
        <v>1830</v>
      </c>
      <c r="U76" s="70">
        <f t="shared" si="3"/>
        <v>9.1999999999999998E-2</v>
      </c>
      <c r="V76" s="67">
        <f t="shared" si="4"/>
        <v>9.1999999999999998E-2</v>
      </c>
      <c r="W76" s="36">
        <f t="shared" si="5"/>
        <v>0.122</v>
      </c>
      <c r="X76" s="50"/>
    </row>
    <row r="77" spans="1:24" x14ac:dyDescent="0.2">
      <c r="A77" s="50"/>
      <c r="B77" s="62">
        <v>73</v>
      </c>
      <c r="C77" s="76">
        <v>562643</v>
      </c>
      <c r="D77" s="73">
        <v>23.64</v>
      </c>
      <c r="E77" s="74">
        <v>2.25</v>
      </c>
      <c r="F77" s="75">
        <v>750.66</v>
      </c>
      <c r="G77" s="77">
        <v>0.125</v>
      </c>
      <c r="H77" s="77">
        <v>9.4E-2</v>
      </c>
      <c r="I77" s="36">
        <f t="shared" si="0"/>
        <v>9.4E-2</v>
      </c>
      <c r="J77" s="72">
        <v>570576</v>
      </c>
      <c r="K77" s="73">
        <v>18.010000000000002</v>
      </c>
      <c r="L77" s="74">
        <v>6.75</v>
      </c>
      <c r="M77" s="75">
        <v>1120</v>
      </c>
      <c r="N77" s="67">
        <f t="shared" si="1"/>
        <v>9.4E-2</v>
      </c>
      <c r="O77" s="67">
        <f t="shared" ref="O77:P77" si="77">G77</f>
        <v>0.125</v>
      </c>
      <c r="P77" s="36">
        <f t="shared" si="77"/>
        <v>9.4E-2</v>
      </c>
      <c r="Q77" s="76">
        <v>539715</v>
      </c>
      <c r="R77" s="73">
        <v>14.63</v>
      </c>
      <c r="S77" s="74">
        <v>2.25</v>
      </c>
      <c r="T77" s="73">
        <v>1870</v>
      </c>
      <c r="U77" s="70">
        <f t="shared" si="3"/>
        <v>9.4E-2</v>
      </c>
      <c r="V77" s="67">
        <f t="shared" si="4"/>
        <v>9.4E-2</v>
      </c>
      <c r="W77" s="36">
        <f t="shared" si="5"/>
        <v>0.125</v>
      </c>
      <c r="X77" s="50"/>
    </row>
    <row r="78" spans="1:24" x14ac:dyDescent="0.2">
      <c r="A78" s="50"/>
      <c r="B78" s="62">
        <v>74</v>
      </c>
      <c r="C78" s="76">
        <v>573267</v>
      </c>
      <c r="D78" s="73">
        <v>24.15</v>
      </c>
      <c r="E78" s="74">
        <v>2.2999999999999998</v>
      </c>
      <c r="F78" s="75">
        <v>766.66</v>
      </c>
      <c r="G78" s="77">
        <v>0.128</v>
      </c>
      <c r="H78" s="77">
        <v>9.6000000000000002E-2</v>
      </c>
      <c r="I78" s="36">
        <f t="shared" si="0"/>
        <v>9.6000000000000002E-2</v>
      </c>
      <c r="J78" s="72">
        <v>582000</v>
      </c>
      <c r="K78" s="73">
        <v>18.399999999999999</v>
      </c>
      <c r="L78" s="74">
        <v>6.9</v>
      </c>
      <c r="M78" s="75">
        <v>1150</v>
      </c>
      <c r="N78" s="67">
        <f t="shared" si="1"/>
        <v>9.6000000000000002E-2</v>
      </c>
      <c r="O78" s="67">
        <f t="shared" ref="O78:P78" si="78">G78</f>
        <v>0.128</v>
      </c>
      <c r="P78" s="36">
        <f t="shared" si="78"/>
        <v>9.6000000000000002E-2</v>
      </c>
      <c r="Q78" s="76">
        <v>549667</v>
      </c>
      <c r="R78" s="73">
        <v>14.95</v>
      </c>
      <c r="S78" s="74">
        <v>2.2999999999999998</v>
      </c>
      <c r="T78" s="73">
        <v>1910</v>
      </c>
      <c r="U78" s="70">
        <f t="shared" si="3"/>
        <v>9.6000000000000002E-2</v>
      </c>
      <c r="V78" s="67">
        <f t="shared" si="4"/>
        <v>9.6000000000000002E-2</v>
      </c>
      <c r="W78" s="36">
        <f t="shared" si="5"/>
        <v>0.128</v>
      </c>
      <c r="X78" s="50"/>
    </row>
    <row r="79" spans="1:24" x14ac:dyDescent="0.2">
      <c r="A79" s="50"/>
      <c r="B79" s="62">
        <v>75</v>
      </c>
      <c r="C79" s="76">
        <v>583891</v>
      </c>
      <c r="D79" s="73">
        <v>24.65</v>
      </c>
      <c r="E79" s="74">
        <v>2.34</v>
      </c>
      <c r="F79" s="75">
        <v>782.66</v>
      </c>
      <c r="G79" s="77">
        <v>0.13</v>
      </c>
      <c r="H79" s="77">
        <v>9.8000000000000004E-2</v>
      </c>
      <c r="I79" s="36">
        <f t="shared" si="0"/>
        <v>9.8000000000000004E-2</v>
      </c>
      <c r="J79" s="72">
        <v>593424</v>
      </c>
      <c r="K79" s="73">
        <v>18.78</v>
      </c>
      <c r="L79" s="74">
        <v>7.04</v>
      </c>
      <c r="M79" s="75">
        <v>1170</v>
      </c>
      <c r="N79" s="67">
        <f t="shared" si="1"/>
        <v>9.8000000000000004E-2</v>
      </c>
      <c r="O79" s="67">
        <f t="shared" ref="O79:P79" si="79">G79</f>
        <v>0.13</v>
      </c>
      <c r="P79" s="36">
        <f t="shared" si="79"/>
        <v>9.8000000000000004E-2</v>
      </c>
      <c r="Q79" s="76">
        <v>559619</v>
      </c>
      <c r="R79" s="73">
        <v>15.26</v>
      </c>
      <c r="S79" s="74">
        <v>2.34</v>
      </c>
      <c r="T79" s="73">
        <v>1950</v>
      </c>
      <c r="U79" s="70">
        <f t="shared" si="3"/>
        <v>9.8000000000000004E-2</v>
      </c>
      <c r="V79" s="67">
        <f t="shared" si="4"/>
        <v>9.8000000000000004E-2</v>
      </c>
      <c r="W79" s="36">
        <f t="shared" si="5"/>
        <v>0.13</v>
      </c>
      <c r="X79" s="50"/>
    </row>
    <row r="80" spans="1:24" x14ac:dyDescent="0.2">
      <c r="A80" s="50"/>
      <c r="B80" s="62">
        <v>76</v>
      </c>
      <c r="C80" s="76">
        <v>594515</v>
      </c>
      <c r="D80" s="73">
        <v>25.15</v>
      </c>
      <c r="E80" s="74">
        <v>2.39</v>
      </c>
      <c r="F80" s="75">
        <v>798.66</v>
      </c>
      <c r="G80" s="77">
        <v>0.13300000000000001</v>
      </c>
      <c r="H80" s="77">
        <v>0.1</v>
      </c>
      <c r="I80" s="36">
        <f t="shared" si="0"/>
        <v>0.1</v>
      </c>
      <c r="J80" s="72">
        <v>604848</v>
      </c>
      <c r="K80" s="73">
        <v>19.16</v>
      </c>
      <c r="L80" s="74">
        <v>7.18</v>
      </c>
      <c r="M80" s="75">
        <v>1190</v>
      </c>
      <c r="N80" s="67">
        <f t="shared" si="1"/>
        <v>0.1</v>
      </c>
      <c r="O80" s="67">
        <f t="shared" ref="O80:P80" si="80">G80</f>
        <v>0.13300000000000001</v>
      </c>
      <c r="P80" s="36">
        <f t="shared" si="80"/>
        <v>0.1</v>
      </c>
      <c r="Q80" s="76">
        <v>569571</v>
      </c>
      <c r="R80" s="73">
        <v>15.57</v>
      </c>
      <c r="S80" s="74">
        <v>2.39</v>
      </c>
      <c r="T80" s="73">
        <v>1990</v>
      </c>
      <c r="U80" s="70">
        <f t="shared" si="3"/>
        <v>0.1</v>
      </c>
      <c r="V80" s="67">
        <f t="shared" si="4"/>
        <v>0.1</v>
      </c>
      <c r="W80" s="36">
        <f t="shared" si="5"/>
        <v>0.13300000000000001</v>
      </c>
      <c r="X80" s="50"/>
    </row>
    <row r="81" spans="1:24" x14ac:dyDescent="0.2">
      <c r="A81" s="50"/>
      <c r="B81" s="62">
        <v>77</v>
      </c>
      <c r="C81" s="76">
        <v>605139</v>
      </c>
      <c r="D81" s="73">
        <v>25.66</v>
      </c>
      <c r="E81" s="74">
        <v>2.44</v>
      </c>
      <c r="F81" s="75">
        <v>814.66</v>
      </c>
      <c r="G81" s="77">
        <v>0.13600000000000001</v>
      </c>
      <c r="H81" s="77">
        <v>0.10199999999999999</v>
      </c>
      <c r="I81" s="36">
        <f t="shared" si="0"/>
        <v>0.10199999999999999</v>
      </c>
      <c r="J81" s="72">
        <v>616272</v>
      </c>
      <c r="K81" s="73">
        <v>19.55</v>
      </c>
      <c r="L81" s="74">
        <v>7.33</v>
      </c>
      <c r="M81" s="75">
        <v>1220</v>
      </c>
      <c r="N81" s="67">
        <f t="shared" si="1"/>
        <v>0.10199999999999999</v>
      </c>
      <c r="O81" s="67">
        <f t="shared" ref="O81:P81" si="81">G81</f>
        <v>0.13600000000000001</v>
      </c>
      <c r="P81" s="36">
        <f t="shared" si="81"/>
        <v>0.10199999999999999</v>
      </c>
      <c r="Q81" s="76">
        <v>579523</v>
      </c>
      <c r="R81" s="73">
        <v>15.88</v>
      </c>
      <c r="S81" s="74">
        <v>2.44</v>
      </c>
      <c r="T81" s="73">
        <v>2030</v>
      </c>
      <c r="U81" s="70">
        <f t="shared" si="3"/>
        <v>0.10199999999999999</v>
      </c>
      <c r="V81" s="67">
        <f t="shared" si="4"/>
        <v>0.10199999999999999</v>
      </c>
      <c r="W81" s="36">
        <f t="shared" si="5"/>
        <v>0.13600000000000001</v>
      </c>
      <c r="X81" s="50"/>
    </row>
    <row r="82" spans="1:24" x14ac:dyDescent="0.2">
      <c r="A82" s="50"/>
      <c r="B82" s="62">
        <v>78</v>
      </c>
      <c r="C82" s="76">
        <v>615763</v>
      </c>
      <c r="D82" s="73">
        <v>26.16</v>
      </c>
      <c r="E82" s="74">
        <v>2.4900000000000002</v>
      </c>
      <c r="F82" s="75">
        <v>830.66</v>
      </c>
      <c r="G82" s="77">
        <v>0.13800000000000001</v>
      </c>
      <c r="H82" s="77">
        <v>0.104</v>
      </c>
      <c r="I82" s="36">
        <f t="shared" si="0"/>
        <v>0.104</v>
      </c>
      <c r="J82" s="72">
        <v>627696</v>
      </c>
      <c r="K82" s="73">
        <v>19.93</v>
      </c>
      <c r="L82" s="74">
        <v>7.47</v>
      </c>
      <c r="M82" s="75">
        <v>1240</v>
      </c>
      <c r="N82" s="67">
        <f t="shared" si="1"/>
        <v>0.104</v>
      </c>
      <c r="O82" s="67">
        <f t="shared" ref="O82:P82" si="82">G82</f>
        <v>0.13800000000000001</v>
      </c>
      <c r="P82" s="36">
        <f t="shared" si="82"/>
        <v>0.104</v>
      </c>
      <c r="Q82" s="76">
        <v>589475</v>
      </c>
      <c r="R82" s="73">
        <v>16.190000000000001</v>
      </c>
      <c r="S82" s="74">
        <v>2.4900000000000002</v>
      </c>
      <c r="T82" s="73">
        <v>2070</v>
      </c>
      <c r="U82" s="70">
        <f t="shared" si="3"/>
        <v>0.104</v>
      </c>
      <c r="V82" s="67">
        <f t="shared" si="4"/>
        <v>0.104</v>
      </c>
      <c r="W82" s="36">
        <f t="shared" si="5"/>
        <v>0.13800000000000001</v>
      </c>
      <c r="X82" s="50"/>
    </row>
    <row r="83" spans="1:24" x14ac:dyDescent="0.2">
      <c r="A83" s="50"/>
      <c r="B83" s="62">
        <v>79</v>
      </c>
      <c r="C83" s="76">
        <v>626387</v>
      </c>
      <c r="D83" s="73">
        <v>26.67</v>
      </c>
      <c r="E83" s="74">
        <v>2.54</v>
      </c>
      <c r="F83" s="75">
        <v>846.66</v>
      </c>
      <c r="G83" s="77">
        <v>0.14099999999999999</v>
      </c>
      <c r="H83" s="77">
        <v>0.106</v>
      </c>
      <c r="I83" s="36">
        <f t="shared" si="0"/>
        <v>0.106</v>
      </c>
      <c r="J83" s="72">
        <v>639120</v>
      </c>
      <c r="K83" s="73">
        <v>20.32</v>
      </c>
      <c r="L83" s="74">
        <v>7.62</v>
      </c>
      <c r="M83" s="75">
        <v>1.27</v>
      </c>
      <c r="N83" s="67">
        <f t="shared" si="1"/>
        <v>0.106</v>
      </c>
      <c r="O83" s="67">
        <f t="shared" ref="O83:P83" si="83">G83</f>
        <v>0.14099999999999999</v>
      </c>
      <c r="P83" s="36">
        <f t="shared" si="83"/>
        <v>0.106</v>
      </c>
      <c r="Q83" s="76">
        <v>599427</v>
      </c>
      <c r="R83" s="73">
        <v>16.510000000000002</v>
      </c>
      <c r="S83" s="74">
        <v>2.54</v>
      </c>
      <c r="T83" s="73">
        <v>2110</v>
      </c>
      <c r="U83" s="70">
        <f t="shared" si="3"/>
        <v>0.106</v>
      </c>
      <c r="V83" s="67">
        <f t="shared" si="4"/>
        <v>0.106</v>
      </c>
      <c r="W83" s="36">
        <f t="shared" si="5"/>
        <v>0.14099999999999999</v>
      </c>
      <c r="X83" s="50"/>
    </row>
    <row r="84" spans="1:24" x14ac:dyDescent="0.2">
      <c r="A84" s="50"/>
      <c r="B84" s="78">
        <v>80</v>
      </c>
      <c r="C84" s="79">
        <v>637896</v>
      </c>
      <c r="D84" s="80">
        <v>27.21</v>
      </c>
      <c r="E84" s="81">
        <v>2.59</v>
      </c>
      <c r="F84" s="82">
        <v>864</v>
      </c>
      <c r="G84" s="83">
        <v>0.14399999999999999</v>
      </c>
      <c r="H84" s="83">
        <v>0.108</v>
      </c>
      <c r="I84" s="39">
        <f t="shared" si="0"/>
        <v>0.108</v>
      </c>
      <c r="J84" s="84">
        <v>651496</v>
      </c>
      <c r="K84" s="80">
        <v>20.73</v>
      </c>
      <c r="L84" s="81">
        <v>7.77</v>
      </c>
      <c r="M84" s="82">
        <v>1290</v>
      </c>
      <c r="N84" s="85">
        <f t="shared" si="1"/>
        <v>0.108</v>
      </c>
      <c r="O84" s="85">
        <f t="shared" ref="O84:P84" si="84">G84</f>
        <v>0.14399999999999999</v>
      </c>
      <c r="P84" s="39">
        <f t="shared" si="84"/>
        <v>0.108</v>
      </c>
      <c r="Q84" s="79">
        <v>610208</v>
      </c>
      <c r="R84" s="80">
        <v>16.84</v>
      </c>
      <c r="S84" s="81">
        <v>2.59</v>
      </c>
      <c r="T84" s="80">
        <v>2160</v>
      </c>
      <c r="U84" s="86">
        <f t="shared" si="3"/>
        <v>0.108</v>
      </c>
      <c r="V84" s="85">
        <f t="shared" si="4"/>
        <v>0.108</v>
      </c>
      <c r="W84" s="39">
        <f t="shared" si="5"/>
        <v>0.14399999999999999</v>
      </c>
      <c r="X84" s="50"/>
    </row>
    <row r="85" spans="1:24" x14ac:dyDescent="0.2">
      <c r="A85" s="50"/>
      <c r="B85" s="51"/>
      <c r="C85" s="51"/>
      <c r="D85" s="52"/>
      <c r="E85" s="53"/>
      <c r="F85" s="52"/>
      <c r="G85" s="50"/>
      <c r="H85" s="50"/>
      <c r="I85" s="50"/>
      <c r="J85" s="51"/>
      <c r="K85" s="52"/>
      <c r="L85" s="53"/>
      <c r="M85" s="52"/>
      <c r="N85" s="50"/>
      <c r="O85" s="50"/>
      <c r="P85" s="50"/>
      <c r="Q85" s="51"/>
      <c r="R85" s="52"/>
      <c r="S85" s="53"/>
      <c r="T85" s="52"/>
      <c r="U85" s="50"/>
      <c r="V85" s="50"/>
      <c r="W85" s="50"/>
      <c r="X85" s="50"/>
    </row>
  </sheetData>
  <mergeCells count="9">
    <mergeCell ref="X2:X4"/>
    <mergeCell ref="X5:X36"/>
    <mergeCell ref="A2:A4"/>
    <mergeCell ref="C2:W2"/>
    <mergeCell ref="B3:B4"/>
    <mergeCell ref="C3:I3"/>
    <mergeCell ref="J3:P3"/>
    <mergeCell ref="Q3:W3"/>
    <mergeCell ref="A5:A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2"/>
  <sheetViews>
    <sheetView workbookViewId="0"/>
  </sheetViews>
  <sheetFormatPr defaultColWidth="12.5703125" defaultRowHeight="15.75" customHeight="1" x14ac:dyDescent="0.2"/>
  <cols>
    <col min="1" max="7" width="13.7109375" customWidth="1"/>
  </cols>
  <sheetData>
    <row r="1" spans="1:7" ht="28.5" customHeight="1" x14ac:dyDescent="0.2">
      <c r="A1" s="177" t="s">
        <v>154</v>
      </c>
      <c r="B1" s="150"/>
      <c r="C1" s="9"/>
      <c r="E1" s="177" t="s">
        <v>155</v>
      </c>
      <c r="F1" s="149"/>
      <c r="G1" s="150"/>
    </row>
    <row r="2" spans="1:7" ht="28.5" customHeight="1" x14ac:dyDescent="0.2">
      <c r="A2" s="88" t="s">
        <v>0</v>
      </c>
      <c r="B2" s="89" t="s">
        <v>156</v>
      </c>
      <c r="C2" s="9"/>
      <c r="E2" s="90" t="s">
        <v>127</v>
      </c>
      <c r="F2" s="90" t="s">
        <v>128</v>
      </c>
      <c r="G2" s="90" t="s">
        <v>129</v>
      </c>
    </row>
    <row r="3" spans="1:7" ht="28.5" customHeight="1" x14ac:dyDescent="0.2">
      <c r="A3" s="5" t="s">
        <v>3</v>
      </c>
      <c r="B3" s="91">
        <v>1</v>
      </c>
      <c r="C3" s="9"/>
      <c r="E3" s="92" t="s">
        <v>135</v>
      </c>
      <c r="F3" s="92" t="s">
        <v>133</v>
      </c>
      <c r="G3" s="92" t="s">
        <v>134</v>
      </c>
    </row>
    <row r="4" spans="1:7" ht="28.5" customHeight="1" x14ac:dyDescent="0.2">
      <c r="A4" s="3" t="s">
        <v>7</v>
      </c>
      <c r="B4" s="93">
        <v>1</v>
      </c>
      <c r="C4" s="9"/>
      <c r="F4" s="9"/>
      <c r="G4" s="9"/>
    </row>
    <row r="5" spans="1:7" ht="28.5" customHeight="1" x14ac:dyDescent="0.2">
      <c r="A5" s="3" t="s">
        <v>11</v>
      </c>
      <c r="B5" s="93">
        <v>1</v>
      </c>
      <c r="C5" s="9"/>
      <c r="D5" s="94"/>
      <c r="E5" s="94"/>
      <c r="F5" s="94"/>
      <c r="G5" s="94"/>
    </row>
    <row r="6" spans="1:7" ht="28.5" customHeight="1" x14ac:dyDescent="0.2">
      <c r="A6" s="3" t="s">
        <v>15</v>
      </c>
      <c r="B6" s="93">
        <v>2</v>
      </c>
      <c r="C6" s="9"/>
      <c r="D6" s="9"/>
      <c r="E6" s="9"/>
      <c r="F6" s="9"/>
      <c r="G6" s="9"/>
    </row>
    <row r="7" spans="1:7" ht="28.5" customHeight="1" x14ac:dyDescent="0.2">
      <c r="A7" s="3" t="s">
        <v>19</v>
      </c>
      <c r="B7" s="93">
        <v>2</v>
      </c>
      <c r="C7" s="9"/>
    </row>
    <row r="8" spans="1:7" ht="28.5" customHeight="1" x14ac:dyDescent="0.2">
      <c r="A8" s="3" t="s">
        <v>23</v>
      </c>
      <c r="B8" s="93">
        <v>3</v>
      </c>
      <c r="C8" s="9"/>
    </row>
    <row r="9" spans="1:7" ht="28.5" customHeight="1" x14ac:dyDescent="0.2">
      <c r="A9" s="3" t="s">
        <v>27</v>
      </c>
      <c r="B9" s="93">
        <v>3</v>
      </c>
      <c r="C9" s="9"/>
    </row>
    <row r="10" spans="1:7" ht="28.5" customHeight="1" x14ac:dyDescent="0.2">
      <c r="A10" s="3" t="s">
        <v>31</v>
      </c>
      <c r="B10" s="93">
        <v>3</v>
      </c>
      <c r="C10" s="9"/>
      <c r="E10" s="87" t="s">
        <v>0</v>
      </c>
      <c r="F10" s="95" t="s">
        <v>157</v>
      </c>
    </row>
    <row r="11" spans="1:7" ht="28.5" customHeight="1" x14ac:dyDescent="0.2">
      <c r="A11" s="3" t="s">
        <v>35</v>
      </c>
      <c r="B11" s="93">
        <v>4</v>
      </c>
      <c r="C11" s="9"/>
      <c r="D11" s="9"/>
      <c r="E11" s="96">
        <v>2</v>
      </c>
      <c r="F11" s="91">
        <v>1</v>
      </c>
    </row>
    <row r="12" spans="1:7" ht="28.5" customHeight="1" x14ac:dyDescent="0.2">
      <c r="A12" s="8" t="s">
        <v>39</v>
      </c>
      <c r="B12" s="97">
        <v>5</v>
      </c>
      <c r="C12" s="9"/>
      <c r="D12" s="9"/>
      <c r="E12" s="13">
        <v>4</v>
      </c>
      <c r="F12" s="93">
        <v>2</v>
      </c>
    </row>
    <row r="13" spans="1:7" ht="28.5" customHeight="1" x14ac:dyDescent="0.2">
      <c r="A13" s="98" t="s">
        <v>158</v>
      </c>
      <c r="B13" s="99">
        <f>SUM(B3:B12)</f>
        <v>25</v>
      </c>
      <c r="C13" s="9"/>
      <c r="D13" s="9"/>
      <c r="E13" s="100">
        <v>6</v>
      </c>
      <c r="F13" s="97">
        <v>3</v>
      </c>
    </row>
    <row r="14" spans="1:7" ht="28.5" customHeight="1" x14ac:dyDescent="0.2">
      <c r="A14" s="14"/>
      <c r="B14" s="9"/>
      <c r="C14" s="9"/>
      <c r="D14" s="9"/>
      <c r="E14" s="14"/>
      <c r="F14" s="14"/>
    </row>
    <row r="15" spans="1:7" ht="28.5" customHeight="1" x14ac:dyDescent="0.2">
      <c r="A15" s="14"/>
      <c r="B15" s="9"/>
      <c r="C15" s="9"/>
      <c r="D15" s="9"/>
      <c r="E15" s="14"/>
      <c r="F15" s="14"/>
    </row>
    <row r="16" spans="1:7" ht="28.5" customHeight="1" x14ac:dyDescent="0.2">
      <c r="A16" s="14"/>
      <c r="B16" s="9"/>
      <c r="C16" s="9"/>
      <c r="D16" s="9"/>
      <c r="E16" s="14"/>
      <c r="F16" s="14"/>
    </row>
    <row r="17" spans="1:6" ht="28.5" customHeight="1" x14ac:dyDescent="0.2">
      <c r="A17" s="14"/>
      <c r="B17" s="9"/>
      <c r="C17" s="9"/>
      <c r="D17" s="9"/>
      <c r="E17" s="14"/>
      <c r="F17" s="14"/>
    </row>
    <row r="18" spans="1:6" ht="28.5" customHeight="1" x14ac:dyDescent="0.2">
      <c r="A18" s="14"/>
      <c r="B18" s="9"/>
      <c r="C18" s="9"/>
      <c r="D18" s="9"/>
      <c r="E18" s="14"/>
      <c r="F18" s="14"/>
    </row>
    <row r="19" spans="1:6" ht="28.5" customHeight="1" x14ac:dyDescent="0.2">
      <c r="A19" s="14"/>
      <c r="B19" s="9"/>
      <c r="C19" s="9"/>
      <c r="D19" s="9"/>
      <c r="E19" s="14"/>
      <c r="F19" s="14"/>
    </row>
    <row r="20" spans="1:6" ht="28.5" customHeight="1" x14ac:dyDescent="0.2">
      <c r="A20" s="14"/>
      <c r="B20" s="9"/>
      <c r="C20" s="9"/>
      <c r="D20" s="9"/>
      <c r="E20" s="14"/>
      <c r="F20" s="14"/>
    </row>
    <row r="21" spans="1:6" ht="28.5" customHeight="1" x14ac:dyDescent="0.2">
      <c r="A21" s="14"/>
      <c r="B21" s="9"/>
      <c r="C21" s="9"/>
      <c r="D21" s="9"/>
      <c r="E21" s="14"/>
      <c r="F21" s="14"/>
    </row>
    <row r="22" spans="1:6" ht="28.5" customHeight="1" x14ac:dyDescent="0.2">
      <c r="A22" s="14"/>
      <c r="B22" s="9"/>
      <c r="C22" s="9"/>
      <c r="D22" s="9"/>
      <c r="E22" s="14"/>
      <c r="F22" s="14"/>
    </row>
  </sheetData>
  <mergeCells count="2">
    <mergeCell ref="A1:B1"/>
    <mergeCell ref="E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7"/>
  <sheetViews>
    <sheetView tabSelected="1" workbookViewId="0">
      <selection sqref="A1:A4"/>
    </sheetView>
  </sheetViews>
  <sheetFormatPr defaultColWidth="12.5703125" defaultRowHeight="15.75" customHeight="1" x14ac:dyDescent="0.2"/>
  <cols>
    <col min="1" max="1" width="24.42578125" customWidth="1"/>
    <col min="4" max="4" width="37.42578125" customWidth="1"/>
    <col min="5" max="5" width="4.140625" customWidth="1"/>
    <col min="6" max="6" width="24.42578125" customWidth="1"/>
    <col min="9" max="9" width="37.42578125" customWidth="1"/>
    <col min="10" max="10" width="4.140625" customWidth="1"/>
    <col min="11" max="11" width="24.42578125" customWidth="1"/>
    <col min="14" max="14" width="37.42578125" customWidth="1"/>
  </cols>
  <sheetData>
    <row r="1" spans="1:14" ht="31.5" customHeight="1" x14ac:dyDescent="0.2">
      <c r="A1" s="190" t="s">
        <v>159</v>
      </c>
      <c r="B1" s="193" t="s">
        <v>160</v>
      </c>
      <c r="C1" s="160"/>
      <c r="D1" s="194" t="s">
        <v>161</v>
      </c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31.5" customHeight="1" x14ac:dyDescent="0.2">
      <c r="A2" s="191"/>
      <c r="B2" s="195" t="s">
        <v>162</v>
      </c>
      <c r="C2" s="158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5"/>
    </row>
    <row r="3" spans="1:14" ht="31.5" customHeight="1" x14ac:dyDescent="0.2">
      <c r="A3" s="191"/>
      <c r="B3" s="196" t="s">
        <v>163</v>
      </c>
      <c r="C3" s="158"/>
      <c r="D3" s="194" t="s">
        <v>164</v>
      </c>
      <c r="E3" s="151"/>
      <c r="F3" s="151"/>
      <c r="G3" s="151"/>
      <c r="H3" s="151"/>
      <c r="I3" s="151"/>
      <c r="J3" s="151"/>
      <c r="K3" s="151"/>
      <c r="L3" s="151"/>
      <c r="M3" s="151"/>
      <c r="N3" s="152"/>
    </row>
    <row r="4" spans="1:14" ht="31.5" customHeight="1" x14ac:dyDescent="0.2">
      <c r="A4" s="192"/>
      <c r="B4" s="178" t="s">
        <v>165</v>
      </c>
      <c r="C4" s="179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57"/>
    </row>
    <row r="5" spans="1:14" ht="18.75" x14ac:dyDescent="0.2">
      <c r="A5" s="197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</row>
    <row r="6" spans="1:14" ht="12.75" x14ac:dyDescent="0.2">
      <c r="A6" s="180" t="s">
        <v>127</v>
      </c>
      <c r="B6" s="148"/>
      <c r="C6" s="148"/>
      <c r="D6" s="161"/>
      <c r="E6" s="184"/>
      <c r="F6" s="186" t="s">
        <v>166</v>
      </c>
      <c r="G6" s="148"/>
      <c r="H6" s="148"/>
      <c r="I6" s="161"/>
      <c r="J6" s="184"/>
      <c r="K6" s="186" t="s">
        <v>129</v>
      </c>
      <c r="L6" s="148"/>
      <c r="M6" s="148"/>
      <c r="N6" s="187"/>
    </row>
    <row r="7" spans="1:14" ht="12.75" x14ac:dyDescent="0.2">
      <c r="A7" s="181"/>
      <c r="B7" s="182"/>
      <c r="C7" s="182"/>
      <c r="D7" s="183"/>
      <c r="E7" s="185"/>
      <c r="F7" s="182"/>
      <c r="G7" s="182"/>
      <c r="H7" s="182"/>
      <c r="I7" s="183"/>
      <c r="J7" s="185"/>
      <c r="K7" s="188"/>
      <c r="L7" s="188"/>
      <c r="M7" s="188"/>
      <c r="N7" s="189"/>
    </row>
    <row r="8" spans="1:14" ht="25.5" x14ac:dyDescent="0.2">
      <c r="A8" s="101" t="s">
        <v>167</v>
      </c>
      <c r="B8" s="102" t="s">
        <v>168</v>
      </c>
      <c r="C8" s="103" t="s">
        <v>169</v>
      </c>
      <c r="D8" s="104"/>
      <c r="E8" s="185"/>
      <c r="F8" s="105" t="s">
        <v>167</v>
      </c>
      <c r="G8" s="105" t="s">
        <v>168</v>
      </c>
      <c r="H8" s="105" t="s">
        <v>169</v>
      </c>
      <c r="I8" s="106"/>
      <c r="J8" s="185"/>
      <c r="K8" s="107"/>
      <c r="L8" s="107"/>
      <c r="M8" s="107"/>
      <c r="N8" s="108"/>
    </row>
    <row r="9" spans="1:14" ht="31.5" customHeight="1" x14ac:dyDescent="0.2">
      <c r="A9" s="109" t="s">
        <v>170</v>
      </c>
      <c r="B9" s="110" t="s">
        <v>171</v>
      </c>
      <c r="C9" s="111" t="s">
        <v>172</v>
      </c>
      <c r="D9" s="112" t="s">
        <v>173</v>
      </c>
      <c r="E9" s="185"/>
      <c r="F9" s="113" t="s">
        <v>174</v>
      </c>
      <c r="G9" s="114" t="s">
        <v>171</v>
      </c>
      <c r="H9" s="115" t="s">
        <v>172</v>
      </c>
      <c r="I9" s="112" t="s">
        <v>175</v>
      </c>
      <c r="J9" s="185"/>
      <c r="K9" s="113" t="s">
        <v>176</v>
      </c>
      <c r="L9" s="114" t="s">
        <v>171</v>
      </c>
      <c r="M9" s="115" t="s">
        <v>172</v>
      </c>
      <c r="N9" s="116" t="s">
        <v>175</v>
      </c>
    </row>
    <row r="10" spans="1:14" ht="31.5" customHeight="1" x14ac:dyDescent="0.2">
      <c r="A10" s="117" t="s">
        <v>177</v>
      </c>
      <c r="B10" s="118" t="s">
        <v>178</v>
      </c>
      <c r="C10" s="119" t="s">
        <v>179</v>
      </c>
      <c r="D10" s="120"/>
      <c r="E10" s="185"/>
      <c r="F10" s="121" t="s">
        <v>180</v>
      </c>
      <c r="G10" s="118" t="s">
        <v>178</v>
      </c>
      <c r="H10" s="119" t="s">
        <v>179</v>
      </c>
      <c r="I10" s="120"/>
      <c r="J10" s="185"/>
      <c r="K10" s="121" t="s">
        <v>181</v>
      </c>
      <c r="L10" s="118" t="s">
        <v>178</v>
      </c>
      <c r="M10" s="119" t="s">
        <v>179</v>
      </c>
      <c r="N10" s="122"/>
    </row>
    <row r="11" spans="1:14" ht="31.5" customHeight="1" x14ac:dyDescent="0.2">
      <c r="A11" s="117" t="s">
        <v>182</v>
      </c>
      <c r="B11" s="118" t="s">
        <v>183</v>
      </c>
      <c r="C11" s="119" t="s">
        <v>184</v>
      </c>
      <c r="D11" s="123" t="s">
        <v>185</v>
      </c>
      <c r="E11" s="185"/>
      <c r="F11" s="121" t="s">
        <v>186</v>
      </c>
      <c r="G11" s="118" t="s">
        <v>183</v>
      </c>
      <c r="H11" s="119" t="s">
        <v>187</v>
      </c>
      <c r="I11" s="123" t="s">
        <v>188</v>
      </c>
      <c r="J11" s="185"/>
      <c r="K11" s="121" t="s">
        <v>189</v>
      </c>
      <c r="L11" s="118" t="s">
        <v>183</v>
      </c>
      <c r="M11" s="119" t="s">
        <v>190</v>
      </c>
      <c r="N11" s="124" t="s">
        <v>191</v>
      </c>
    </row>
    <row r="12" spans="1:14" ht="31.5" customHeight="1" x14ac:dyDescent="0.2">
      <c r="A12" s="117" t="s">
        <v>192</v>
      </c>
      <c r="B12" s="118" t="s">
        <v>183</v>
      </c>
      <c r="C12" s="119" t="s">
        <v>193</v>
      </c>
      <c r="D12" s="123" t="s">
        <v>194</v>
      </c>
      <c r="E12" s="185"/>
      <c r="F12" s="121" t="s">
        <v>192</v>
      </c>
      <c r="G12" s="118" t="s">
        <v>183</v>
      </c>
      <c r="H12" s="119" t="s">
        <v>193</v>
      </c>
      <c r="I12" s="123" t="s">
        <v>194</v>
      </c>
      <c r="J12" s="185"/>
      <c r="K12" s="121" t="s">
        <v>192</v>
      </c>
      <c r="L12" s="118" t="s">
        <v>183</v>
      </c>
      <c r="M12" s="119" t="s">
        <v>193</v>
      </c>
      <c r="N12" s="124" t="s">
        <v>194</v>
      </c>
    </row>
    <row r="13" spans="1:14" ht="31.5" customHeight="1" x14ac:dyDescent="0.2">
      <c r="A13" s="117" t="s">
        <v>195</v>
      </c>
      <c r="B13" s="118" t="s">
        <v>183</v>
      </c>
      <c r="C13" s="119" t="s">
        <v>193</v>
      </c>
      <c r="D13" s="123" t="s">
        <v>191</v>
      </c>
      <c r="E13" s="185"/>
      <c r="F13" s="121" t="s">
        <v>195</v>
      </c>
      <c r="G13" s="118" t="s">
        <v>183</v>
      </c>
      <c r="H13" s="119" t="s">
        <v>193</v>
      </c>
      <c r="I13" s="123" t="s">
        <v>191</v>
      </c>
      <c r="J13" s="185"/>
      <c r="K13" s="121" t="s">
        <v>195</v>
      </c>
      <c r="L13" s="118" t="s">
        <v>183</v>
      </c>
      <c r="M13" s="119" t="s">
        <v>193</v>
      </c>
      <c r="N13" s="124" t="s">
        <v>191</v>
      </c>
    </row>
    <row r="14" spans="1:14" ht="31.5" customHeight="1" x14ac:dyDescent="0.2">
      <c r="A14" s="117" t="s">
        <v>196</v>
      </c>
      <c r="B14" s="118" t="s">
        <v>183</v>
      </c>
      <c r="C14" s="119" t="s">
        <v>193</v>
      </c>
      <c r="D14" s="123" t="s">
        <v>197</v>
      </c>
      <c r="E14" s="185"/>
      <c r="F14" s="121" t="s">
        <v>196</v>
      </c>
      <c r="G14" s="118" t="s">
        <v>183</v>
      </c>
      <c r="H14" s="119" t="s">
        <v>193</v>
      </c>
      <c r="I14" s="123" t="s">
        <v>197</v>
      </c>
      <c r="J14" s="185"/>
      <c r="K14" s="121" t="s">
        <v>196</v>
      </c>
      <c r="L14" s="118" t="s">
        <v>183</v>
      </c>
      <c r="M14" s="119" t="s">
        <v>193</v>
      </c>
      <c r="N14" s="124" t="s">
        <v>197</v>
      </c>
    </row>
    <row r="15" spans="1:14" ht="31.5" customHeight="1" x14ac:dyDescent="0.2">
      <c r="A15" s="117" t="s">
        <v>198</v>
      </c>
      <c r="B15" s="118" t="s">
        <v>183</v>
      </c>
      <c r="C15" s="119" t="s">
        <v>193</v>
      </c>
      <c r="D15" s="123" t="s">
        <v>199</v>
      </c>
      <c r="E15" s="185"/>
      <c r="F15" s="121" t="s">
        <v>198</v>
      </c>
      <c r="G15" s="118" t="s">
        <v>183</v>
      </c>
      <c r="H15" s="119" t="s">
        <v>193</v>
      </c>
      <c r="I15" s="123" t="s">
        <v>199</v>
      </c>
      <c r="J15" s="185"/>
      <c r="K15" s="121" t="s">
        <v>198</v>
      </c>
      <c r="L15" s="118" t="s">
        <v>183</v>
      </c>
      <c r="M15" s="119" t="s">
        <v>193</v>
      </c>
      <c r="N15" s="124" t="s">
        <v>199</v>
      </c>
    </row>
    <row r="16" spans="1:14" ht="31.5" customHeight="1" x14ac:dyDescent="0.2">
      <c r="A16" s="125" t="s">
        <v>200</v>
      </c>
      <c r="B16" s="126" t="s">
        <v>183</v>
      </c>
      <c r="C16" s="127" t="s">
        <v>193</v>
      </c>
      <c r="D16" s="128"/>
      <c r="E16" s="185"/>
      <c r="F16" s="129" t="s">
        <v>200</v>
      </c>
      <c r="G16" s="126" t="s">
        <v>183</v>
      </c>
      <c r="H16" s="127" t="s">
        <v>193</v>
      </c>
      <c r="I16" s="128"/>
      <c r="J16" s="185"/>
      <c r="K16" s="129" t="s">
        <v>200</v>
      </c>
      <c r="L16" s="126" t="s">
        <v>183</v>
      </c>
      <c r="M16" s="127" t="s">
        <v>193</v>
      </c>
      <c r="N16" s="130"/>
    </row>
    <row r="17" spans="1:14" ht="31.5" customHeight="1" x14ac:dyDescent="0.2">
      <c r="A17" s="131" t="s">
        <v>170</v>
      </c>
      <c r="B17" s="132" t="s">
        <v>201</v>
      </c>
      <c r="C17" s="133" t="s">
        <v>202</v>
      </c>
      <c r="D17" s="123" t="s">
        <v>203</v>
      </c>
      <c r="E17" s="185"/>
      <c r="F17" s="134" t="s">
        <v>174</v>
      </c>
      <c r="G17" s="132" t="s">
        <v>201</v>
      </c>
      <c r="H17" s="133" t="s">
        <v>202</v>
      </c>
      <c r="I17" s="123" t="s">
        <v>204</v>
      </c>
      <c r="J17" s="185"/>
      <c r="K17" s="134" t="s">
        <v>176</v>
      </c>
      <c r="L17" s="132" t="s">
        <v>201</v>
      </c>
      <c r="M17" s="133" t="s">
        <v>202</v>
      </c>
      <c r="N17" s="124" t="s">
        <v>204</v>
      </c>
    </row>
    <row r="18" spans="1:14" ht="31.5" customHeight="1" x14ac:dyDescent="0.2">
      <c r="A18" s="135" t="s">
        <v>177</v>
      </c>
      <c r="B18" s="136" t="s">
        <v>178</v>
      </c>
      <c r="C18" s="137" t="s">
        <v>205</v>
      </c>
      <c r="D18" s="120"/>
      <c r="E18" s="185"/>
      <c r="F18" s="138" t="s">
        <v>180</v>
      </c>
      <c r="G18" s="136" t="s">
        <v>178</v>
      </c>
      <c r="H18" s="137" t="s">
        <v>205</v>
      </c>
      <c r="I18" s="128"/>
      <c r="J18" s="185"/>
      <c r="K18" s="138" t="s">
        <v>181</v>
      </c>
      <c r="L18" s="136" t="s">
        <v>178</v>
      </c>
      <c r="M18" s="137" t="s">
        <v>205</v>
      </c>
      <c r="N18" s="122"/>
    </row>
    <row r="19" spans="1:14" ht="31.5" customHeight="1" x14ac:dyDescent="0.2">
      <c r="A19" s="135" t="s">
        <v>182</v>
      </c>
      <c r="B19" s="136" t="s">
        <v>183</v>
      </c>
      <c r="C19" s="137" t="s">
        <v>206</v>
      </c>
      <c r="D19" s="123" t="s">
        <v>207</v>
      </c>
      <c r="E19" s="185"/>
      <c r="F19" s="138" t="s">
        <v>186</v>
      </c>
      <c r="G19" s="136" t="s">
        <v>183</v>
      </c>
      <c r="H19" s="137" t="s">
        <v>208</v>
      </c>
      <c r="I19" s="123" t="s">
        <v>209</v>
      </c>
      <c r="J19" s="185"/>
      <c r="K19" s="138" t="s">
        <v>210</v>
      </c>
      <c r="L19" s="136" t="s">
        <v>183</v>
      </c>
      <c r="M19" s="137" t="s">
        <v>211</v>
      </c>
      <c r="N19" s="124" t="s">
        <v>209</v>
      </c>
    </row>
    <row r="20" spans="1:14" ht="31.5" customHeight="1" x14ac:dyDescent="0.2">
      <c r="A20" s="135" t="s">
        <v>192</v>
      </c>
      <c r="B20" s="136" t="s">
        <v>183</v>
      </c>
      <c r="C20" s="137" t="s">
        <v>212</v>
      </c>
      <c r="D20" s="123" t="s">
        <v>194</v>
      </c>
      <c r="E20" s="185"/>
      <c r="F20" s="138" t="s">
        <v>192</v>
      </c>
      <c r="G20" s="136" t="s">
        <v>183</v>
      </c>
      <c r="H20" s="137" t="s">
        <v>212</v>
      </c>
      <c r="I20" s="123" t="s">
        <v>194</v>
      </c>
      <c r="J20" s="185"/>
      <c r="K20" s="138" t="s">
        <v>192</v>
      </c>
      <c r="L20" s="136" t="s">
        <v>183</v>
      </c>
      <c r="M20" s="137" t="s">
        <v>212</v>
      </c>
      <c r="N20" s="124" t="s">
        <v>194</v>
      </c>
    </row>
    <row r="21" spans="1:14" ht="31.5" customHeight="1" x14ac:dyDescent="0.2">
      <c r="A21" s="135" t="s">
        <v>195</v>
      </c>
      <c r="B21" s="136" t="s">
        <v>183</v>
      </c>
      <c r="C21" s="137" t="s">
        <v>212</v>
      </c>
      <c r="D21" s="123" t="s">
        <v>191</v>
      </c>
      <c r="E21" s="185"/>
      <c r="F21" s="138" t="s">
        <v>195</v>
      </c>
      <c r="G21" s="136" t="s">
        <v>183</v>
      </c>
      <c r="H21" s="137" t="s">
        <v>212</v>
      </c>
      <c r="I21" s="123" t="s">
        <v>191</v>
      </c>
      <c r="J21" s="185"/>
      <c r="K21" s="138" t="s">
        <v>195</v>
      </c>
      <c r="L21" s="136" t="s">
        <v>183</v>
      </c>
      <c r="M21" s="137" t="s">
        <v>212</v>
      </c>
      <c r="N21" s="124" t="s">
        <v>191</v>
      </c>
    </row>
    <row r="22" spans="1:14" ht="31.5" customHeight="1" x14ac:dyDescent="0.2">
      <c r="A22" s="135" t="s">
        <v>196</v>
      </c>
      <c r="B22" s="136" t="s">
        <v>183</v>
      </c>
      <c r="C22" s="137" t="s">
        <v>212</v>
      </c>
      <c r="D22" s="139" t="s">
        <v>197</v>
      </c>
      <c r="E22" s="185"/>
      <c r="F22" s="138" t="s">
        <v>196</v>
      </c>
      <c r="G22" s="136" t="s">
        <v>183</v>
      </c>
      <c r="H22" s="137" t="s">
        <v>212</v>
      </c>
      <c r="I22" s="139" t="s">
        <v>197</v>
      </c>
      <c r="J22" s="185"/>
      <c r="K22" s="138" t="s">
        <v>196</v>
      </c>
      <c r="L22" s="136" t="s">
        <v>183</v>
      </c>
      <c r="M22" s="137" t="s">
        <v>212</v>
      </c>
      <c r="N22" s="140" t="s">
        <v>197</v>
      </c>
    </row>
    <row r="23" spans="1:14" ht="31.5" customHeight="1" x14ac:dyDescent="0.2">
      <c r="A23" s="135" t="s">
        <v>198</v>
      </c>
      <c r="B23" s="136" t="s">
        <v>183</v>
      </c>
      <c r="C23" s="137" t="s">
        <v>212</v>
      </c>
      <c r="D23" s="139" t="s">
        <v>191</v>
      </c>
      <c r="E23" s="185"/>
      <c r="F23" s="138" t="s">
        <v>198</v>
      </c>
      <c r="G23" s="136" t="s">
        <v>183</v>
      </c>
      <c r="H23" s="137" t="s">
        <v>212</v>
      </c>
      <c r="I23" s="139" t="s">
        <v>191</v>
      </c>
      <c r="J23" s="185"/>
      <c r="K23" s="138" t="s">
        <v>198</v>
      </c>
      <c r="L23" s="136" t="s">
        <v>183</v>
      </c>
      <c r="M23" s="137" t="s">
        <v>212</v>
      </c>
      <c r="N23" s="140" t="s">
        <v>191</v>
      </c>
    </row>
    <row r="24" spans="1:14" ht="31.5" customHeight="1" x14ac:dyDescent="0.2">
      <c r="A24" s="141" t="s">
        <v>213</v>
      </c>
      <c r="B24" s="136" t="s">
        <v>183</v>
      </c>
      <c r="C24" s="137" t="s">
        <v>212</v>
      </c>
      <c r="D24" s="142" t="s">
        <v>214</v>
      </c>
      <c r="E24" s="185"/>
      <c r="F24" s="143" t="s">
        <v>200</v>
      </c>
      <c r="G24" s="136" t="s">
        <v>183</v>
      </c>
      <c r="H24" s="137" t="s">
        <v>212</v>
      </c>
      <c r="I24" s="142" t="s">
        <v>214</v>
      </c>
      <c r="J24" s="185"/>
      <c r="K24" s="143" t="s">
        <v>200</v>
      </c>
      <c r="L24" s="136" t="s">
        <v>183</v>
      </c>
      <c r="M24" s="137" t="s">
        <v>212</v>
      </c>
      <c r="N24" s="144" t="s">
        <v>214</v>
      </c>
    </row>
    <row r="25" spans="1:14" ht="31.5" customHeight="1" x14ac:dyDescent="0.2">
      <c r="A25" s="135" t="s">
        <v>215</v>
      </c>
      <c r="B25" s="136" t="s">
        <v>183</v>
      </c>
      <c r="C25" s="137" t="s">
        <v>212</v>
      </c>
      <c r="D25" s="139" t="s">
        <v>197</v>
      </c>
      <c r="E25" s="185"/>
      <c r="F25" s="138" t="s">
        <v>215</v>
      </c>
      <c r="G25" s="136" t="s">
        <v>183</v>
      </c>
      <c r="H25" s="137" t="s">
        <v>212</v>
      </c>
      <c r="I25" s="139" t="s">
        <v>197</v>
      </c>
      <c r="J25" s="185"/>
      <c r="K25" s="138" t="s">
        <v>215</v>
      </c>
      <c r="L25" s="136" t="s">
        <v>183</v>
      </c>
      <c r="M25" s="137" t="s">
        <v>212</v>
      </c>
      <c r="N25" s="140" t="s">
        <v>197</v>
      </c>
    </row>
    <row r="26" spans="1:14" ht="31.5" customHeight="1" x14ac:dyDescent="0.2">
      <c r="A26" s="135" t="s">
        <v>216</v>
      </c>
      <c r="B26" s="136" t="s">
        <v>183</v>
      </c>
      <c r="C26" s="137" t="s">
        <v>212</v>
      </c>
      <c r="D26" s="139" t="s">
        <v>191</v>
      </c>
      <c r="E26" s="185"/>
      <c r="F26" s="138" t="s">
        <v>216</v>
      </c>
      <c r="G26" s="136" t="s">
        <v>183</v>
      </c>
      <c r="H26" s="137" t="s">
        <v>212</v>
      </c>
      <c r="I26" s="139" t="s">
        <v>191</v>
      </c>
      <c r="J26" s="185"/>
      <c r="K26" s="138" t="s">
        <v>216</v>
      </c>
      <c r="L26" s="136" t="s">
        <v>183</v>
      </c>
      <c r="M26" s="137" t="s">
        <v>212</v>
      </c>
      <c r="N26" s="140" t="s">
        <v>191</v>
      </c>
    </row>
    <row r="27" spans="1:14" ht="31.5" customHeight="1" x14ac:dyDescent="0.2">
      <c r="A27" s="145" t="s">
        <v>217</v>
      </c>
      <c r="B27" s="146" t="s">
        <v>183</v>
      </c>
      <c r="C27" s="147" t="s">
        <v>218</v>
      </c>
      <c r="D27" s="139" t="s">
        <v>219</v>
      </c>
      <c r="E27" s="185"/>
      <c r="F27" s="143" t="s">
        <v>220</v>
      </c>
      <c r="G27" s="136" t="s">
        <v>183</v>
      </c>
      <c r="H27" s="137" t="s">
        <v>221</v>
      </c>
      <c r="I27" s="139" t="s">
        <v>222</v>
      </c>
      <c r="J27" s="185"/>
      <c r="K27" s="138" t="s">
        <v>223</v>
      </c>
      <c r="L27" s="136" t="s">
        <v>224</v>
      </c>
      <c r="M27" s="137" t="s">
        <v>225</v>
      </c>
      <c r="N27" s="140" t="s">
        <v>222</v>
      </c>
    </row>
  </sheetData>
  <mergeCells count="13">
    <mergeCell ref="K6:N7"/>
    <mergeCell ref="A1:A4"/>
    <mergeCell ref="B1:C1"/>
    <mergeCell ref="D1:N2"/>
    <mergeCell ref="B2:C2"/>
    <mergeCell ref="B3:C3"/>
    <mergeCell ref="D3:N4"/>
    <mergeCell ref="A5:N5"/>
    <mergeCell ref="B4:C4"/>
    <mergeCell ref="A6:D7"/>
    <mergeCell ref="E6:E27"/>
    <mergeCell ref="J6:J27"/>
    <mergeCell ref="F6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Тимбилдинг</vt:lpstr>
      <vt:lpstr>Снаряжение 1</vt:lpstr>
      <vt:lpstr>Снаряжение 2</vt:lpstr>
      <vt:lpstr>Снаряжение 3</vt:lpstr>
      <vt:lpstr>Перековка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tira</dc:creator>
  <cp:lastModifiedBy>tira</cp:lastModifiedBy>
  <dcterms:created xsi:type="dcterms:W3CDTF">2026-05-29T12:41:44Z</dcterms:created>
  <dcterms:modified xsi:type="dcterms:W3CDTF">2026-05-29T12:41:44Z</dcterms:modified>
</cp:coreProperties>
</file>