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ac2cd6eb105b7/Dokumen/"/>
    </mc:Choice>
  </mc:AlternateContent>
  <xr:revisionPtr revIDLastSave="677" documentId="14_{D0144406-17F2-4409-81C2-D2B5203AC966}" xr6:coauthVersionLast="47" xr6:coauthVersionMax="47" xr10:uidLastSave="{871C4772-1795-40EC-9550-ADF75FD39600}"/>
  <bookViews>
    <workbookView xWindow="-108" yWindow="-108" windowWidth="23256" windowHeight="12456" xr2:uid="{76A3E113-1FA2-4F0B-949C-2E9B9EA34B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9" i="1" l="1"/>
  <c r="R87" i="1"/>
  <c r="R85" i="1"/>
  <c r="R83" i="1"/>
  <c r="R81" i="1"/>
  <c r="R71" i="1"/>
  <c r="R69" i="1"/>
  <c r="R67" i="1"/>
  <c r="R65" i="1"/>
  <c r="R62" i="1"/>
  <c r="R52" i="1"/>
  <c r="R54" i="1"/>
  <c r="R50" i="1"/>
  <c r="R48" i="1"/>
  <c r="R45" i="1"/>
  <c r="H24" i="1"/>
  <c r="H34" i="1"/>
  <c r="H38" i="1"/>
  <c r="H36" i="1"/>
  <c r="H21" i="1"/>
  <c r="I33" i="1" l="1"/>
  <c r="I30" i="1"/>
  <c r="I22" i="1"/>
  <c r="I26" i="1"/>
  <c r="I37" i="1"/>
  <c r="I35" i="1"/>
</calcChain>
</file>

<file path=xl/sharedStrings.xml><?xml version="1.0" encoding="utf-8"?>
<sst xmlns="http://schemas.openxmlformats.org/spreadsheetml/2006/main" count="230" uniqueCount="60">
  <si>
    <t>Kelompok 1               :</t>
  </si>
  <si>
    <t>Bayu Adhitya Wibisana (10191015)</t>
  </si>
  <si>
    <t>Andi Mira Detavia (10221023)</t>
  </si>
  <si>
    <t>Rahmatullah (10221027)</t>
  </si>
  <si>
    <t xml:space="preserve">Ahmad Baihaqi (10221063) </t>
  </si>
  <si>
    <t>Alya Vindi Ervia (10221083)</t>
  </si>
  <si>
    <t>Beberapa sample dari dataset analisa tingkat pencemaran udara di bulan November 2021.</t>
  </si>
  <si>
    <t>No.</t>
  </si>
  <si>
    <t>pm10</t>
  </si>
  <si>
    <t>pm25</t>
  </si>
  <si>
    <t>so2</t>
  </si>
  <si>
    <t>co</t>
  </si>
  <si>
    <t>o3</t>
  </si>
  <si>
    <t>no2</t>
  </si>
  <si>
    <t>categori</t>
  </si>
  <si>
    <t>Rentang angka :</t>
  </si>
  <si>
    <t>Rumus Entropy :</t>
  </si>
  <si>
    <t>Rumus Gain :</t>
  </si>
  <si>
    <t>Tinggi</t>
  </si>
  <si>
    <t>Sedang</t>
  </si>
  <si>
    <t>Rendah</t>
  </si>
  <si>
    <t>TIDAK SEHAT</t>
  </si>
  <si>
    <t>Rendah : 1 - 36</t>
  </si>
  <si>
    <t>SEDANG</t>
  </si>
  <si>
    <t>Sedang : 37 - 74</t>
  </si>
  <si>
    <t>BAIK</t>
  </si>
  <si>
    <t>Tinggi : 75 - 110</t>
  </si>
  <si>
    <t>Tabel 1 Keputusan Kasus Soal 1</t>
  </si>
  <si>
    <t>Langkah 1 Menghitung jumlah kasus dan nilai Entropy serta Gain untuk setiap atributnya.</t>
  </si>
  <si>
    <t>HASIL PERHITUNGAN ENTROPY DAN GAIN</t>
  </si>
  <si>
    <t>Node</t>
  </si>
  <si>
    <t>Jumlah Kasus</t>
  </si>
  <si>
    <t>Entropy</t>
  </si>
  <si>
    <t>Gain</t>
  </si>
  <si>
    <t>Contoh :</t>
  </si>
  <si>
    <t>Total</t>
  </si>
  <si>
    <t>Tabel 2 Perhitungan Node 1</t>
  </si>
  <si>
    <t>HASIL PERHITUNGAN ENTROPY DAN GAIN pm25 -&gt; Tinggi</t>
  </si>
  <si>
    <t>Tabel 3 Keputusan Kasus Soal 1</t>
  </si>
  <si>
    <t>Tabel 4 Perhitungan Node 1.1</t>
  </si>
  <si>
    <t>HASIL PERHITUNGAN ENTROPY DAN GAIN pm25 -&gt; Sedang</t>
  </si>
  <si>
    <t>Tabel 5 Keputusan Kasus Soal 1</t>
  </si>
  <si>
    <t>Tabel 6 Perhitungan Node 1.2</t>
  </si>
  <si>
    <t>HASIL PERHITUNGAN ENTROPY DAN GAIN pm25 -&gt; Rendah</t>
  </si>
  <si>
    <t>Tabel 7 Keputusan Kasus Soal 1</t>
  </si>
  <si>
    <t>Tabel 8 Perhitungan Node 1.3</t>
  </si>
  <si>
    <t>Langkah 2 Membuat Pohon Keputusan.</t>
  </si>
  <si>
    <t>MEMBUAT POHON KEPUTUSAN</t>
  </si>
  <si>
    <t xml:space="preserve">Kesimpulan : </t>
  </si>
  <si>
    <r>
      <rPr>
        <b/>
        <sz val="11"/>
        <color rgb="FF000000"/>
        <rFont val="Calibri"/>
      </rPr>
      <t>Jika pm25 Tinggi,</t>
    </r>
    <r>
      <rPr>
        <sz val="11"/>
        <color rgb="FF000000"/>
        <rFont val="Calibri"/>
      </rPr>
      <t xml:space="preserve"> </t>
    </r>
  </si>
  <si>
    <t>a) pm10 Tinggi dan Sedang, maka keputusannya adalah Tidak Sehat.</t>
  </si>
  <si>
    <t>b) so2 Sedang, maka keputusannya adalah Tidak Sehat.</t>
  </si>
  <si>
    <t xml:space="preserve">c) co, o3, dan no2 Rendah, maka keputusannya adalah Tidak Sehat. </t>
  </si>
  <si>
    <t>Jika pm25 Sedang,</t>
  </si>
  <si>
    <t>a) pm10 Rendah, maka keputusannya adalah Baik. Sedangkan jika pm10 Sedang, maka keputusannya adalah Sedang.</t>
  </si>
  <si>
    <t>b) so2 Sedang, maka keputusannya adalah Baik dan Sedang.</t>
  </si>
  <si>
    <t xml:space="preserve">c) co, o3, dan no2 Rendah, maka keputusannya adalah Baik dan Sedang. </t>
  </si>
  <si>
    <t>Jika pm25 Rendah,</t>
  </si>
  <si>
    <t>a) pm10 Sedang, maka keputusannya adalah Baik.</t>
  </si>
  <si>
    <t>b) so2, co, o3, no2 Rendah, maka keputusannya adalah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</si>
</sst>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rgb="FF444444"/>
      <name val="Calibri"/>
      <family val="2"/>
      <charset val="1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/>
    <xf numFmtId="0" fontId="3" fillId="0" borderId="2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Fill="1" applyBorder="1"/>
    <xf numFmtId="0" fontId="1" fillId="0" borderId="3" xfId="0" applyFont="1" applyFill="1" applyBorder="1"/>
    <xf numFmtId="0" fontId="0" fillId="0" borderId="21" xfId="0" applyBorder="1"/>
    <xf numFmtId="0" fontId="1" fillId="0" borderId="0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0" fillId="0" borderId="25" xfId="0" applyBorder="1"/>
    <xf numFmtId="0" fontId="0" fillId="0" borderId="26" xfId="0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31" xfId="0" applyBorder="1"/>
    <xf numFmtId="0" fontId="1" fillId="0" borderId="32" xfId="0" applyFont="1" applyBorder="1"/>
    <xf numFmtId="0" fontId="0" fillId="0" borderId="32" xfId="0" applyBorder="1"/>
    <xf numFmtId="0" fontId="0" fillId="0" borderId="33" xfId="0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/>
    <xf numFmtId="0" fontId="0" fillId="2" borderId="3" xfId="0" applyFill="1" applyBorder="1"/>
    <xf numFmtId="0" fontId="0" fillId="2" borderId="26" xfId="0" applyFill="1" applyBorder="1"/>
    <xf numFmtId="0" fontId="0" fillId="3" borderId="3" xfId="0" applyFill="1" applyBorder="1"/>
    <xf numFmtId="0" fontId="1" fillId="2" borderId="0" xfId="0" applyFont="1" applyFill="1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38" xfId="0" applyBorder="1"/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Fill="1" applyBorder="1"/>
    <xf numFmtId="0" fontId="0" fillId="3" borderId="16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0" fillId="0" borderId="22" xfId="0" applyBorder="1"/>
    <xf numFmtId="0" fontId="1" fillId="0" borderId="23" xfId="0" applyFont="1" applyFill="1" applyBorder="1"/>
    <xf numFmtId="0" fontId="0" fillId="0" borderId="23" xfId="0" applyBorder="1"/>
    <xf numFmtId="0" fontId="0" fillId="0" borderId="24" xfId="0" applyBorder="1"/>
    <xf numFmtId="0" fontId="0" fillId="0" borderId="28" xfId="0" applyFill="1" applyBorder="1"/>
    <xf numFmtId="0" fontId="1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9</xdr:row>
      <xdr:rowOff>57150</xdr:rowOff>
    </xdr:from>
    <xdr:to>
      <xdr:col>15</xdr:col>
      <xdr:colOff>419100</xdr:colOff>
      <xdr:row>16</xdr:row>
      <xdr:rowOff>133350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56119D9A-2531-4330-8ABC-3B6772F47EA7}"/>
            </a:ext>
            <a:ext uri="{147F2762-F138-4A5C-976F-8EAC2B608ADB}">
              <a16:predDERef xmlns:a16="http://schemas.microsoft.com/office/drawing/2014/main" pred="{4958A444-CA12-4707-93FD-3CAB3E5CA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524000"/>
          <a:ext cx="2190750" cy="140970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9</xdr:row>
      <xdr:rowOff>57150</xdr:rowOff>
    </xdr:from>
    <xdr:to>
      <xdr:col>19</xdr:col>
      <xdr:colOff>466725</xdr:colOff>
      <xdr:row>16</xdr:row>
      <xdr:rowOff>133350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4421E764-5402-4BEB-888E-BAD22A163FB9}"/>
            </a:ext>
            <a:ext uri="{147F2762-F138-4A5C-976F-8EAC2B608ADB}">
              <a16:predDERef xmlns:a16="http://schemas.microsoft.com/office/drawing/2014/main" pred="{56119D9A-2531-4330-8ABC-3B6772F4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1524000"/>
          <a:ext cx="2247900" cy="1409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20</xdr:col>
      <xdr:colOff>9525</xdr:colOff>
      <xdr:row>28</xdr:row>
      <xdr:rowOff>133350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E26822C9-780C-4D9C-B758-A4A1DAA32EDA}"/>
            </a:ext>
            <a:ext uri="{147F2762-F138-4A5C-976F-8EAC2B608ADB}">
              <a16:predDERef xmlns:a16="http://schemas.microsoft.com/office/drawing/2014/main" pred="{4421E764-5402-4BEB-888E-BAD22A163F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27" t="5555" r="1990"/>
        <a:stretch/>
      </xdr:blipFill>
      <xdr:spPr>
        <a:xfrm>
          <a:off x="6438900" y="3762375"/>
          <a:ext cx="6124575" cy="1628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142875</xdr:rowOff>
    </xdr:from>
    <xdr:to>
      <xdr:col>10</xdr:col>
      <xdr:colOff>533400</xdr:colOff>
      <xdr:row>119</xdr:row>
      <xdr:rowOff>38100</xdr:rowOff>
    </xdr:to>
    <xdr:pic>
      <xdr:nvPicPr>
        <xdr:cNvPr id="14" name="Gambar 13">
          <a:extLst>
            <a:ext uri="{FF2B5EF4-FFF2-40B4-BE49-F238E27FC236}">
              <a16:creationId xmlns:a16="http://schemas.microsoft.com/office/drawing/2014/main" id="{ED46B5A3-9004-8A16-47E3-0A11657AB03D}"/>
            </a:ext>
            <a:ext uri="{147F2762-F138-4A5C-976F-8EAC2B608ADB}">
              <a16:predDERef xmlns:a16="http://schemas.microsoft.com/office/drawing/2014/main" pred="{E26822C9-780C-4D9C-B758-A4A1DAA32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497425"/>
          <a:ext cx="6915150" cy="332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BB33-0D04-487E-B4AE-F7873F48D311}">
  <dimension ref="A1:AN138"/>
  <sheetViews>
    <sheetView tabSelected="1" topLeftCell="A170" zoomScale="85" zoomScaleNormal="79" workbookViewId="0">
      <selection activeCell="A138" sqref="A138:K195"/>
    </sheetView>
  </sheetViews>
  <sheetFormatPr defaultRowHeight="14.45"/>
  <cols>
    <col min="1" max="1" width="9.7109375" customWidth="1"/>
    <col min="2" max="2" width="9.28515625" customWidth="1"/>
    <col min="3" max="3" width="9.7109375" customWidth="1"/>
    <col min="4" max="4" width="9.5703125" customWidth="1"/>
    <col min="6" max="6" width="8.7109375" customWidth="1"/>
    <col min="8" max="8" width="11.85546875" customWidth="1"/>
    <col min="9" max="9" width="9.42578125" customWidth="1"/>
    <col min="11" max="11" width="8.85546875" customWidth="1"/>
    <col min="12" max="12" width="9.7109375" customWidth="1"/>
    <col min="15" max="15" width="9.140625" customWidth="1"/>
  </cols>
  <sheetData>
    <row r="1" spans="1:17" ht="15">
      <c r="A1" s="31" t="s">
        <v>0</v>
      </c>
      <c r="B1" s="31"/>
      <c r="C1" s="1" t="s">
        <v>1</v>
      </c>
      <c r="D1" s="1"/>
      <c r="E1" s="1"/>
    </row>
    <row r="2" spans="1:17" ht="15">
      <c r="A2" s="31"/>
      <c r="B2" s="31"/>
      <c r="C2" s="1" t="s">
        <v>2</v>
      </c>
      <c r="D2" s="1"/>
      <c r="E2" s="1"/>
    </row>
    <row r="3" spans="1:17" ht="15">
      <c r="A3" s="31"/>
      <c r="B3" s="31"/>
      <c r="C3" s="1" t="s">
        <v>3</v>
      </c>
      <c r="D3" s="1"/>
      <c r="E3" s="1"/>
    </row>
    <row r="4" spans="1:17" ht="15">
      <c r="A4" s="31"/>
      <c r="B4" s="31"/>
      <c r="C4" s="1" t="s">
        <v>4</v>
      </c>
      <c r="D4" s="1"/>
      <c r="E4" s="1"/>
    </row>
    <row r="5" spans="1:17" ht="15">
      <c r="C5" s="1" t="s">
        <v>5</v>
      </c>
    </row>
    <row r="6" spans="1:17" ht="15">
      <c r="B6" s="7"/>
      <c r="C6" s="7"/>
      <c r="D6" s="7"/>
      <c r="E6" s="7"/>
      <c r="F6" s="7"/>
      <c r="G6" s="7"/>
      <c r="H6" s="7"/>
    </row>
    <row r="7" spans="1:17" ht="15">
      <c r="A7" s="104" t="s">
        <v>6</v>
      </c>
      <c r="B7" s="7"/>
      <c r="C7" s="7"/>
      <c r="D7" s="7"/>
      <c r="E7" s="7"/>
      <c r="F7" s="7"/>
      <c r="G7" s="7"/>
      <c r="H7" s="7"/>
    </row>
    <row r="8" spans="1:17" ht="15"/>
    <row r="9" spans="1:17" ht="15">
      <c r="A9" s="21" t="s">
        <v>7</v>
      </c>
      <c r="B9" s="20" t="s">
        <v>8</v>
      </c>
      <c r="C9" s="18" t="s">
        <v>9</v>
      </c>
      <c r="D9" s="11" t="s">
        <v>10</v>
      </c>
      <c r="E9" s="19" t="s">
        <v>11</v>
      </c>
      <c r="F9" s="19" t="s">
        <v>12</v>
      </c>
      <c r="G9" s="11" t="s">
        <v>13</v>
      </c>
      <c r="H9" s="12" t="s">
        <v>14</v>
      </c>
      <c r="J9" s="1" t="s">
        <v>15</v>
      </c>
      <c r="K9" s="1"/>
      <c r="M9" s="3" t="s">
        <v>16</v>
      </c>
      <c r="O9" s="3"/>
      <c r="Q9" s="3" t="s">
        <v>17</v>
      </c>
    </row>
    <row r="10" spans="1:17" ht="15">
      <c r="A10" s="13">
        <v>1</v>
      </c>
      <c r="B10" s="2" t="s">
        <v>18</v>
      </c>
      <c r="C10" s="2" t="s">
        <v>18</v>
      </c>
      <c r="D10" s="2" t="s">
        <v>19</v>
      </c>
      <c r="E10" s="2" t="s">
        <v>20</v>
      </c>
      <c r="F10" s="2" t="s">
        <v>20</v>
      </c>
      <c r="G10" s="2" t="s">
        <v>20</v>
      </c>
      <c r="H10" s="24" t="s">
        <v>21</v>
      </c>
      <c r="J10" s="1" t="s">
        <v>22</v>
      </c>
      <c r="K10" s="1"/>
    </row>
    <row r="11" spans="1:17" ht="15">
      <c r="A11" s="15">
        <v>2</v>
      </c>
      <c r="B11" s="2" t="s">
        <v>19</v>
      </c>
      <c r="C11" s="23" t="s">
        <v>19</v>
      </c>
      <c r="D11" s="2" t="s">
        <v>20</v>
      </c>
      <c r="E11" s="2" t="s">
        <v>20</v>
      </c>
      <c r="F11" s="2" t="s">
        <v>20</v>
      </c>
      <c r="G11" s="2" t="s">
        <v>20</v>
      </c>
      <c r="H11" s="16" t="s">
        <v>23</v>
      </c>
      <c r="J11" s="27" t="s">
        <v>24</v>
      </c>
      <c r="K11" s="1"/>
    </row>
    <row r="12" spans="1:17" ht="15">
      <c r="A12" s="15">
        <v>3</v>
      </c>
      <c r="B12" s="9" t="s">
        <v>20</v>
      </c>
      <c r="C12" s="10" t="s">
        <v>19</v>
      </c>
      <c r="D12" s="22" t="s">
        <v>20</v>
      </c>
      <c r="E12" s="9" t="s">
        <v>20</v>
      </c>
      <c r="F12" s="2" t="s">
        <v>20</v>
      </c>
      <c r="G12" s="2" t="s">
        <v>20</v>
      </c>
      <c r="H12" s="14" t="s">
        <v>25</v>
      </c>
      <c r="J12" s="27" t="s">
        <v>26</v>
      </c>
      <c r="K12" s="1"/>
    </row>
    <row r="13" spans="1:17" ht="15">
      <c r="A13" s="15">
        <v>4</v>
      </c>
      <c r="B13" s="2" t="s">
        <v>19</v>
      </c>
      <c r="C13" s="2" t="s">
        <v>18</v>
      </c>
      <c r="D13" s="2" t="s">
        <v>19</v>
      </c>
      <c r="E13" s="2" t="s">
        <v>20</v>
      </c>
      <c r="F13" s="2" t="s">
        <v>20</v>
      </c>
      <c r="G13" s="2" t="s">
        <v>20</v>
      </c>
      <c r="H13" s="36" t="s">
        <v>21</v>
      </c>
    </row>
    <row r="14" spans="1:17" ht="15">
      <c r="A14" s="17">
        <v>5</v>
      </c>
      <c r="B14" s="25" t="s">
        <v>19</v>
      </c>
      <c r="C14" s="25" t="s">
        <v>20</v>
      </c>
      <c r="D14" s="25" t="s">
        <v>19</v>
      </c>
      <c r="E14" s="25" t="s">
        <v>20</v>
      </c>
      <c r="F14" s="25" t="s">
        <v>20</v>
      </c>
      <c r="G14" s="25" t="s">
        <v>20</v>
      </c>
      <c r="H14" s="26" t="s">
        <v>25</v>
      </c>
    </row>
    <row r="15" spans="1:17" ht="15">
      <c r="A15" s="28" t="s">
        <v>27</v>
      </c>
      <c r="B15" s="28"/>
      <c r="C15" s="28"/>
      <c r="D15" s="28"/>
      <c r="E15" s="28"/>
      <c r="F15" s="28"/>
      <c r="G15" s="28"/>
      <c r="H15" s="28"/>
    </row>
    <row r="16" spans="1:17" ht="15">
      <c r="A16" s="5"/>
      <c r="B16" s="5"/>
      <c r="C16" s="5"/>
      <c r="D16" s="5"/>
      <c r="E16" s="5"/>
      <c r="F16" s="5"/>
      <c r="G16" s="5"/>
      <c r="H16" s="5"/>
    </row>
    <row r="17" spans="1:11" ht="15">
      <c r="A17" s="30" t="s">
        <v>28</v>
      </c>
      <c r="B17" s="30"/>
      <c r="C17" s="30"/>
      <c r="D17" s="30"/>
      <c r="E17" s="30"/>
      <c r="F17" s="30"/>
      <c r="G17" s="30"/>
      <c r="H17" s="30"/>
      <c r="I17" s="30"/>
    </row>
    <row r="18" spans="1:11" ht="15"/>
    <row r="19" spans="1:11" ht="15">
      <c r="A19" s="37" t="s">
        <v>29</v>
      </c>
      <c r="B19" s="37"/>
      <c r="C19" s="37"/>
      <c r="D19" s="37"/>
      <c r="E19" s="37"/>
      <c r="F19" s="37"/>
      <c r="G19" s="37"/>
      <c r="H19" s="37"/>
      <c r="I19" s="37"/>
    </row>
    <row r="20" spans="1:11" ht="30.75">
      <c r="A20" s="47" t="s">
        <v>30</v>
      </c>
      <c r="B20" s="48"/>
      <c r="C20" s="49"/>
      <c r="D20" s="50" t="s">
        <v>31</v>
      </c>
      <c r="E20" s="49" t="s">
        <v>25</v>
      </c>
      <c r="F20" s="49" t="s">
        <v>23</v>
      </c>
      <c r="G20" s="50" t="s">
        <v>21</v>
      </c>
      <c r="H20" s="49" t="s">
        <v>32</v>
      </c>
      <c r="I20" s="51" t="s">
        <v>33</v>
      </c>
      <c r="K20" s="57" t="s">
        <v>34</v>
      </c>
    </row>
    <row r="21" spans="1:11" ht="15">
      <c r="A21" s="52">
        <v>1</v>
      </c>
      <c r="B21" s="53" t="s">
        <v>35</v>
      </c>
      <c r="C21" s="54"/>
      <c r="D21" s="54">
        <v>5</v>
      </c>
      <c r="E21" s="54">
        <v>2</v>
      </c>
      <c r="F21" s="54">
        <v>1</v>
      </c>
      <c r="G21" s="54">
        <v>2</v>
      </c>
      <c r="H21" s="54">
        <f xml:space="preserve"> ((-E21/D21)*IMLOG2(E21/D21)+(-F21/D21)*IMLOG2(F21/D21)+(-G21/D21)*IMLOG2(G21/D21))</f>
        <v>1.5219280948873599</v>
      </c>
      <c r="I21" s="55"/>
    </row>
    <row r="22" spans="1:11" ht="15">
      <c r="A22" s="42"/>
      <c r="B22" s="35" t="s">
        <v>8</v>
      </c>
      <c r="C22" s="34"/>
      <c r="D22" s="34"/>
      <c r="E22" s="34"/>
      <c r="F22" s="34"/>
      <c r="G22" s="34"/>
      <c r="H22" s="34"/>
      <c r="I22" s="43">
        <f>H21-((D23/D21*H23)+(D24/D21*H24)+(D25/D21*H25))</f>
        <v>0.57095059445466401</v>
      </c>
    </row>
    <row r="23" spans="1:11" ht="15">
      <c r="A23" s="42"/>
      <c r="B23" s="35"/>
      <c r="C23" s="34" t="s">
        <v>18</v>
      </c>
      <c r="D23" s="34">
        <v>1</v>
      </c>
      <c r="E23" s="34">
        <v>0</v>
      </c>
      <c r="F23" s="34">
        <v>0</v>
      </c>
      <c r="G23" s="34">
        <v>1</v>
      </c>
      <c r="H23" s="34">
        <v>0</v>
      </c>
      <c r="I23" s="43"/>
    </row>
    <row r="24" spans="1:11" ht="14.45" customHeight="1">
      <c r="A24" s="42"/>
      <c r="B24" s="35"/>
      <c r="C24" s="34" t="s">
        <v>19</v>
      </c>
      <c r="D24" s="34">
        <v>3</v>
      </c>
      <c r="E24" s="34">
        <v>1</v>
      </c>
      <c r="F24" s="34">
        <v>1</v>
      </c>
      <c r="G24" s="34">
        <v>1</v>
      </c>
      <c r="H24" s="34">
        <f xml:space="preserve"> ((-E24/D24)*IMLOG2(E24/D24)+(-F24/D24)*IMLOG2(F24/D24)+(-G24/D24)*IMLOG2(G24/D24))</f>
        <v>1.5849625007211599</v>
      </c>
      <c r="I24" s="43"/>
      <c r="J24" s="7"/>
      <c r="K24" s="7"/>
    </row>
    <row r="25" spans="1:11" ht="14.45" customHeight="1">
      <c r="A25" s="42"/>
      <c r="B25" s="34"/>
      <c r="C25" s="34" t="s">
        <v>20</v>
      </c>
      <c r="D25" s="34">
        <v>1</v>
      </c>
      <c r="E25" s="34">
        <v>1</v>
      </c>
      <c r="F25" s="34">
        <v>0</v>
      </c>
      <c r="G25" s="34">
        <v>0</v>
      </c>
      <c r="H25" s="34">
        <v>0</v>
      </c>
      <c r="I25" s="43"/>
    </row>
    <row r="26" spans="1:11" ht="15">
      <c r="A26" s="42"/>
      <c r="B26" s="58" t="s">
        <v>9</v>
      </c>
      <c r="C26" s="59"/>
      <c r="D26" s="59"/>
      <c r="E26" s="59"/>
      <c r="F26" s="59"/>
      <c r="G26" s="59"/>
      <c r="H26" s="59"/>
      <c r="I26" s="60">
        <f>H21-((D27/D21*H27)+(D28/D21*H28)+(D29/D21*H29))</f>
        <v>1.5219280948873599</v>
      </c>
      <c r="K26" s="8"/>
    </row>
    <row r="27" spans="1:11" ht="14.45" customHeight="1">
      <c r="A27" s="42"/>
      <c r="B27" s="35"/>
      <c r="C27" s="61" t="s">
        <v>18</v>
      </c>
      <c r="D27" s="61">
        <v>2</v>
      </c>
      <c r="E27" s="61">
        <v>0</v>
      </c>
      <c r="F27" s="61">
        <v>0</v>
      </c>
      <c r="G27" s="61">
        <v>2</v>
      </c>
      <c r="H27" s="61">
        <v>0</v>
      </c>
      <c r="I27" s="43"/>
      <c r="J27" s="29"/>
      <c r="K27" s="32"/>
    </row>
    <row r="28" spans="1:11" ht="15">
      <c r="A28" s="42"/>
      <c r="B28" s="35"/>
      <c r="C28" s="61" t="s">
        <v>19</v>
      </c>
      <c r="D28" s="61">
        <v>2</v>
      </c>
      <c r="E28" s="61">
        <v>1</v>
      </c>
      <c r="F28" s="61">
        <v>1</v>
      </c>
      <c r="G28" s="61">
        <v>0</v>
      </c>
      <c r="H28" s="61">
        <v>0</v>
      </c>
      <c r="I28" s="43"/>
      <c r="J28" s="29"/>
      <c r="K28" s="32"/>
    </row>
    <row r="29" spans="1:11" ht="14.45" customHeight="1">
      <c r="A29" s="40"/>
      <c r="B29" s="38"/>
      <c r="C29" s="61" t="s">
        <v>20</v>
      </c>
      <c r="D29" s="61">
        <v>1</v>
      </c>
      <c r="E29" s="61">
        <v>1</v>
      </c>
      <c r="F29" s="61">
        <v>0</v>
      </c>
      <c r="G29" s="61">
        <v>0</v>
      </c>
      <c r="H29" s="61">
        <v>0</v>
      </c>
      <c r="I29" s="43"/>
    </row>
    <row r="30" spans="1:11" ht="14.45" customHeight="1">
      <c r="A30" s="42"/>
      <c r="B30" s="35" t="s">
        <v>10</v>
      </c>
      <c r="C30" s="34"/>
      <c r="D30" s="34"/>
      <c r="E30" s="34"/>
      <c r="F30" s="34"/>
      <c r="G30" s="34"/>
      <c r="H30" s="34"/>
      <c r="I30" s="43">
        <f>H21-((D31/D21*H31)+(D32/D21*H32))</f>
        <v>1.5219280948873599</v>
      </c>
    </row>
    <row r="31" spans="1:11" ht="14.45" customHeight="1">
      <c r="A31" s="40"/>
      <c r="B31" s="35"/>
      <c r="C31" s="34" t="s">
        <v>19</v>
      </c>
      <c r="D31" s="34">
        <v>3</v>
      </c>
      <c r="E31" s="34">
        <v>1</v>
      </c>
      <c r="F31" s="34">
        <v>0</v>
      </c>
      <c r="G31" s="34">
        <v>2</v>
      </c>
      <c r="H31" s="34">
        <v>0</v>
      </c>
      <c r="I31" s="43"/>
    </row>
    <row r="32" spans="1:11" ht="14.45" customHeight="1">
      <c r="A32" s="40"/>
      <c r="B32" s="35"/>
      <c r="C32" s="34" t="s">
        <v>20</v>
      </c>
      <c r="D32" s="34">
        <v>2</v>
      </c>
      <c r="E32" s="34">
        <v>1</v>
      </c>
      <c r="F32" s="34">
        <v>1</v>
      </c>
      <c r="G32" s="34">
        <v>0</v>
      </c>
      <c r="H32" s="34">
        <v>0</v>
      </c>
      <c r="I32" s="43"/>
    </row>
    <row r="33" spans="1:18" ht="14.45" customHeight="1">
      <c r="A33" s="40"/>
      <c r="B33" s="39" t="s">
        <v>11</v>
      </c>
      <c r="C33" s="38"/>
      <c r="D33" s="38"/>
      <c r="E33" s="38"/>
      <c r="F33" s="38"/>
      <c r="G33" s="38"/>
      <c r="H33" s="38"/>
      <c r="I33" s="41">
        <f>H21-(D34/D21*H34)</f>
        <v>1.0575424759098879</v>
      </c>
    </row>
    <row r="34" spans="1:18" ht="14.45" customHeight="1">
      <c r="A34" s="40"/>
      <c r="B34" s="38"/>
      <c r="C34" s="38" t="s">
        <v>20</v>
      </c>
      <c r="D34" s="38">
        <v>5</v>
      </c>
      <c r="E34" s="38">
        <v>2</v>
      </c>
      <c r="F34" s="38">
        <v>1</v>
      </c>
      <c r="G34" s="38">
        <v>2</v>
      </c>
      <c r="H34" s="38">
        <f xml:space="preserve"> ((-E34/D34)*IMLOG2(E34/D34)+(-F34/D34)*IMLOG2(F34/D34)+(G34/D34)*IMLOG2(G34/D34))</f>
        <v>0.46438561897747199</v>
      </c>
      <c r="I34" s="41"/>
    </row>
    <row r="35" spans="1:18" ht="14.45" customHeight="1">
      <c r="A35" s="40"/>
      <c r="B35" s="39" t="s">
        <v>12</v>
      </c>
      <c r="C35" s="38"/>
      <c r="D35" s="38"/>
      <c r="E35" s="38"/>
      <c r="F35" s="38"/>
      <c r="G35" s="38"/>
      <c r="H35" s="38"/>
      <c r="I35" s="41">
        <f>H21-(D36/D21*H36)</f>
        <v>1.0575424759098879</v>
      </c>
    </row>
    <row r="36" spans="1:18" ht="15">
      <c r="A36" s="40"/>
      <c r="B36" s="38"/>
      <c r="C36" s="38" t="s">
        <v>20</v>
      </c>
      <c r="D36" s="38">
        <v>5</v>
      </c>
      <c r="E36" s="38">
        <v>2</v>
      </c>
      <c r="F36" s="38">
        <v>1</v>
      </c>
      <c r="G36" s="38">
        <v>2</v>
      </c>
      <c r="H36" s="38">
        <f xml:space="preserve"> ((-E36/D36)*IMLOG2(E36/D36)+(-F36/D36)*IMLOG2(F36/D36)+(G36/D36)*IMLOG2(G36/D36))</f>
        <v>0.46438561897747199</v>
      </c>
      <c r="I36" s="41"/>
    </row>
    <row r="37" spans="1:18" ht="15">
      <c r="A37" s="40"/>
      <c r="B37" s="39" t="s">
        <v>13</v>
      </c>
      <c r="C37" s="38"/>
      <c r="D37" s="38"/>
      <c r="E37" s="38"/>
      <c r="F37" s="38"/>
      <c r="G37" s="38"/>
      <c r="H37" s="38"/>
      <c r="I37" s="41">
        <f>H21-(D38/D21*H38)</f>
        <v>1.0575424759098879</v>
      </c>
    </row>
    <row r="38" spans="1:18" ht="15">
      <c r="A38" s="44"/>
      <c r="B38" s="45"/>
      <c r="C38" s="45" t="s">
        <v>20</v>
      </c>
      <c r="D38" s="45">
        <v>5</v>
      </c>
      <c r="E38" s="45">
        <v>2</v>
      </c>
      <c r="F38" s="45">
        <v>1</v>
      </c>
      <c r="G38" s="45">
        <v>2</v>
      </c>
      <c r="H38" s="45">
        <f xml:space="preserve"> ((-E38/D38)*IMLOG2(E38/D38)+(-F38/D38)*IMLOG2(F38/D38)+(G38/D38)*IMLOG2(G38/D38))</f>
        <v>0.46438561897747199</v>
      </c>
      <c r="I38" s="46"/>
    </row>
    <row r="39" spans="1:18" ht="15">
      <c r="A39" s="28" t="s">
        <v>36</v>
      </c>
      <c r="B39" s="28"/>
      <c r="C39" s="28"/>
      <c r="D39" s="28"/>
      <c r="E39" s="28"/>
      <c r="F39" s="28"/>
      <c r="G39" s="28"/>
      <c r="H39" s="28"/>
      <c r="I39" s="28"/>
    </row>
    <row r="40" spans="1:18" ht="15"/>
    <row r="41" spans="1:18" ht="15">
      <c r="A41" s="62" t="s">
        <v>9</v>
      </c>
      <c r="B41" s="65" t="s">
        <v>18</v>
      </c>
      <c r="C41" s="65"/>
      <c r="D41" s="65"/>
      <c r="E41" s="65"/>
      <c r="F41" s="65"/>
      <c r="G41" s="65"/>
      <c r="H41" s="65"/>
      <c r="J41" s="81" t="s">
        <v>37</v>
      </c>
      <c r="K41" s="82"/>
      <c r="L41" s="82"/>
      <c r="M41" s="82"/>
      <c r="N41" s="82"/>
      <c r="O41" s="82"/>
      <c r="P41" s="82"/>
      <c r="Q41" s="82"/>
      <c r="R41" s="83"/>
    </row>
    <row r="42" spans="1:18" ht="15" customHeight="1">
      <c r="A42" s="63" t="s">
        <v>7</v>
      </c>
      <c r="B42" s="20" t="s">
        <v>8</v>
      </c>
      <c r="C42" s="18" t="s">
        <v>9</v>
      </c>
      <c r="D42" s="64" t="s">
        <v>10</v>
      </c>
      <c r="E42" s="11" t="s">
        <v>11</v>
      </c>
      <c r="F42" s="11" t="s">
        <v>12</v>
      </c>
      <c r="G42" s="11" t="s">
        <v>13</v>
      </c>
      <c r="H42" s="12" t="s">
        <v>14</v>
      </c>
      <c r="J42" s="84" t="s">
        <v>30</v>
      </c>
      <c r="K42" s="85"/>
      <c r="L42" s="86"/>
      <c r="M42" s="87" t="s">
        <v>31</v>
      </c>
      <c r="N42" s="86" t="s">
        <v>25</v>
      </c>
      <c r="O42" s="86" t="s">
        <v>23</v>
      </c>
      <c r="P42" s="87" t="s">
        <v>21</v>
      </c>
      <c r="Q42" s="86" t="s">
        <v>32</v>
      </c>
      <c r="R42" s="88" t="s">
        <v>33</v>
      </c>
    </row>
    <row r="43" spans="1:18" ht="15">
      <c r="A43" s="67">
        <v>1</v>
      </c>
      <c r="B43" s="2" t="s">
        <v>18</v>
      </c>
      <c r="C43" s="66" t="s">
        <v>18</v>
      </c>
      <c r="D43" s="2" t="s">
        <v>19</v>
      </c>
      <c r="E43" s="2" t="s">
        <v>20</v>
      </c>
      <c r="F43" s="2" t="s">
        <v>20</v>
      </c>
      <c r="G43" s="2" t="s">
        <v>20</v>
      </c>
      <c r="H43" s="24" t="s">
        <v>21</v>
      </c>
      <c r="I43" s="7"/>
      <c r="J43" s="71"/>
      <c r="K43" s="72"/>
      <c r="L43" s="73"/>
      <c r="M43" s="74"/>
      <c r="N43" s="73"/>
      <c r="O43" s="73"/>
      <c r="P43" s="74"/>
      <c r="Q43" s="73"/>
      <c r="R43" s="75"/>
    </row>
    <row r="44" spans="1:18" ht="15">
      <c r="A44" s="68">
        <v>2</v>
      </c>
      <c r="B44" s="25" t="s">
        <v>19</v>
      </c>
      <c r="C44" s="69" t="s">
        <v>18</v>
      </c>
      <c r="D44" s="25" t="s">
        <v>19</v>
      </c>
      <c r="E44" s="25" t="s">
        <v>20</v>
      </c>
      <c r="F44" s="25" t="s">
        <v>20</v>
      </c>
      <c r="G44" s="25" t="s">
        <v>20</v>
      </c>
      <c r="H44" s="70" t="s">
        <v>21</v>
      </c>
      <c r="J44" s="52">
        <v>1</v>
      </c>
      <c r="K44" s="76" t="s">
        <v>9</v>
      </c>
      <c r="L44" s="54"/>
      <c r="M44" s="54">
        <v>2</v>
      </c>
      <c r="N44" s="54">
        <v>0</v>
      </c>
      <c r="O44" s="54">
        <v>0</v>
      </c>
      <c r="P44" s="54">
        <v>2</v>
      </c>
      <c r="Q44" s="54">
        <v>0</v>
      </c>
      <c r="R44" s="55"/>
    </row>
    <row r="45" spans="1:18" ht="15">
      <c r="A45" s="30" t="s">
        <v>38</v>
      </c>
      <c r="B45" s="30"/>
      <c r="C45" s="30"/>
      <c r="D45" s="30"/>
      <c r="E45" s="30"/>
      <c r="F45" s="30"/>
      <c r="G45" s="30"/>
      <c r="H45" s="30"/>
      <c r="J45" s="42"/>
      <c r="K45" s="35" t="s">
        <v>8</v>
      </c>
      <c r="L45" s="34"/>
      <c r="M45" s="34"/>
      <c r="N45" s="34"/>
      <c r="O45" s="34"/>
      <c r="P45" s="34"/>
      <c r="Q45" s="34"/>
      <c r="R45" s="43">
        <f>Q44-((M46/M44*Q46)+(M47/M44*Q47))</f>
        <v>0</v>
      </c>
    </row>
    <row r="46" spans="1:18" ht="15">
      <c r="J46" s="42"/>
      <c r="K46" s="35"/>
      <c r="L46" s="34" t="s">
        <v>18</v>
      </c>
      <c r="M46" s="34">
        <v>1</v>
      </c>
      <c r="N46" s="34">
        <v>0</v>
      </c>
      <c r="O46" s="34">
        <v>0</v>
      </c>
      <c r="P46" s="34">
        <v>1</v>
      </c>
      <c r="Q46" s="34">
        <v>0</v>
      </c>
      <c r="R46" s="43"/>
    </row>
    <row r="47" spans="1:18" ht="15">
      <c r="J47" s="42"/>
      <c r="K47" s="35"/>
      <c r="L47" s="34" t="s">
        <v>19</v>
      </c>
      <c r="M47" s="34">
        <v>1</v>
      </c>
      <c r="N47" s="34">
        <v>0</v>
      </c>
      <c r="O47" s="34">
        <v>0</v>
      </c>
      <c r="P47" s="34">
        <v>1</v>
      </c>
      <c r="Q47" s="34">
        <v>0</v>
      </c>
      <c r="R47" s="43"/>
    </row>
    <row r="48" spans="1:18" ht="15">
      <c r="J48" s="42"/>
      <c r="K48" s="35" t="s">
        <v>10</v>
      </c>
      <c r="L48" s="34"/>
      <c r="M48" s="34"/>
      <c r="N48" s="34"/>
      <c r="O48" s="34"/>
      <c r="P48" s="34"/>
      <c r="Q48" s="34"/>
      <c r="R48" s="43">
        <f>Q44-(M49/M44*Q49)</f>
        <v>0</v>
      </c>
    </row>
    <row r="49" spans="1:20" ht="14.45" customHeight="1">
      <c r="J49" s="40"/>
      <c r="K49" s="35"/>
      <c r="L49" s="34" t="s">
        <v>19</v>
      </c>
      <c r="M49" s="34">
        <v>2</v>
      </c>
      <c r="N49" s="34">
        <v>0</v>
      </c>
      <c r="O49" s="34">
        <v>0</v>
      </c>
      <c r="P49" s="34">
        <v>2</v>
      </c>
      <c r="Q49" s="34">
        <v>0</v>
      </c>
      <c r="R49" s="43"/>
    </row>
    <row r="50" spans="1:20" ht="14.45" customHeight="1">
      <c r="J50" s="40"/>
      <c r="K50" s="39" t="s">
        <v>11</v>
      </c>
      <c r="L50" s="38"/>
      <c r="M50" s="38"/>
      <c r="N50" s="38"/>
      <c r="O50" s="38"/>
      <c r="P50" s="38"/>
      <c r="Q50" s="38"/>
      <c r="R50" s="41">
        <f>Q44-(M51/M44*Q51)</f>
        <v>0</v>
      </c>
    </row>
    <row r="51" spans="1:20" ht="14.45" customHeight="1">
      <c r="J51" s="40"/>
      <c r="K51" s="38"/>
      <c r="L51" s="38" t="s">
        <v>20</v>
      </c>
      <c r="M51" s="38">
        <v>2</v>
      </c>
      <c r="N51" s="38">
        <v>0</v>
      </c>
      <c r="O51" s="38">
        <v>0</v>
      </c>
      <c r="P51" s="38">
        <v>2</v>
      </c>
      <c r="Q51" s="38">
        <v>0</v>
      </c>
      <c r="R51" s="41"/>
    </row>
    <row r="52" spans="1:20" ht="15">
      <c r="J52" s="40"/>
      <c r="K52" s="39" t="s">
        <v>12</v>
      </c>
      <c r="L52" s="38"/>
      <c r="M52" s="38"/>
      <c r="N52" s="38"/>
      <c r="O52" s="38"/>
      <c r="P52" s="38"/>
      <c r="Q52" s="38"/>
      <c r="R52" s="41">
        <f>Q44-(M53/M44*Q53)</f>
        <v>0</v>
      </c>
    </row>
    <row r="53" spans="1:20" ht="15">
      <c r="J53" s="40"/>
      <c r="K53" s="38"/>
      <c r="L53" s="38" t="s">
        <v>20</v>
      </c>
      <c r="M53" s="38">
        <v>2</v>
      </c>
      <c r="N53" s="38">
        <v>0</v>
      </c>
      <c r="O53" s="38">
        <v>0</v>
      </c>
      <c r="P53" s="38">
        <v>2</v>
      </c>
      <c r="Q53" s="38">
        <v>0</v>
      </c>
      <c r="R53" s="41"/>
    </row>
    <row r="54" spans="1:20" ht="15">
      <c r="J54" s="40"/>
      <c r="K54" s="39" t="s">
        <v>13</v>
      </c>
      <c r="L54" s="38"/>
      <c r="M54" s="38"/>
      <c r="N54" s="38"/>
      <c r="O54" s="38"/>
      <c r="P54" s="38"/>
      <c r="Q54" s="38"/>
      <c r="R54" s="41">
        <f>Q44-(M55/M44*Q55)</f>
        <v>0</v>
      </c>
    </row>
    <row r="55" spans="1:20" ht="15">
      <c r="J55" s="44"/>
      <c r="K55" s="45"/>
      <c r="L55" s="45" t="s">
        <v>20</v>
      </c>
      <c r="M55" s="45">
        <v>2</v>
      </c>
      <c r="N55" s="45">
        <v>0</v>
      </c>
      <c r="O55" s="45">
        <v>0</v>
      </c>
      <c r="P55" s="45">
        <v>2</v>
      </c>
      <c r="Q55" s="45">
        <v>0</v>
      </c>
      <c r="R55" s="46"/>
    </row>
    <row r="56" spans="1:20" ht="15">
      <c r="J56" s="56" t="s">
        <v>39</v>
      </c>
      <c r="K56" s="56"/>
      <c r="L56" s="56"/>
      <c r="M56" s="56"/>
      <c r="N56" s="56"/>
      <c r="O56" s="56"/>
      <c r="P56" s="56"/>
      <c r="Q56" s="56"/>
      <c r="R56" s="56"/>
    </row>
    <row r="57" spans="1:20" ht="15"/>
    <row r="58" spans="1:20" ht="15">
      <c r="A58" s="62" t="s">
        <v>9</v>
      </c>
      <c r="B58" s="65" t="s">
        <v>19</v>
      </c>
      <c r="C58" s="65"/>
      <c r="D58" s="65"/>
      <c r="E58" s="65"/>
      <c r="F58" s="65"/>
      <c r="G58" s="65"/>
      <c r="H58" s="65"/>
      <c r="J58" s="81" t="s">
        <v>40</v>
      </c>
      <c r="K58" s="82"/>
      <c r="L58" s="82"/>
      <c r="M58" s="82"/>
      <c r="N58" s="82"/>
      <c r="O58" s="82"/>
      <c r="P58" s="82"/>
      <c r="Q58" s="82"/>
      <c r="R58" s="83"/>
    </row>
    <row r="59" spans="1:20" ht="15">
      <c r="A59" s="63" t="s">
        <v>7</v>
      </c>
      <c r="B59" s="20" t="s">
        <v>8</v>
      </c>
      <c r="C59" s="18" t="s">
        <v>9</v>
      </c>
      <c r="D59" s="64" t="s">
        <v>10</v>
      </c>
      <c r="E59" s="11" t="s">
        <v>11</v>
      </c>
      <c r="F59" s="11" t="s">
        <v>12</v>
      </c>
      <c r="G59" s="11" t="s">
        <v>13</v>
      </c>
      <c r="H59" s="12" t="s">
        <v>14</v>
      </c>
      <c r="J59" s="84" t="s">
        <v>30</v>
      </c>
      <c r="K59" s="85"/>
      <c r="L59" s="86"/>
      <c r="M59" s="87" t="s">
        <v>31</v>
      </c>
      <c r="N59" s="86" t="s">
        <v>25</v>
      </c>
      <c r="O59" s="86" t="s">
        <v>23</v>
      </c>
      <c r="P59" s="87" t="s">
        <v>21</v>
      </c>
      <c r="Q59" s="86" t="s">
        <v>32</v>
      </c>
      <c r="R59" s="88" t="s">
        <v>33</v>
      </c>
      <c r="S59" s="6"/>
      <c r="T59" s="6"/>
    </row>
    <row r="60" spans="1:20" ht="15">
      <c r="A60" s="67">
        <v>1</v>
      </c>
      <c r="B60" s="2" t="s">
        <v>19</v>
      </c>
      <c r="C60" s="77" t="s">
        <v>19</v>
      </c>
      <c r="D60" s="2" t="s">
        <v>20</v>
      </c>
      <c r="E60" s="2" t="s">
        <v>20</v>
      </c>
      <c r="F60" s="2" t="s">
        <v>20</v>
      </c>
      <c r="G60" s="2" t="s">
        <v>20</v>
      </c>
      <c r="H60" s="16" t="s">
        <v>23</v>
      </c>
      <c r="J60" s="94"/>
      <c r="K60" s="95"/>
      <c r="L60" s="96"/>
      <c r="M60" s="97"/>
      <c r="N60" s="96"/>
      <c r="O60" s="96"/>
      <c r="P60" s="97"/>
      <c r="Q60" s="96"/>
      <c r="R60" s="98"/>
    </row>
    <row r="61" spans="1:20" ht="15">
      <c r="A61" s="68">
        <v>2</v>
      </c>
      <c r="B61" s="78" t="s">
        <v>20</v>
      </c>
      <c r="C61" s="79" t="s">
        <v>19</v>
      </c>
      <c r="D61" s="80" t="s">
        <v>20</v>
      </c>
      <c r="E61" s="78" t="s">
        <v>20</v>
      </c>
      <c r="F61" s="25" t="s">
        <v>20</v>
      </c>
      <c r="G61" s="25" t="s">
        <v>20</v>
      </c>
      <c r="H61" s="26" t="s">
        <v>25</v>
      </c>
      <c r="J61" s="89">
        <v>1</v>
      </c>
      <c r="K61" s="90" t="s">
        <v>9</v>
      </c>
      <c r="L61" s="91"/>
      <c r="M61" s="91">
        <v>2</v>
      </c>
      <c r="N61" s="91">
        <v>1</v>
      </c>
      <c r="O61" s="91">
        <v>1</v>
      </c>
      <c r="P61" s="91">
        <v>0</v>
      </c>
      <c r="Q61" s="91">
        <v>0</v>
      </c>
      <c r="R61" s="92"/>
    </row>
    <row r="62" spans="1:20" ht="15">
      <c r="A62" s="28" t="s">
        <v>41</v>
      </c>
      <c r="B62" s="28"/>
      <c r="C62" s="28"/>
      <c r="D62" s="28"/>
      <c r="E62" s="28"/>
      <c r="F62" s="28"/>
      <c r="G62" s="28"/>
      <c r="H62" s="28"/>
      <c r="J62" s="42"/>
      <c r="K62" s="35" t="s">
        <v>8</v>
      </c>
      <c r="L62" s="34"/>
      <c r="M62" s="34"/>
      <c r="N62" s="34"/>
      <c r="O62" s="34"/>
      <c r="P62" s="34"/>
      <c r="Q62" s="34"/>
      <c r="R62" s="43">
        <f>Q61-((M63/M61*Q63)+(M64/M61*Q64))</f>
        <v>0</v>
      </c>
    </row>
    <row r="63" spans="1:20" ht="15">
      <c r="J63" s="42"/>
      <c r="K63" s="35"/>
      <c r="L63" s="34" t="s">
        <v>20</v>
      </c>
      <c r="M63" s="34">
        <v>1</v>
      </c>
      <c r="N63" s="34">
        <v>1</v>
      </c>
      <c r="O63" s="34">
        <v>0</v>
      </c>
      <c r="P63" s="34">
        <v>0</v>
      </c>
      <c r="Q63" s="34">
        <v>0</v>
      </c>
      <c r="R63" s="43"/>
    </row>
    <row r="64" spans="1:20" ht="15">
      <c r="J64" s="42"/>
      <c r="K64" s="35"/>
      <c r="L64" s="34" t="s">
        <v>19</v>
      </c>
      <c r="M64" s="34">
        <v>1</v>
      </c>
      <c r="N64" s="34">
        <v>0</v>
      </c>
      <c r="O64" s="34">
        <v>1</v>
      </c>
      <c r="P64" s="34">
        <v>0</v>
      </c>
      <c r="Q64" s="34">
        <v>0</v>
      </c>
      <c r="R64" s="43"/>
    </row>
    <row r="65" spans="1:18" ht="15">
      <c r="J65" s="42"/>
      <c r="K65" s="35" t="s">
        <v>10</v>
      </c>
      <c r="L65" s="34"/>
      <c r="M65" s="34"/>
      <c r="N65" s="34"/>
      <c r="O65" s="34"/>
      <c r="P65" s="34"/>
      <c r="Q65" s="34"/>
      <c r="R65" s="43">
        <f>Q61-(M66/M61*Q66)</f>
        <v>0</v>
      </c>
    </row>
    <row r="66" spans="1:18" ht="15">
      <c r="J66" s="40"/>
      <c r="K66" s="35"/>
      <c r="L66" s="34" t="s">
        <v>19</v>
      </c>
      <c r="M66" s="34">
        <v>2</v>
      </c>
      <c r="N66" s="34">
        <v>1</v>
      </c>
      <c r="O66" s="34">
        <v>1</v>
      </c>
      <c r="P66" s="34">
        <v>0</v>
      </c>
      <c r="Q66" s="34">
        <v>0</v>
      </c>
      <c r="R66" s="43"/>
    </row>
    <row r="67" spans="1:18" ht="15">
      <c r="J67" s="40"/>
      <c r="K67" s="39" t="s">
        <v>11</v>
      </c>
      <c r="L67" s="38"/>
      <c r="M67" s="38"/>
      <c r="N67" s="38"/>
      <c r="O67" s="38"/>
      <c r="P67" s="38"/>
      <c r="Q67" s="38"/>
      <c r="R67" s="41">
        <f>Q61-(M68/M61*Q68)</f>
        <v>0</v>
      </c>
    </row>
    <row r="68" spans="1:18" ht="15">
      <c r="J68" s="40"/>
      <c r="K68" s="38"/>
      <c r="L68" s="38" t="s">
        <v>20</v>
      </c>
      <c r="M68" s="38">
        <v>2</v>
      </c>
      <c r="N68" s="34">
        <v>1</v>
      </c>
      <c r="O68" s="34">
        <v>1</v>
      </c>
      <c r="P68" s="34">
        <v>0</v>
      </c>
      <c r="Q68" s="38">
        <v>0</v>
      </c>
      <c r="R68" s="41"/>
    </row>
    <row r="69" spans="1:18" ht="15">
      <c r="J69" s="40"/>
      <c r="K69" s="39" t="s">
        <v>12</v>
      </c>
      <c r="L69" s="38"/>
      <c r="M69" s="38"/>
      <c r="N69" s="38"/>
      <c r="O69" s="38"/>
      <c r="P69" s="38"/>
      <c r="Q69" s="38"/>
      <c r="R69" s="41">
        <f>Q61-(M70/M61*Q70)</f>
        <v>0</v>
      </c>
    </row>
    <row r="70" spans="1:18" ht="15">
      <c r="J70" s="40"/>
      <c r="K70" s="38"/>
      <c r="L70" s="38" t="s">
        <v>20</v>
      </c>
      <c r="M70" s="38">
        <v>2</v>
      </c>
      <c r="N70" s="34">
        <v>1</v>
      </c>
      <c r="O70" s="34">
        <v>1</v>
      </c>
      <c r="P70" s="34">
        <v>0</v>
      </c>
      <c r="Q70" s="38">
        <v>0</v>
      </c>
      <c r="R70" s="41"/>
    </row>
    <row r="71" spans="1:18" ht="15">
      <c r="J71" s="40"/>
      <c r="K71" s="39" t="s">
        <v>13</v>
      </c>
      <c r="L71" s="38"/>
      <c r="M71" s="38"/>
      <c r="N71" s="38"/>
      <c r="O71" s="38"/>
      <c r="P71" s="38"/>
      <c r="Q71" s="38"/>
      <c r="R71" s="41">
        <f>Q61-(M72/M61*Q72)</f>
        <v>0</v>
      </c>
    </row>
    <row r="72" spans="1:18" ht="15">
      <c r="J72" s="44"/>
      <c r="K72" s="45"/>
      <c r="L72" s="45" t="s">
        <v>20</v>
      </c>
      <c r="M72" s="45">
        <v>2</v>
      </c>
      <c r="N72" s="93">
        <v>1</v>
      </c>
      <c r="O72" s="93">
        <v>1</v>
      </c>
      <c r="P72" s="93">
        <v>0</v>
      </c>
      <c r="Q72" s="45">
        <v>0</v>
      </c>
      <c r="R72" s="46"/>
    </row>
    <row r="73" spans="1:18" ht="15">
      <c r="J73" s="56" t="s">
        <v>42</v>
      </c>
      <c r="K73" s="56"/>
      <c r="L73" s="56"/>
      <c r="M73" s="56"/>
      <c r="N73" s="56"/>
      <c r="O73" s="56"/>
      <c r="P73" s="56"/>
      <c r="Q73" s="56"/>
      <c r="R73" s="56"/>
    </row>
    <row r="74" spans="1:18" ht="15"/>
    <row r="75" spans="1:18" ht="15">
      <c r="A75" s="62" t="s">
        <v>9</v>
      </c>
      <c r="B75" s="65" t="s">
        <v>20</v>
      </c>
      <c r="C75" s="65"/>
      <c r="D75" s="65"/>
      <c r="E75" s="65"/>
      <c r="F75" s="65"/>
      <c r="G75" s="65"/>
      <c r="H75" s="65"/>
      <c r="J75" s="81" t="s">
        <v>43</v>
      </c>
      <c r="K75" s="82"/>
      <c r="L75" s="82"/>
      <c r="M75" s="82"/>
      <c r="N75" s="82"/>
      <c r="O75" s="82"/>
      <c r="P75" s="82"/>
      <c r="Q75" s="82"/>
      <c r="R75" s="83"/>
    </row>
    <row r="76" spans="1:18" ht="15">
      <c r="A76" s="63" t="s">
        <v>7</v>
      </c>
      <c r="B76" s="20" t="s">
        <v>8</v>
      </c>
      <c r="C76" s="18" t="s">
        <v>9</v>
      </c>
      <c r="D76" s="64" t="s">
        <v>10</v>
      </c>
      <c r="E76" s="11" t="s">
        <v>11</v>
      </c>
      <c r="F76" s="11" t="s">
        <v>12</v>
      </c>
      <c r="G76" s="11" t="s">
        <v>13</v>
      </c>
      <c r="H76" s="12" t="s">
        <v>14</v>
      </c>
      <c r="J76" s="84" t="s">
        <v>30</v>
      </c>
      <c r="K76" s="85"/>
      <c r="L76" s="86"/>
      <c r="M76" s="87" t="s">
        <v>31</v>
      </c>
      <c r="N76" s="86" t="s">
        <v>25</v>
      </c>
      <c r="O76" s="86" t="s">
        <v>23</v>
      </c>
      <c r="P76" s="87" t="s">
        <v>21</v>
      </c>
      <c r="Q76" s="86" t="s">
        <v>32</v>
      </c>
      <c r="R76" s="88" t="s">
        <v>33</v>
      </c>
    </row>
    <row r="77" spans="1:18" ht="15">
      <c r="A77" s="99">
        <v>1</v>
      </c>
      <c r="B77" s="25" t="s">
        <v>19</v>
      </c>
      <c r="C77" s="69" t="s">
        <v>20</v>
      </c>
      <c r="D77" s="25" t="s">
        <v>19</v>
      </c>
      <c r="E77" s="25" t="s">
        <v>20</v>
      </c>
      <c r="F77" s="25" t="s">
        <v>20</v>
      </c>
      <c r="G77" s="25" t="s">
        <v>20</v>
      </c>
      <c r="H77" s="26" t="s">
        <v>25</v>
      </c>
      <c r="J77" s="94"/>
      <c r="K77" s="95"/>
      <c r="L77" s="96"/>
      <c r="M77" s="97"/>
      <c r="N77" s="96"/>
      <c r="O77" s="96"/>
      <c r="P77" s="97"/>
      <c r="Q77" s="96"/>
      <c r="R77" s="98"/>
    </row>
    <row r="78" spans="1:18" ht="15">
      <c r="A78" s="30" t="s">
        <v>44</v>
      </c>
      <c r="B78" s="30"/>
      <c r="C78" s="30"/>
      <c r="D78" s="30"/>
      <c r="E78" s="30"/>
      <c r="F78" s="30"/>
      <c r="G78" s="30"/>
      <c r="H78" s="30"/>
      <c r="J78" s="89">
        <v>1</v>
      </c>
      <c r="K78" s="90" t="s">
        <v>9</v>
      </c>
      <c r="L78" s="91"/>
      <c r="M78" s="91">
        <v>1</v>
      </c>
      <c r="N78" s="91">
        <v>1</v>
      </c>
      <c r="O78" s="91">
        <v>0</v>
      </c>
      <c r="P78" s="91">
        <v>0</v>
      </c>
      <c r="Q78" s="91">
        <v>0</v>
      </c>
      <c r="R78" s="92"/>
    </row>
    <row r="79" spans="1:18" ht="15">
      <c r="J79" s="42"/>
      <c r="K79" s="35" t="s">
        <v>8</v>
      </c>
      <c r="L79" s="34"/>
      <c r="M79" s="34"/>
      <c r="N79" s="34"/>
      <c r="O79" s="34"/>
      <c r="P79" s="34"/>
      <c r="Q79" s="34"/>
      <c r="R79" s="43">
        <f>Q78-((M80/M78*Q80))</f>
        <v>0</v>
      </c>
    </row>
    <row r="80" spans="1:18" ht="15">
      <c r="J80" s="42"/>
      <c r="K80" s="35"/>
      <c r="L80" s="34" t="s">
        <v>19</v>
      </c>
      <c r="M80" s="34">
        <v>1</v>
      </c>
      <c r="N80" s="34">
        <v>1</v>
      </c>
      <c r="O80" s="34">
        <v>0</v>
      </c>
      <c r="P80" s="34">
        <v>0</v>
      </c>
      <c r="Q80" s="34">
        <v>0</v>
      </c>
      <c r="R80" s="43"/>
    </row>
    <row r="81" spans="10:40" ht="15">
      <c r="J81" s="42"/>
      <c r="K81" s="35" t="s">
        <v>10</v>
      </c>
      <c r="L81" s="34"/>
      <c r="M81" s="34"/>
      <c r="N81" s="34"/>
      <c r="O81" s="34"/>
      <c r="P81" s="34"/>
      <c r="Q81" s="34"/>
      <c r="R81" s="43">
        <f>Q78-(M82/M78*Q82)</f>
        <v>0</v>
      </c>
    </row>
    <row r="82" spans="10:40" ht="15">
      <c r="J82" s="40"/>
      <c r="K82" s="35"/>
      <c r="L82" s="34" t="s">
        <v>19</v>
      </c>
      <c r="M82" s="34">
        <v>1</v>
      </c>
      <c r="N82" s="34">
        <v>1</v>
      </c>
      <c r="O82" s="34">
        <v>0</v>
      </c>
      <c r="P82" s="34">
        <v>0</v>
      </c>
      <c r="Q82" s="34">
        <v>0</v>
      </c>
      <c r="R82" s="43"/>
      <c r="AN82" s="1"/>
    </row>
    <row r="83" spans="10:40" ht="15">
      <c r="J83" s="40"/>
      <c r="K83" s="39" t="s">
        <v>11</v>
      </c>
      <c r="L83" s="38"/>
      <c r="M83" s="38"/>
      <c r="N83" s="38"/>
      <c r="O83" s="38"/>
      <c r="P83" s="38"/>
      <c r="Q83" s="38"/>
      <c r="R83" s="41">
        <f>Q78-(M84/M78*Q84)</f>
        <v>0</v>
      </c>
    </row>
    <row r="84" spans="10:40" ht="15">
      <c r="J84" s="40"/>
      <c r="K84" s="38"/>
      <c r="L84" s="38" t="s">
        <v>20</v>
      </c>
      <c r="M84" s="38">
        <v>1</v>
      </c>
      <c r="N84" s="34">
        <v>1</v>
      </c>
      <c r="O84" s="34">
        <v>0</v>
      </c>
      <c r="P84" s="34">
        <v>0</v>
      </c>
      <c r="Q84" s="38">
        <v>0</v>
      </c>
      <c r="R84" s="41"/>
    </row>
    <row r="85" spans="10:40" ht="15">
      <c r="J85" s="40"/>
      <c r="K85" s="39" t="s">
        <v>12</v>
      </c>
      <c r="L85" s="38"/>
      <c r="M85" s="38"/>
      <c r="N85" s="38"/>
      <c r="O85" s="38"/>
      <c r="P85" s="38"/>
      <c r="Q85" s="38"/>
      <c r="R85" s="41">
        <f>Q78-(M86/M78*Q86)</f>
        <v>0</v>
      </c>
    </row>
    <row r="86" spans="10:40" ht="15">
      <c r="J86" s="40"/>
      <c r="K86" s="38"/>
      <c r="L86" s="38" t="s">
        <v>20</v>
      </c>
      <c r="M86" s="38">
        <v>1</v>
      </c>
      <c r="N86" s="34">
        <v>1</v>
      </c>
      <c r="O86" s="34">
        <v>0</v>
      </c>
      <c r="P86" s="34">
        <v>0</v>
      </c>
      <c r="Q86" s="38">
        <v>0</v>
      </c>
      <c r="R86" s="41"/>
    </row>
    <row r="87" spans="10:40" ht="15">
      <c r="J87" s="40"/>
      <c r="K87" s="39" t="s">
        <v>13</v>
      </c>
      <c r="L87" s="38"/>
      <c r="M87" s="38"/>
      <c r="N87" s="38"/>
      <c r="O87" s="38"/>
      <c r="P87" s="38"/>
      <c r="Q87" s="38"/>
      <c r="R87" s="41">
        <f>Q78-(M88/M78*Q88)</f>
        <v>0</v>
      </c>
    </row>
    <row r="88" spans="10:40" ht="15">
      <c r="J88" s="44"/>
      <c r="K88" s="45"/>
      <c r="L88" s="45" t="s">
        <v>20</v>
      </c>
      <c r="M88" s="45">
        <v>1</v>
      </c>
      <c r="N88" s="93">
        <v>1</v>
      </c>
      <c r="O88" s="93">
        <v>0</v>
      </c>
      <c r="P88" s="93">
        <v>0</v>
      </c>
      <c r="Q88" s="45">
        <v>0</v>
      </c>
      <c r="R88" s="46"/>
    </row>
    <row r="89" spans="10:40" ht="15">
      <c r="J89" s="56" t="s">
        <v>45</v>
      </c>
      <c r="K89" s="56"/>
      <c r="L89" s="56"/>
      <c r="M89" s="56"/>
      <c r="N89" s="56"/>
      <c r="O89" s="56"/>
      <c r="P89" s="56"/>
      <c r="Q89" s="56"/>
      <c r="R89" s="56"/>
    </row>
    <row r="90" spans="10:40" ht="15"/>
    <row r="91" spans="10:40" ht="15"/>
    <row r="92" spans="10:40" ht="15">
      <c r="L92" s="100"/>
    </row>
    <row r="93" spans="10:40" ht="15"/>
    <row r="94" spans="10:40" ht="15"/>
    <row r="95" spans="10:40" ht="15"/>
    <row r="96" spans="10:40" ht="15"/>
    <row r="97" spans="1:31" ht="15"/>
    <row r="98" spans="1:31" ht="15"/>
    <row r="99" spans="1:31" ht="15"/>
    <row r="100" spans="1:31" ht="15">
      <c r="A100" s="7" t="s">
        <v>46</v>
      </c>
    </row>
    <row r="101" spans="1:31" ht="15">
      <c r="A101" s="33" t="s">
        <v>47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31" ht="15"/>
    <row r="103" spans="1:31" ht="15">
      <c r="AE103" s="4"/>
    </row>
    <row r="104" spans="1:31" ht="15"/>
    <row r="105" spans="1:31" ht="15"/>
    <row r="106" spans="1:31" ht="15"/>
    <row r="107" spans="1:31" ht="15"/>
    <row r="108" spans="1:31" ht="15"/>
    <row r="109" spans="1:31" ht="15"/>
    <row r="110" spans="1:31" ht="15"/>
    <row r="111" spans="1:31" ht="15"/>
    <row r="112" spans="1:31" ht="15"/>
    <row r="113" spans="1:1" ht="15"/>
    <row r="114" spans="1:1" ht="15"/>
    <row r="115" spans="1:1" ht="15"/>
    <row r="116" spans="1:1" ht="15"/>
    <row r="117" spans="1:1" ht="15"/>
    <row r="118" spans="1:1" ht="15"/>
    <row r="119" spans="1:1" ht="15"/>
    <row r="120" spans="1:1" ht="15"/>
    <row r="121" spans="1:1" ht="15"/>
    <row r="122" spans="1:1" ht="15">
      <c r="A122" s="7" t="s">
        <v>48</v>
      </c>
    </row>
    <row r="123" spans="1:1" ht="15">
      <c r="A123" s="101" t="s">
        <v>49</v>
      </c>
    </row>
    <row r="124" spans="1:1" ht="15">
      <c r="A124" s="102" t="s">
        <v>50</v>
      </c>
    </row>
    <row r="125" spans="1:1" ht="15">
      <c r="A125" t="s">
        <v>51</v>
      </c>
    </row>
    <row r="126" spans="1:1" ht="15">
      <c r="A126" t="s">
        <v>52</v>
      </c>
    </row>
    <row r="127" spans="1:1" ht="15"/>
    <row r="128" spans="1:1" ht="15">
      <c r="A128" s="103" t="s">
        <v>53</v>
      </c>
    </row>
    <row r="129" spans="1:1" ht="15">
      <c r="A129" s="101" t="s">
        <v>54</v>
      </c>
    </row>
    <row r="130" spans="1:1" ht="15">
      <c r="A130" t="s">
        <v>55</v>
      </c>
    </row>
    <row r="131" spans="1:1" ht="15">
      <c r="A131" t="s">
        <v>56</v>
      </c>
    </row>
    <row r="132" spans="1:1" ht="15"/>
    <row r="133" spans="1:1" ht="15">
      <c r="A133" s="103" t="s">
        <v>57</v>
      </c>
    </row>
    <row r="134" spans="1:1" ht="15">
      <c r="A134" s="101" t="s">
        <v>58</v>
      </c>
    </row>
    <row r="135" spans="1:1" ht="15">
      <c r="A135" t="s">
        <v>59</v>
      </c>
    </row>
    <row r="136" spans="1:1" ht="15"/>
    <row r="137" spans="1:1" ht="15"/>
    <row r="138" spans="1:1" ht="15"/>
  </sheetData>
  <sheetProtection formatCells="0" formatColumns="0" formatRows="0" insertColumns="0" insertRows="0" insertHyperlinks="0"/>
  <mergeCells count="50">
    <mergeCell ref="J89:R89"/>
    <mergeCell ref="A78:H78"/>
    <mergeCell ref="A62:H62"/>
    <mergeCell ref="A101:K101"/>
    <mergeCell ref="J73:R73"/>
    <mergeCell ref="B75:H75"/>
    <mergeCell ref="J75:R75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J58:R58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Q42:Q43"/>
    <mergeCell ref="J42:J43"/>
    <mergeCell ref="J41:R41"/>
    <mergeCell ref="B41:H41"/>
    <mergeCell ref="K42:K43"/>
    <mergeCell ref="L42:L43"/>
    <mergeCell ref="R42:R43"/>
    <mergeCell ref="M42:M43"/>
    <mergeCell ref="N42:N43"/>
    <mergeCell ref="O42:O43"/>
    <mergeCell ref="P42:P43"/>
    <mergeCell ref="A45:H45"/>
    <mergeCell ref="A1:B1"/>
    <mergeCell ref="A2:B2"/>
    <mergeCell ref="A3:B3"/>
    <mergeCell ref="A4:B4"/>
    <mergeCell ref="J27:J28"/>
    <mergeCell ref="K27:K28"/>
    <mergeCell ref="J56:R56"/>
    <mergeCell ref="B58:H58"/>
    <mergeCell ref="A15:H15"/>
    <mergeCell ref="A19:I19"/>
    <mergeCell ref="A17:I17"/>
    <mergeCell ref="A39:I39"/>
  </mergeCells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andi detavia</cp:lastModifiedBy>
  <cp:revision/>
  <dcterms:created xsi:type="dcterms:W3CDTF">2023-10-14T11:30:14Z</dcterms:created>
  <dcterms:modified xsi:type="dcterms:W3CDTF">2023-11-21T16:02:14Z</dcterms:modified>
  <cp:category/>
  <cp:contentStatus/>
</cp:coreProperties>
</file>