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6B13C8D6-206E-4FB7-AFF5-FF13E96203E3}" xr6:coauthVersionLast="47" xr6:coauthVersionMax="47" xr10:uidLastSave="{00000000-0000-0000-0000-000000000000}"/>
  <bookViews>
    <workbookView xWindow="-108" yWindow="-108" windowWidth="23256" windowHeight="12456" xr2:uid="{CB408E6F-117D-4EDF-9948-C4E89AA8AB91}"/>
  </bookViews>
  <sheets>
    <sheet name="5,8,1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59" i="1" l="1"/>
  <c r="O53" i="1"/>
  <c r="N49" i="1"/>
  <c r="Z61" i="1"/>
  <c r="P60" i="1"/>
  <c r="O60" i="1"/>
  <c r="N60" i="1"/>
  <c r="P59" i="1"/>
  <c r="O59" i="1"/>
  <c r="N59" i="1"/>
  <c r="P58" i="1"/>
  <c r="O58" i="1"/>
  <c r="N58" i="1"/>
  <c r="P57" i="1"/>
  <c r="O57" i="1"/>
  <c r="N57" i="1"/>
  <c r="P56" i="1"/>
  <c r="O56" i="1"/>
  <c r="N56" i="1"/>
  <c r="R56" i="1" s="1"/>
  <c r="P55" i="1"/>
  <c r="O55" i="1"/>
  <c r="N55" i="1"/>
  <c r="P54" i="1"/>
  <c r="O54" i="1"/>
  <c r="N54" i="1"/>
  <c r="P53" i="1"/>
  <c r="N53" i="1"/>
  <c r="R53" i="1" s="1"/>
  <c r="U53" i="1" s="1"/>
  <c r="P52" i="1"/>
  <c r="O52" i="1"/>
  <c r="N52" i="1"/>
  <c r="P51" i="1"/>
  <c r="O51" i="1"/>
  <c r="N51" i="1"/>
  <c r="P50" i="1"/>
  <c r="O50" i="1"/>
  <c r="N50" i="1"/>
  <c r="P49" i="1"/>
  <c r="O49" i="1"/>
  <c r="Z43" i="1"/>
  <c r="Z25" i="1"/>
  <c r="R52" i="1" l="1"/>
  <c r="Q55" i="1"/>
  <c r="R57" i="1"/>
  <c r="R49" i="1"/>
  <c r="R50" i="1"/>
  <c r="Q57" i="1"/>
  <c r="Q53" i="1"/>
  <c r="R59" i="1"/>
  <c r="R60" i="1"/>
  <c r="Q51" i="1"/>
  <c r="Q49" i="1"/>
  <c r="R55" i="1"/>
  <c r="R58" i="1"/>
  <c r="R51" i="1"/>
  <c r="R54" i="1"/>
  <c r="Y56" i="1"/>
  <c r="X56" i="1"/>
  <c r="V56" i="1"/>
  <c r="U56" i="1"/>
  <c r="T56" i="1"/>
  <c r="W56" i="1"/>
  <c r="Q50" i="1"/>
  <c r="Q52" i="1"/>
  <c r="V53" i="1"/>
  <c r="Q54" i="1"/>
  <c r="Q56" i="1"/>
  <c r="Q58" i="1"/>
  <c r="Q60" i="1"/>
  <c r="W53" i="1"/>
  <c r="X51" i="1"/>
  <c r="X53" i="1"/>
  <c r="Y53" i="1"/>
  <c r="T53" i="1"/>
  <c r="O31" i="1"/>
  <c r="P31" i="1"/>
  <c r="N32" i="1"/>
  <c r="N31" i="1"/>
  <c r="U51" i="1" l="1"/>
  <c r="T51" i="1"/>
  <c r="Y58" i="1"/>
  <c r="W58" i="1"/>
  <c r="X50" i="1"/>
  <c r="T50" i="1"/>
  <c r="U55" i="1"/>
  <c r="U57" i="1"/>
  <c r="T60" i="1"/>
  <c r="V60" i="1"/>
  <c r="X52" i="1"/>
  <c r="T52" i="1"/>
  <c r="U59" i="1"/>
  <c r="V59" i="1"/>
  <c r="T49" i="1"/>
  <c r="U60" i="1"/>
  <c r="X49" i="1"/>
  <c r="W52" i="1"/>
  <c r="T59" i="1"/>
  <c r="Y50" i="1"/>
  <c r="W60" i="1"/>
  <c r="W59" i="1"/>
  <c r="V52" i="1"/>
  <c r="Y52" i="1"/>
  <c r="U52" i="1"/>
  <c r="U54" i="1"/>
  <c r="Y59" i="1"/>
  <c r="Y54" i="1"/>
  <c r="T54" i="1"/>
  <c r="X60" i="1"/>
  <c r="V57" i="1"/>
  <c r="V54" i="1"/>
  <c r="X54" i="1"/>
  <c r="Y57" i="1"/>
  <c r="W57" i="1"/>
  <c r="W54" i="1"/>
  <c r="Y60" i="1"/>
  <c r="T57" i="1"/>
  <c r="Y55" i="1"/>
  <c r="X57" i="1"/>
  <c r="Y49" i="1"/>
  <c r="W49" i="1"/>
  <c r="V49" i="1"/>
  <c r="U49" i="1"/>
  <c r="T58" i="1"/>
  <c r="U58" i="1"/>
  <c r="X59" i="1"/>
  <c r="W55" i="1"/>
  <c r="W50" i="1"/>
  <c r="V58" i="1"/>
  <c r="V51" i="1"/>
  <c r="T55" i="1"/>
  <c r="V55" i="1"/>
  <c r="U50" i="1"/>
  <c r="Y51" i="1"/>
  <c r="X55" i="1"/>
  <c r="W51" i="1"/>
  <c r="V50" i="1"/>
  <c r="X58" i="1"/>
  <c r="O32" i="1"/>
  <c r="R31" i="1"/>
  <c r="AA49" i="1" s="1"/>
  <c r="Q31" i="1"/>
  <c r="N33" i="1"/>
  <c r="P32" i="1"/>
  <c r="Y61" i="1" l="1"/>
  <c r="U61" i="1"/>
  <c r="W61" i="1"/>
  <c r="X61" i="1"/>
  <c r="V61" i="1"/>
  <c r="T61" i="1"/>
  <c r="Q32" i="1"/>
  <c r="V31" i="1"/>
  <c r="T31" i="1"/>
  <c r="Y31" i="1"/>
  <c r="X31" i="1"/>
  <c r="W31" i="1"/>
  <c r="U31" i="1"/>
  <c r="N34" i="1"/>
  <c r="R32" i="1"/>
  <c r="AA50" i="1" s="1"/>
  <c r="O33" i="1"/>
  <c r="P33" i="1"/>
  <c r="Q33" i="1" l="1"/>
  <c r="R33" i="1"/>
  <c r="O34" i="1"/>
  <c r="T32" i="1"/>
  <c r="Y32" i="1"/>
  <c r="X32" i="1"/>
  <c r="W32" i="1"/>
  <c r="V32" i="1"/>
  <c r="U32" i="1"/>
  <c r="N35" i="1"/>
  <c r="P34" i="1"/>
  <c r="U33" i="1" l="1"/>
  <c r="AA51" i="1"/>
  <c r="V33" i="1"/>
  <c r="W33" i="1"/>
  <c r="X33" i="1"/>
  <c r="Y33" i="1"/>
  <c r="T33" i="1"/>
  <c r="R34" i="1"/>
  <c r="Q34" i="1"/>
  <c r="P35" i="1"/>
  <c r="N36" i="1"/>
  <c r="O35" i="1"/>
  <c r="X34" i="1" l="1"/>
  <c r="AA52" i="1"/>
  <c r="W34" i="1"/>
  <c r="Y34" i="1"/>
  <c r="T34" i="1"/>
  <c r="U34" i="1"/>
  <c r="V34" i="1"/>
  <c r="R35" i="1"/>
  <c r="Q35" i="1"/>
  <c r="P36" i="1"/>
  <c r="O36" i="1"/>
  <c r="N37" i="1"/>
  <c r="U35" i="1" l="1"/>
  <c r="AA53" i="1"/>
  <c r="W35" i="1"/>
  <c r="X35" i="1"/>
  <c r="Y35" i="1"/>
  <c r="T35" i="1"/>
  <c r="V35" i="1"/>
  <c r="R36" i="1"/>
  <c r="P37" i="1"/>
  <c r="Q36" i="1"/>
  <c r="N38" i="1"/>
  <c r="O37" i="1"/>
  <c r="U36" i="1" l="1"/>
  <c r="AA54" i="1"/>
  <c r="Y36" i="1"/>
  <c r="T36" i="1"/>
  <c r="V36" i="1"/>
  <c r="W36" i="1"/>
  <c r="X36" i="1"/>
  <c r="Q37" i="1"/>
  <c r="O38" i="1"/>
  <c r="P38" i="1"/>
  <c r="N39" i="1"/>
  <c r="R37" i="1"/>
  <c r="AA55" i="1" s="1"/>
  <c r="R38" i="1" l="1"/>
  <c r="Q38" i="1"/>
  <c r="P39" i="1"/>
  <c r="O39" i="1"/>
  <c r="N40" i="1"/>
  <c r="Y37" i="1"/>
  <c r="X37" i="1"/>
  <c r="W37" i="1"/>
  <c r="V37" i="1"/>
  <c r="U37" i="1"/>
  <c r="T37" i="1"/>
  <c r="X38" i="1" l="1"/>
  <c r="AA56" i="1"/>
  <c r="Y38" i="1"/>
  <c r="T38" i="1"/>
  <c r="U38" i="1"/>
  <c r="V38" i="1"/>
  <c r="W38" i="1"/>
  <c r="R39" i="1"/>
  <c r="N41" i="1"/>
  <c r="N42" i="1"/>
  <c r="Q39" i="1"/>
  <c r="O40" i="1"/>
  <c r="P40" i="1"/>
  <c r="U39" i="1" l="1"/>
  <c r="T39" i="1"/>
  <c r="AA57" i="1"/>
  <c r="R40" i="1"/>
  <c r="V39" i="1"/>
  <c r="W39" i="1"/>
  <c r="X39" i="1"/>
  <c r="Y39" i="1"/>
  <c r="Q40" i="1"/>
  <c r="O41" i="1"/>
  <c r="O42" i="1"/>
  <c r="P41" i="1"/>
  <c r="P42" i="1"/>
  <c r="W40" i="1" l="1"/>
  <c r="AA58" i="1"/>
  <c r="X40" i="1"/>
  <c r="Y40" i="1"/>
  <c r="T40" i="1"/>
  <c r="U40" i="1"/>
  <c r="V40" i="1"/>
  <c r="R42" i="1"/>
  <c r="R41" i="1"/>
  <c r="Q41" i="1"/>
  <c r="Q42" i="1"/>
  <c r="X42" i="1" l="1"/>
  <c r="AA60" i="1"/>
  <c r="U41" i="1"/>
  <c r="AA59" i="1"/>
  <c r="T41" i="1"/>
  <c r="V41" i="1"/>
  <c r="W41" i="1"/>
  <c r="X41" i="1"/>
  <c r="X43" i="1" s="1"/>
  <c r="Y41" i="1"/>
  <c r="Y42" i="1"/>
  <c r="T42" i="1"/>
  <c r="W42" i="1"/>
  <c r="AA42" i="1"/>
  <c r="U42" i="1"/>
  <c r="U43" i="1" s="1"/>
  <c r="V42" i="1"/>
  <c r="W43" i="1" l="1"/>
  <c r="Y43" i="1"/>
  <c r="V43" i="1"/>
  <c r="T43" i="1"/>
  <c r="P24" i="1" l="1"/>
  <c r="O24" i="1"/>
  <c r="N24" i="1"/>
  <c r="P23" i="1"/>
  <c r="O23" i="1"/>
  <c r="N23" i="1"/>
  <c r="P22" i="1"/>
  <c r="O22" i="1"/>
  <c r="N22" i="1"/>
  <c r="P21" i="1"/>
  <c r="O21" i="1"/>
  <c r="N21" i="1"/>
  <c r="P20" i="1"/>
  <c r="O20" i="1"/>
  <c r="N20" i="1"/>
  <c r="P19" i="1"/>
  <c r="O19" i="1"/>
  <c r="N19" i="1"/>
  <c r="P18" i="1"/>
  <c r="O18" i="1"/>
  <c r="N18" i="1"/>
  <c r="P17" i="1"/>
  <c r="O17" i="1"/>
  <c r="N17" i="1"/>
  <c r="Q17" i="1" s="1"/>
  <c r="P16" i="1"/>
  <c r="O16" i="1"/>
  <c r="N16" i="1"/>
  <c r="P15" i="1"/>
  <c r="O15" i="1"/>
  <c r="N15" i="1"/>
  <c r="P14" i="1"/>
  <c r="O14" i="1"/>
  <c r="N14" i="1"/>
  <c r="P13" i="1"/>
  <c r="O13" i="1"/>
  <c r="N13" i="1"/>
  <c r="R15" i="1" l="1"/>
  <c r="AA32" i="1" s="1"/>
  <c r="R23" i="1"/>
  <c r="AA40" i="1" s="1"/>
  <c r="R13" i="1"/>
  <c r="Y13" i="1" s="1"/>
  <c r="R21" i="1"/>
  <c r="R24" i="1"/>
  <c r="Q22" i="1"/>
  <c r="Q18" i="1"/>
  <c r="R16" i="1"/>
  <c r="Q16" i="1"/>
  <c r="Q13" i="1"/>
  <c r="Q19" i="1"/>
  <c r="Q21" i="1"/>
  <c r="R20" i="1"/>
  <c r="Q24" i="1"/>
  <c r="Q14" i="1"/>
  <c r="R18" i="1"/>
  <c r="W15" i="1"/>
  <c r="U15" i="1"/>
  <c r="R14" i="1"/>
  <c r="AA31" i="1" s="1"/>
  <c r="R22" i="1"/>
  <c r="AA39" i="1" s="1"/>
  <c r="U24" i="1"/>
  <c r="R17" i="1"/>
  <c r="AA34" i="1" s="1"/>
  <c r="Q20" i="1"/>
  <c r="R19" i="1"/>
  <c r="AA36" i="1" s="1"/>
  <c r="Q15" i="1"/>
  <c r="Q23" i="1"/>
  <c r="X23" i="1" l="1"/>
  <c r="V23" i="1"/>
  <c r="V15" i="1"/>
  <c r="X15" i="1"/>
  <c r="Y15" i="1"/>
  <c r="T15" i="1"/>
  <c r="T23" i="1"/>
  <c r="Y23" i="1"/>
  <c r="U23" i="1"/>
  <c r="W23" i="1"/>
  <c r="W20" i="1"/>
  <c r="AA37" i="1"/>
  <c r="Y24" i="1"/>
  <c r="AA41" i="1"/>
  <c r="Y16" i="1"/>
  <c r="AA33" i="1"/>
  <c r="Y21" i="1"/>
  <c r="AA38" i="1"/>
  <c r="U18" i="1"/>
  <c r="AA35" i="1"/>
  <c r="T24" i="1"/>
  <c r="T20" i="1"/>
  <c r="V24" i="1"/>
  <c r="T21" i="1"/>
  <c r="W13" i="1"/>
  <c r="V13" i="1"/>
  <c r="T13" i="1"/>
  <c r="V21" i="1"/>
  <c r="U13" i="1"/>
  <c r="T16" i="1"/>
  <c r="W21" i="1"/>
  <c r="U21" i="1"/>
  <c r="X21" i="1"/>
  <c r="X13" i="1"/>
  <c r="X16" i="1"/>
  <c r="W16" i="1"/>
  <c r="X24" i="1"/>
  <c r="U16" i="1"/>
  <c r="V16" i="1"/>
  <c r="X20" i="1"/>
  <c r="W24" i="1"/>
  <c r="Y20" i="1"/>
  <c r="W18" i="1"/>
  <c r="Y18" i="1"/>
  <c r="T18" i="1"/>
  <c r="V18" i="1"/>
  <c r="V20" i="1"/>
  <c r="X18" i="1"/>
  <c r="U20" i="1"/>
  <c r="X19" i="1"/>
  <c r="W19" i="1"/>
  <c r="V19" i="1"/>
  <c r="T19" i="1"/>
  <c r="Y19" i="1"/>
  <c r="U19" i="1"/>
  <c r="W22" i="1"/>
  <c r="V22" i="1"/>
  <c r="U22" i="1"/>
  <c r="Y22" i="1"/>
  <c r="X22" i="1"/>
  <c r="T22" i="1"/>
  <c r="W14" i="1"/>
  <c r="V14" i="1"/>
  <c r="U14" i="1"/>
  <c r="Y14" i="1"/>
  <c r="T14" i="1"/>
  <c r="X14" i="1"/>
  <c r="V17" i="1"/>
  <c r="U17" i="1"/>
  <c r="X17" i="1"/>
  <c r="T17" i="1"/>
  <c r="Y17" i="1"/>
  <c r="W17" i="1"/>
  <c r="T25" i="1" l="1"/>
  <c r="Y25" i="1"/>
  <c r="U25" i="1"/>
  <c r="V25" i="1"/>
  <c r="X25" i="1"/>
  <c r="W25" i="1"/>
</calcChain>
</file>

<file path=xl/sharedStrings.xml><?xml version="1.0" encoding="utf-8"?>
<sst xmlns="http://schemas.openxmlformats.org/spreadsheetml/2006/main" count="120" uniqueCount="51">
  <si>
    <t>C1</t>
  </si>
  <si>
    <t>C2</t>
  </si>
  <si>
    <t>Abi</t>
  </si>
  <si>
    <t>Bia</t>
  </si>
  <si>
    <t>Caca</t>
  </si>
  <si>
    <t>Dea</t>
  </si>
  <si>
    <t>Elin</t>
  </si>
  <si>
    <t>Farid</t>
  </si>
  <si>
    <t>Gina</t>
  </si>
  <si>
    <t>Heri</t>
  </si>
  <si>
    <t>Ima</t>
  </si>
  <si>
    <t>Joko</t>
  </si>
  <si>
    <t>Kia</t>
  </si>
  <si>
    <t>Nama</t>
  </si>
  <si>
    <t>Tugas</t>
  </si>
  <si>
    <t>Lina</t>
  </si>
  <si>
    <t>Nama Anggota Kelompok :</t>
  </si>
  <si>
    <t>Andi Mira Detavia</t>
  </si>
  <si>
    <t>Nandha Aullia</t>
  </si>
  <si>
    <t>1.</t>
  </si>
  <si>
    <t>2.</t>
  </si>
  <si>
    <t>Titik Centroid Awal :</t>
  </si>
  <si>
    <t>ITERASI 1</t>
  </si>
  <si>
    <t>Centroid Awal (RANDOM)</t>
  </si>
  <si>
    <t>Data Nilai Mahasiswa</t>
  </si>
  <si>
    <t>Penentuan Clustering</t>
  </si>
  <si>
    <t>Penentuan New Centroid</t>
  </si>
  <si>
    <t>Centroid 1</t>
  </si>
  <si>
    <t>Centroid 2</t>
  </si>
  <si>
    <t>Centroid 3</t>
  </si>
  <si>
    <t>No.</t>
  </si>
  <si>
    <t>UTS</t>
  </si>
  <si>
    <t>C3</t>
  </si>
  <si>
    <t>Cluster</t>
  </si>
  <si>
    <t>NC1</t>
  </si>
  <si>
    <t>NC2</t>
  </si>
  <si>
    <t>NC3</t>
  </si>
  <si>
    <t>NC4</t>
  </si>
  <si>
    <t>NC5</t>
  </si>
  <si>
    <t>NC6</t>
  </si>
  <si>
    <t>Min</t>
  </si>
  <si>
    <t>Jumlah C = 3</t>
  </si>
  <si>
    <t>C Pintar</t>
  </si>
  <si>
    <t>C Sedang</t>
  </si>
  <si>
    <t>C Kurang</t>
  </si>
  <si>
    <t xml:space="preserve"> C1 </t>
  </si>
  <si>
    <t>ITERASI 2</t>
  </si>
  <si>
    <t>New Centroid</t>
  </si>
  <si>
    <t>Penentuan New Clustering</t>
  </si>
  <si>
    <t>Galat</t>
  </si>
  <si>
    <t>ITERASI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</si>
</sst>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4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/>
    <xf numFmtId="2" fontId="1" fillId="0" borderId="1" xfId="0" applyNumberFormat="1" applyFont="1" applyBorder="1"/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0" xfId="0" applyFont="1" applyFill="1" applyBorder="1"/>
    <xf numFmtId="0" fontId="1" fillId="0" borderId="6" xfId="0" applyFont="1" applyFill="1" applyBorder="1"/>
    <xf numFmtId="0" fontId="2" fillId="0" borderId="1" xfId="0" applyFont="1" applyBorder="1" applyAlignment="1">
      <alignment horizontal="center" vertical="center"/>
    </xf>
    <xf numFmtId="0" fontId="1" fillId="0" borderId="1" xfId="0" applyFont="1" applyFill="1" applyBorder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0C1EF-3D0C-4A59-AF3D-95070BA5638E}">
  <dimension ref="A2:AB61"/>
  <sheetViews>
    <sheetView tabSelected="1" topLeftCell="A27" zoomScale="76" zoomScaleNormal="117" workbookViewId="0">
      <selection activeCell="AG55" sqref="AG55"/>
    </sheetView>
  </sheetViews>
  <sheetFormatPr defaultRowHeight="14.4" x14ac:dyDescent="0.3"/>
  <cols>
    <col min="2" max="2" width="6.6640625" customWidth="1"/>
    <col min="6" max="6" width="9.109375" customWidth="1"/>
    <col min="7" max="7" width="7.77734375" customWidth="1"/>
    <col min="8" max="8" width="7.33203125" customWidth="1"/>
    <col min="9" max="9" width="7.5546875" customWidth="1"/>
    <col min="10" max="11" width="7.33203125" customWidth="1"/>
    <col min="12" max="12" width="8" customWidth="1"/>
    <col min="14" max="14" width="8.109375" customWidth="1"/>
    <col min="15" max="15" width="7.77734375" customWidth="1"/>
    <col min="16" max="16" width="8" customWidth="1"/>
    <col min="17" max="17" width="7.77734375" customWidth="1"/>
    <col min="18" max="18" width="7.21875" customWidth="1"/>
    <col min="20" max="20" width="6.6640625" customWidth="1"/>
    <col min="21" max="21" width="6.5546875" customWidth="1"/>
    <col min="22" max="22" width="6.33203125" customWidth="1"/>
    <col min="23" max="23" width="6.77734375" customWidth="1"/>
    <col min="24" max="24" width="6.6640625" customWidth="1"/>
    <col min="25" max="25" width="6.33203125" customWidth="1"/>
    <col min="27" max="27" width="7.109375" customWidth="1"/>
    <col min="28" max="28" width="7.21875" customWidth="1"/>
  </cols>
  <sheetData>
    <row r="2" spans="1:28" x14ac:dyDescent="0.3">
      <c r="A2" s="1"/>
      <c r="B2" s="2" t="s">
        <v>16</v>
      </c>
      <c r="C2" s="2"/>
      <c r="D2" s="2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x14ac:dyDescent="0.3">
      <c r="A3" s="1"/>
      <c r="B3" s="3" t="s">
        <v>19</v>
      </c>
      <c r="C3" s="2" t="s">
        <v>17</v>
      </c>
      <c r="D3" s="2"/>
      <c r="E3" s="2">
        <v>10221023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x14ac:dyDescent="0.3">
      <c r="A4" s="1"/>
      <c r="B4" s="3" t="s">
        <v>20</v>
      </c>
      <c r="C4" s="2" t="s">
        <v>18</v>
      </c>
      <c r="D4" s="2"/>
      <c r="E4" s="2">
        <v>10221071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x14ac:dyDescent="0.3">
      <c r="A5" s="1"/>
      <c r="B5" s="4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x14ac:dyDescent="0.3">
      <c r="A6" s="1"/>
      <c r="B6" s="1" t="s">
        <v>21</v>
      </c>
      <c r="C6" s="1"/>
      <c r="D6" s="1"/>
      <c r="E6" s="1" t="s">
        <v>42</v>
      </c>
      <c r="F6" s="5" t="s">
        <v>45</v>
      </c>
      <c r="G6" s="5"/>
      <c r="H6" s="5"/>
      <c r="I6" s="5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x14ac:dyDescent="0.3">
      <c r="A7" s="1"/>
      <c r="B7" s="1" t="s">
        <v>41</v>
      </c>
      <c r="C7" s="1"/>
      <c r="D7" s="1"/>
      <c r="E7" s="1" t="s">
        <v>43</v>
      </c>
      <c r="F7" s="5" t="s">
        <v>1</v>
      </c>
      <c r="G7" s="5"/>
      <c r="H7" s="5"/>
      <c r="I7" s="5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x14ac:dyDescent="0.3">
      <c r="A8" s="1"/>
      <c r="B8" s="1"/>
      <c r="C8" s="1"/>
      <c r="D8" s="1"/>
      <c r="E8" s="1" t="s">
        <v>44</v>
      </c>
      <c r="F8" s="5" t="s">
        <v>32</v>
      </c>
      <c r="G8" s="5"/>
      <c r="H8" s="5"/>
      <c r="I8" s="5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4.4" customHeight="1" x14ac:dyDescent="0.3">
      <c r="A9" s="1"/>
      <c r="B9" s="6" t="s">
        <v>22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1"/>
      <c r="AA9" s="1"/>
      <c r="AB9" s="1"/>
    </row>
    <row r="10" spans="1:28" ht="14.4" customHeight="1" x14ac:dyDescent="0.3">
      <c r="A10" s="1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1"/>
      <c r="AA10" s="1"/>
      <c r="AB10" s="1"/>
    </row>
    <row r="11" spans="1:28" ht="14.4" customHeight="1" x14ac:dyDescent="0.3">
      <c r="A11" s="1"/>
      <c r="B11" s="8" t="s">
        <v>24</v>
      </c>
      <c r="C11" s="8"/>
      <c r="D11" s="8"/>
      <c r="E11" s="8"/>
      <c r="F11" s="1"/>
      <c r="G11" s="8" t="s">
        <v>23</v>
      </c>
      <c r="H11" s="8"/>
      <c r="I11" s="8"/>
      <c r="J11" s="8"/>
      <c r="K11" s="8"/>
      <c r="L11" s="8"/>
      <c r="M11" s="1"/>
      <c r="N11" s="8" t="s">
        <v>25</v>
      </c>
      <c r="O11" s="9"/>
      <c r="P11" s="9"/>
      <c r="Q11" s="9"/>
      <c r="R11" s="9"/>
      <c r="S11" s="1"/>
      <c r="T11" s="10" t="s">
        <v>26</v>
      </c>
      <c r="U11" s="11"/>
      <c r="V11" s="11"/>
      <c r="W11" s="11"/>
      <c r="X11" s="11"/>
      <c r="Y11" s="12"/>
      <c r="Z11" s="1"/>
      <c r="AA11" s="1"/>
      <c r="AB11" s="1"/>
    </row>
    <row r="12" spans="1:28" ht="14.4" customHeight="1" x14ac:dyDescent="0.3">
      <c r="A12" s="1"/>
      <c r="B12" s="13" t="s">
        <v>30</v>
      </c>
      <c r="C12" s="13" t="s">
        <v>13</v>
      </c>
      <c r="D12" s="13" t="s">
        <v>14</v>
      </c>
      <c r="E12" s="13" t="s">
        <v>31</v>
      </c>
      <c r="F12" s="1"/>
      <c r="G12" s="14" t="s">
        <v>27</v>
      </c>
      <c r="H12" s="14"/>
      <c r="I12" s="15" t="s">
        <v>28</v>
      </c>
      <c r="J12" s="15"/>
      <c r="K12" s="16" t="s">
        <v>29</v>
      </c>
      <c r="L12" s="16"/>
      <c r="M12" s="1"/>
      <c r="N12" s="17" t="s">
        <v>0</v>
      </c>
      <c r="O12" s="17" t="s">
        <v>1</v>
      </c>
      <c r="P12" s="17" t="s">
        <v>32</v>
      </c>
      <c r="Q12" s="17" t="s">
        <v>40</v>
      </c>
      <c r="R12" s="18" t="s">
        <v>33</v>
      </c>
      <c r="S12" s="1"/>
      <c r="T12" s="17" t="s">
        <v>34</v>
      </c>
      <c r="U12" s="17" t="s">
        <v>35</v>
      </c>
      <c r="V12" s="17" t="s">
        <v>36</v>
      </c>
      <c r="W12" s="17" t="s">
        <v>37</v>
      </c>
      <c r="X12" s="17" t="s">
        <v>38</v>
      </c>
      <c r="Y12" s="17" t="s">
        <v>39</v>
      </c>
      <c r="Z12" s="1"/>
      <c r="AA12" s="1"/>
      <c r="AB12" s="1"/>
    </row>
    <row r="13" spans="1:28" ht="14.4" customHeight="1" x14ac:dyDescent="0.3">
      <c r="A13" s="1"/>
      <c r="B13" s="13">
        <v>1</v>
      </c>
      <c r="C13" s="13" t="s">
        <v>2</v>
      </c>
      <c r="D13" s="13">
        <v>100</v>
      </c>
      <c r="E13" s="13">
        <v>70</v>
      </c>
      <c r="F13" s="1"/>
      <c r="G13" s="19">
        <v>65</v>
      </c>
      <c r="H13" s="19">
        <v>60</v>
      </c>
      <c r="I13" s="19">
        <v>78</v>
      </c>
      <c r="J13" s="19">
        <v>61</v>
      </c>
      <c r="K13" s="19">
        <v>87</v>
      </c>
      <c r="L13" s="19">
        <v>70</v>
      </c>
      <c r="M13" s="1"/>
      <c r="N13" s="20">
        <f t="shared" ref="N13:N24" si="0">SQRT((D13-G13)^2+(E13-H13)^2)</f>
        <v>36.400549446402593</v>
      </c>
      <c r="O13" s="20">
        <f t="shared" ref="O13:O24" si="1">SQRT((D13-I13)^2+(E13-J13)^2)</f>
        <v>23.769728648009426</v>
      </c>
      <c r="P13" s="20">
        <f t="shared" ref="P13:P24" si="2">SQRT((D13-K13)^2+(E13-L13)^2)</f>
        <v>13</v>
      </c>
      <c r="Q13" s="20">
        <f>MIN(N13:P13)</f>
        <v>13</v>
      </c>
      <c r="R13" s="19">
        <f>IF(N13=MIN(N13,O13,P13),1,IF(O13=MIN(N13,O13,P13),2,3))</f>
        <v>3</v>
      </c>
      <c r="S13" s="1"/>
      <c r="T13" s="19" t="str">
        <f t="shared" ref="T13:T24" si="3">IF(R13=1,D13,"")</f>
        <v/>
      </c>
      <c r="U13" s="19" t="str">
        <f t="shared" ref="U13:U24" si="4">IF(R13=1,E13,"")</f>
        <v/>
      </c>
      <c r="V13" s="19" t="str">
        <f t="shared" ref="V13:V24" si="5">IF(R13=2,D13,"")</f>
        <v/>
      </c>
      <c r="W13" s="19" t="str">
        <f t="shared" ref="W13:W24" si="6">IF(R13=2,E13,"")</f>
        <v/>
      </c>
      <c r="X13" s="19">
        <f t="shared" ref="X13:X24" si="7">IF(R13=3,D13,"")</f>
        <v>100</v>
      </c>
      <c r="Y13" s="19">
        <f t="shared" ref="Y13:Y24" si="8">IF(R13=3,E13,"")</f>
        <v>70</v>
      </c>
      <c r="Z13" s="1"/>
      <c r="AA13" s="1"/>
      <c r="AB13" s="1"/>
    </row>
    <row r="14" spans="1:28" ht="14.4" customHeight="1" x14ac:dyDescent="0.3">
      <c r="A14" s="1"/>
      <c r="B14" s="13">
        <v>2</v>
      </c>
      <c r="C14" s="13" t="s">
        <v>3</v>
      </c>
      <c r="D14" s="13">
        <v>30</v>
      </c>
      <c r="E14" s="13">
        <v>70</v>
      </c>
      <c r="F14" s="1"/>
      <c r="G14" s="19">
        <v>65</v>
      </c>
      <c r="H14" s="19">
        <v>60</v>
      </c>
      <c r="I14" s="19">
        <v>78</v>
      </c>
      <c r="J14" s="19">
        <v>61</v>
      </c>
      <c r="K14" s="19">
        <v>87</v>
      </c>
      <c r="L14" s="19">
        <v>70</v>
      </c>
      <c r="M14" s="1"/>
      <c r="N14" s="20">
        <f t="shared" si="0"/>
        <v>36.400549446402593</v>
      </c>
      <c r="O14" s="20">
        <f t="shared" si="1"/>
        <v>48.836461788299118</v>
      </c>
      <c r="P14" s="20">
        <f t="shared" si="2"/>
        <v>57</v>
      </c>
      <c r="Q14" s="20">
        <f t="shared" ref="Q14:Q24" si="9">MIN(N14:P14)</f>
        <v>36.400549446402593</v>
      </c>
      <c r="R14" s="19">
        <f t="shared" ref="R14:R24" si="10">IF(N14=MIN(N14,O14,P14),1,IF(O14=MIN(N14,O14,P14),2,3))</f>
        <v>1</v>
      </c>
      <c r="S14" s="1"/>
      <c r="T14" s="19">
        <f t="shared" si="3"/>
        <v>30</v>
      </c>
      <c r="U14" s="19">
        <f t="shared" si="4"/>
        <v>70</v>
      </c>
      <c r="V14" s="19" t="str">
        <f t="shared" si="5"/>
        <v/>
      </c>
      <c r="W14" s="19" t="str">
        <f t="shared" si="6"/>
        <v/>
      </c>
      <c r="X14" s="19" t="str">
        <f t="shared" si="7"/>
        <v/>
      </c>
      <c r="Y14" s="19" t="str">
        <f t="shared" si="8"/>
        <v/>
      </c>
      <c r="Z14" s="1"/>
      <c r="AA14" s="1"/>
      <c r="AB14" s="1"/>
    </row>
    <row r="15" spans="1:28" ht="14.4" customHeight="1" x14ac:dyDescent="0.3">
      <c r="A15" s="1"/>
      <c r="B15" s="13">
        <v>3</v>
      </c>
      <c r="C15" s="13" t="s">
        <v>4</v>
      </c>
      <c r="D15" s="13">
        <v>60</v>
      </c>
      <c r="E15" s="13">
        <v>80</v>
      </c>
      <c r="F15" s="1"/>
      <c r="G15" s="19">
        <v>65</v>
      </c>
      <c r="H15" s="19">
        <v>60</v>
      </c>
      <c r="I15" s="19">
        <v>78</v>
      </c>
      <c r="J15" s="19">
        <v>61</v>
      </c>
      <c r="K15" s="19">
        <v>87</v>
      </c>
      <c r="L15" s="19">
        <v>70</v>
      </c>
      <c r="M15" s="1"/>
      <c r="N15" s="20">
        <f t="shared" si="0"/>
        <v>20.615528128088304</v>
      </c>
      <c r="O15" s="20">
        <f t="shared" si="1"/>
        <v>26.172504656604801</v>
      </c>
      <c r="P15" s="20">
        <f t="shared" si="2"/>
        <v>28.792360097775937</v>
      </c>
      <c r="Q15" s="20">
        <f t="shared" si="9"/>
        <v>20.615528128088304</v>
      </c>
      <c r="R15" s="19">
        <f t="shared" si="10"/>
        <v>1</v>
      </c>
      <c r="S15" s="1"/>
      <c r="T15" s="19">
        <f t="shared" si="3"/>
        <v>60</v>
      </c>
      <c r="U15" s="19">
        <f t="shared" si="4"/>
        <v>80</v>
      </c>
      <c r="V15" s="19" t="str">
        <f t="shared" si="5"/>
        <v/>
      </c>
      <c r="W15" s="19" t="str">
        <f t="shared" si="6"/>
        <v/>
      </c>
      <c r="X15" s="19" t="str">
        <f t="shared" si="7"/>
        <v/>
      </c>
      <c r="Y15" s="19" t="str">
        <f t="shared" si="8"/>
        <v/>
      </c>
      <c r="Z15" s="1"/>
      <c r="AA15" s="1"/>
      <c r="AB15" s="1"/>
    </row>
    <row r="16" spans="1:28" ht="14.4" customHeight="1" x14ac:dyDescent="0.3">
      <c r="A16" s="1"/>
      <c r="B16" s="13">
        <v>4</v>
      </c>
      <c r="C16" s="13" t="s">
        <v>5</v>
      </c>
      <c r="D16" s="13">
        <v>0</v>
      </c>
      <c r="E16" s="13">
        <v>90</v>
      </c>
      <c r="F16" s="1"/>
      <c r="G16" s="19">
        <v>65</v>
      </c>
      <c r="H16" s="19">
        <v>60</v>
      </c>
      <c r="I16" s="19">
        <v>78</v>
      </c>
      <c r="J16" s="19">
        <v>61</v>
      </c>
      <c r="K16" s="19">
        <v>87</v>
      </c>
      <c r="L16" s="19">
        <v>70</v>
      </c>
      <c r="M16" s="1"/>
      <c r="N16" s="20">
        <f t="shared" si="0"/>
        <v>71.589105316381762</v>
      </c>
      <c r="O16" s="20">
        <f t="shared" si="1"/>
        <v>83.21658488546619</v>
      </c>
      <c r="P16" s="20">
        <f t="shared" si="2"/>
        <v>89.26925562588724</v>
      </c>
      <c r="Q16" s="20">
        <f t="shared" si="9"/>
        <v>71.589105316381762</v>
      </c>
      <c r="R16" s="19">
        <f t="shared" si="10"/>
        <v>1</v>
      </c>
      <c r="S16" s="1"/>
      <c r="T16" s="19">
        <f t="shared" si="3"/>
        <v>0</v>
      </c>
      <c r="U16" s="19">
        <f t="shared" si="4"/>
        <v>90</v>
      </c>
      <c r="V16" s="19" t="str">
        <f t="shared" si="5"/>
        <v/>
      </c>
      <c r="W16" s="19" t="str">
        <f t="shared" si="6"/>
        <v/>
      </c>
      <c r="X16" s="19" t="str">
        <f t="shared" si="7"/>
        <v/>
      </c>
      <c r="Y16" s="19" t="str">
        <f t="shared" si="8"/>
        <v/>
      </c>
      <c r="Z16" s="1"/>
      <c r="AA16" s="1"/>
      <c r="AB16" s="1"/>
    </row>
    <row r="17" spans="1:28" ht="14.4" customHeight="1" x14ac:dyDescent="0.3">
      <c r="A17" s="1"/>
      <c r="B17" s="21">
        <v>5</v>
      </c>
      <c r="C17" s="21" t="s">
        <v>6</v>
      </c>
      <c r="D17" s="21">
        <v>65</v>
      </c>
      <c r="E17" s="21">
        <v>60</v>
      </c>
      <c r="F17" s="1"/>
      <c r="G17" s="19">
        <v>65</v>
      </c>
      <c r="H17" s="19">
        <v>60</v>
      </c>
      <c r="I17" s="19">
        <v>78</v>
      </c>
      <c r="J17" s="19">
        <v>61</v>
      </c>
      <c r="K17" s="19">
        <v>87</v>
      </c>
      <c r="L17" s="19">
        <v>70</v>
      </c>
      <c r="M17" s="1"/>
      <c r="N17" s="20">
        <f t="shared" si="0"/>
        <v>0</v>
      </c>
      <c r="O17" s="20">
        <f t="shared" si="1"/>
        <v>13.038404810405298</v>
      </c>
      <c r="P17" s="20">
        <f t="shared" si="2"/>
        <v>24.166091947189145</v>
      </c>
      <c r="Q17" s="20">
        <f t="shared" si="9"/>
        <v>0</v>
      </c>
      <c r="R17" s="19">
        <f t="shared" si="10"/>
        <v>1</v>
      </c>
      <c r="S17" s="1"/>
      <c r="T17" s="19">
        <f t="shared" si="3"/>
        <v>65</v>
      </c>
      <c r="U17" s="19">
        <f t="shared" si="4"/>
        <v>60</v>
      </c>
      <c r="V17" s="19" t="str">
        <f t="shared" si="5"/>
        <v/>
      </c>
      <c r="W17" s="19" t="str">
        <f t="shared" si="6"/>
        <v/>
      </c>
      <c r="X17" s="19" t="str">
        <f t="shared" si="7"/>
        <v/>
      </c>
      <c r="Y17" s="19" t="str">
        <f t="shared" si="8"/>
        <v/>
      </c>
      <c r="Z17" s="1"/>
      <c r="AA17" s="1"/>
      <c r="AB17" s="1"/>
    </row>
    <row r="18" spans="1:28" ht="14.4" customHeight="1" x14ac:dyDescent="0.3">
      <c r="A18" s="1"/>
      <c r="B18" s="13">
        <v>6</v>
      </c>
      <c r="C18" s="13" t="s">
        <v>7</v>
      </c>
      <c r="D18" s="13">
        <v>80</v>
      </c>
      <c r="E18" s="13">
        <v>85</v>
      </c>
      <c r="F18" s="1"/>
      <c r="G18" s="19">
        <v>65</v>
      </c>
      <c r="H18" s="19">
        <v>60</v>
      </c>
      <c r="I18" s="19">
        <v>78</v>
      </c>
      <c r="J18" s="19">
        <v>61</v>
      </c>
      <c r="K18" s="19">
        <v>87</v>
      </c>
      <c r="L18" s="19">
        <v>70</v>
      </c>
      <c r="M18" s="1"/>
      <c r="N18" s="20">
        <f t="shared" si="0"/>
        <v>29.154759474226502</v>
      </c>
      <c r="O18" s="20">
        <f t="shared" si="1"/>
        <v>24.083189157584592</v>
      </c>
      <c r="P18" s="20">
        <f t="shared" si="2"/>
        <v>16.552945357246848</v>
      </c>
      <c r="Q18" s="20">
        <f t="shared" si="9"/>
        <v>16.552945357246848</v>
      </c>
      <c r="R18" s="19">
        <f t="shared" si="10"/>
        <v>3</v>
      </c>
      <c r="S18" s="1"/>
      <c r="T18" s="19" t="str">
        <f t="shared" si="3"/>
        <v/>
      </c>
      <c r="U18" s="19" t="str">
        <f t="shared" si="4"/>
        <v/>
      </c>
      <c r="V18" s="19" t="str">
        <f t="shared" si="5"/>
        <v/>
      </c>
      <c r="W18" s="19" t="str">
        <f t="shared" si="6"/>
        <v/>
      </c>
      <c r="X18" s="19">
        <f t="shared" si="7"/>
        <v>80</v>
      </c>
      <c r="Y18" s="19">
        <f t="shared" si="8"/>
        <v>85</v>
      </c>
      <c r="Z18" s="1"/>
      <c r="AA18" s="1"/>
      <c r="AB18" s="1"/>
    </row>
    <row r="19" spans="1:28" ht="14.4" customHeight="1" x14ac:dyDescent="0.3">
      <c r="A19" s="1"/>
      <c r="B19" s="13">
        <v>7</v>
      </c>
      <c r="C19" s="13" t="s">
        <v>8</v>
      </c>
      <c r="D19" s="13">
        <v>70</v>
      </c>
      <c r="E19" s="13">
        <v>40</v>
      </c>
      <c r="F19" s="1"/>
      <c r="G19" s="19">
        <v>65</v>
      </c>
      <c r="H19" s="19">
        <v>60</v>
      </c>
      <c r="I19" s="19">
        <v>78</v>
      </c>
      <c r="J19" s="19">
        <v>61</v>
      </c>
      <c r="K19" s="19">
        <v>87</v>
      </c>
      <c r="L19" s="19">
        <v>70</v>
      </c>
      <c r="M19" s="1"/>
      <c r="N19" s="20">
        <f t="shared" si="0"/>
        <v>20.615528128088304</v>
      </c>
      <c r="O19" s="20">
        <f t="shared" si="1"/>
        <v>22.472205054244231</v>
      </c>
      <c r="P19" s="20">
        <f t="shared" si="2"/>
        <v>34.481879299133332</v>
      </c>
      <c r="Q19" s="20">
        <f t="shared" si="9"/>
        <v>20.615528128088304</v>
      </c>
      <c r="R19" s="19">
        <f t="shared" si="10"/>
        <v>1</v>
      </c>
      <c r="S19" s="1"/>
      <c r="T19" s="19">
        <f t="shared" si="3"/>
        <v>70</v>
      </c>
      <c r="U19" s="19">
        <f t="shared" si="4"/>
        <v>40</v>
      </c>
      <c r="V19" s="19" t="str">
        <f t="shared" si="5"/>
        <v/>
      </c>
      <c r="W19" s="19" t="str">
        <f t="shared" si="6"/>
        <v/>
      </c>
      <c r="X19" s="19" t="str">
        <f t="shared" si="7"/>
        <v/>
      </c>
      <c r="Y19" s="19" t="str">
        <f t="shared" si="8"/>
        <v/>
      </c>
      <c r="Z19" s="1"/>
      <c r="AA19" s="1"/>
      <c r="AB19" s="1"/>
    </row>
    <row r="20" spans="1:28" ht="14.4" customHeight="1" x14ac:dyDescent="0.3">
      <c r="A20" s="1"/>
      <c r="B20" s="22">
        <v>8</v>
      </c>
      <c r="C20" s="22" t="s">
        <v>9</v>
      </c>
      <c r="D20" s="22">
        <v>78</v>
      </c>
      <c r="E20" s="22">
        <v>61</v>
      </c>
      <c r="F20" s="1"/>
      <c r="G20" s="19">
        <v>65</v>
      </c>
      <c r="H20" s="19">
        <v>60</v>
      </c>
      <c r="I20" s="19">
        <v>78</v>
      </c>
      <c r="J20" s="19">
        <v>61</v>
      </c>
      <c r="K20" s="19">
        <v>87</v>
      </c>
      <c r="L20" s="19">
        <v>70</v>
      </c>
      <c r="M20" s="1"/>
      <c r="N20" s="20">
        <f t="shared" si="0"/>
        <v>13.038404810405298</v>
      </c>
      <c r="O20" s="20">
        <f t="shared" si="1"/>
        <v>0</v>
      </c>
      <c r="P20" s="20">
        <f t="shared" si="2"/>
        <v>12.727922061357855</v>
      </c>
      <c r="Q20" s="20">
        <f t="shared" si="9"/>
        <v>0</v>
      </c>
      <c r="R20" s="19">
        <f t="shared" si="10"/>
        <v>2</v>
      </c>
      <c r="S20" s="1"/>
      <c r="T20" s="19" t="str">
        <f t="shared" si="3"/>
        <v/>
      </c>
      <c r="U20" s="19" t="str">
        <f t="shared" si="4"/>
        <v/>
      </c>
      <c r="V20" s="19">
        <f t="shared" si="5"/>
        <v>78</v>
      </c>
      <c r="W20" s="19">
        <f t="shared" si="6"/>
        <v>61</v>
      </c>
      <c r="X20" s="19" t="str">
        <f t="shared" si="7"/>
        <v/>
      </c>
      <c r="Y20" s="19" t="str">
        <f t="shared" si="8"/>
        <v/>
      </c>
      <c r="Z20" s="1"/>
      <c r="AA20" s="1"/>
      <c r="AB20" s="1"/>
    </row>
    <row r="21" spans="1:28" ht="14.4" customHeight="1" x14ac:dyDescent="0.3">
      <c r="A21" s="1"/>
      <c r="B21" s="13">
        <v>9</v>
      </c>
      <c r="C21" s="13" t="s">
        <v>10</v>
      </c>
      <c r="D21" s="13">
        <v>33</v>
      </c>
      <c r="E21" s="13">
        <v>84</v>
      </c>
      <c r="F21" s="1"/>
      <c r="G21" s="19">
        <v>65</v>
      </c>
      <c r="H21" s="19">
        <v>60</v>
      </c>
      <c r="I21" s="19">
        <v>78</v>
      </c>
      <c r="J21" s="19">
        <v>61</v>
      </c>
      <c r="K21" s="19">
        <v>87</v>
      </c>
      <c r="L21" s="19">
        <v>70</v>
      </c>
      <c r="M21" s="1"/>
      <c r="N21" s="20">
        <f t="shared" si="0"/>
        <v>40</v>
      </c>
      <c r="O21" s="20">
        <f t="shared" si="1"/>
        <v>50.537115073973112</v>
      </c>
      <c r="P21" s="20">
        <f t="shared" si="2"/>
        <v>55.785302723925412</v>
      </c>
      <c r="Q21" s="20">
        <f t="shared" si="9"/>
        <v>40</v>
      </c>
      <c r="R21" s="19">
        <f t="shared" si="10"/>
        <v>1</v>
      </c>
      <c r="S21" s="1"/>
      <c r="T21" s="19">
        <f t="shared" si="3"/>
        <v>33</v>
      </c>
      <c r="U21" s="19">
        <f t="shared" si="4"/>
        <v>84</v>
      </c>
      <c r="V21" s="19" t="str">
        <f t="shared" si="5"/>
        <v/>
      </c>
      <c r="W21" s="19" t="str">
        <f t="shared" si="6"/>
        <v/>
      </c>
      <c r="X21" s="19" t="str">
        <f t="shared" si="7"/>
        <v/>
      </c>
      <c r="Y21" s="19" t="str">
        <f t="shared" si="8"/>
        <v/>
      </c>
      <c r="Z21" s="1"/>
      <c r="AA21" s="1"/>
      <c r="AB21" s="1"/>
    </row>
    <row r="22" spans="1:28" ht="14.4" customHeight="1" x14ac:dyDescent="0.3">
      <c r="A22" s="1"/>
      <c r="B22" s="13">
        <v>10</v>
      </c>
      <c r="C22" s="13" t="s">
        <v>11</v>
      </c>
      <c r="D22" s="13">
        <v>93</v>
      </c>
      <c r="E22" s="13">
        <v>42</v>
      </c>
      <c r="F22" s="1"/>
      <c r="G22" s="19">
        <v>65</v>
      </c>
      <c r="H22" s="19">
        <v>60</v>
      </c>
      <c r="I22" s="19">
        <v>78</v>
      </c>
      <c r="J22" s="19">
        <v>61</v>
      </c>
      <c r="K22" s="19">
        <v>87</v>
      </c>
      <c r="L22" s="19">
        <v>70</v>
      </c>
      <c r="M22" s="1"/>
      <c r="N22" s="20">
        <f t="shared" si="0"/>
        <v>33.286633954186478</v>
      </c>
      <c r="O22" s="20">
        <f t="shared" si="1"/>
        <v>24.207436873820409</v>
      </c>
      <c r="P22" s="20">
        <f t="shared" si="2"/>
        <v>28.635642126552707</v>
      </c>
      <c r="Q22" s="20">
        <f t="shared" si="9"/>
        <v>24.207436873820409</v>
      </c>
      <c r="R22" s="19">
        <f t="shared" si="10"/>
        <v>2</v>
      </c>
      <c r="S22" s="1"/>
      <c r="T22" s="19" t="str">
        <f t="shared" si="3"/>
        <v/>
      </c>
      <c r="U22" s="19" t="str">
        <f t="shared" si="4"/>
        <v/>
      </c>
      <c r="V22" s="19">
        <f t="shared" si="5"/>
        <v>93</v>
      </c>
      <c r="W22" s="19">
        <f t="shared" si="6"/>
        <v>42</v>
      </c>
      <c r="X22" s="19" t="str">
        <f t="shared" si="7"/>
        <v/>
      </c>
      <c r="Y22" s="19" t="str">
        <f t="shared" si="8"/>
        <v/>
      </c>
      <c r="Z22" s="1"/>
      <c r="AA22" s="1"/>
      <c r="AB22" s="1"/>
    </row>
    <row r="23" spans="1:28" ht="14.4" customHeight="1" x14ac:dyDescent="0.3">
      <c r="A23" s="1"/>
      <c r="B23" s="13">
        <v>11</v>
      </c>
      <c r="C23" s="13" t="s">
        <v>12</v>
      </c>
      <c r="D23" s="13">
        <v>44</v>
      </c>
      <c r="E23" s="13">
        <v>98</v>
      </c>
      <c r="F23" s="1"/>
      <c r="G23" s="19">
        <v>65</v>
      </c>
      <c r="H23" s="19">
        <v>60</v>
      </c>
      <c r="I23" s="19">
        <v>78</v>
      </c>
      <c r="J23" s="19">
        <v>61</v>
      </c>
      <c r="K23" s="19">
        <v>87</v>
      </c>
      <c r="L23" s="19">
        <v>70</v>
      </c>
      <c r="M23" s="1"/>
      <c r="N23" s="20">
        <f t="shared" si="0"/>
        <v>43.416586692184822</v>
      </c>
      <c r="O23" s="20">
        <f t="shared" si="1"/>
        <v>50.24937810560445</v>
      </c>
      <c r="P23" s="20">
        <f t="shared" si="2"/>
        <v>51.312766442669997</v>
      </c>
      <c r="Q23" s="20">
        <f t="shared" si="9"/>
        <v>43.416586692184822</v>
      </c>
      <c r="R23" s="19">
        <f t="shared" si="10"/>
        <v>1</v>
      </c>
      <c r="S23" s="1"/>
      <c r="T23" s="19">
        <f t="shared" si="3"/>
        <v>44</v>
      </c>
      <c r="U23" s="19">
        <f t="shared" si="4"/>
        <v>98</v>
      </c>
      <c r="V23" s="19" t="str">
        <f t="shared" si="5"/>
        <v/>
      </c>
      <c r="W23" s="19" t="str">
        <f t="shared" si="6"/>
        <v/>
      </c>
      <c r="X23" s="19" t="str">
        <f t="shared" si="7"/>
        <v/>
      </c>
      <c r="Y23" s="19" t="str">
        <f t="shared" si="8"/>
        <v/>
      </c>
      <c r="Z23" s="1"/>
      <c r="AA23" s="1"/>
      <c r="AB23" s="1"/>
    </row>
    <row r="24" spans="1:28" ht="14.4" customHeight="1" x14ac:dyDescent="0.3">
      <c r="A24" s="1"/>
      <c r="B24" s="23">
        <v>12</v>
      </c>
      <c r="C24" s="23" t="s">
        <v>15</v>
      </c>
      <c r="D24" s="23">
        <v>87</v>
      </c>
      <c r="E24" s="23">
        <v>70</v>
      </c>
      <c r="F24" s="1"/>
      <c r="G24" s="19">
        <v>65</v>
      </c>
      <c r="H24" s="19">
        <v>60</v>
      </c>
      <c r="I24" s="19">
        <v>78</v>
      </c>
      <c r="J24" s="19">
        <v>61</v>
      </c>
      <c r="K24" s="19">
        <v>87</v>
      </c>
      <c r="L24" s="19">
        <v>70</v>
      </c>
      <c r="M24" s="1"/>
      <c r="N24" s="20">
        <f t="shared" si="0"/>
        <v>24.166091947189145</v>
      </c>
      <c r="O24" s="20">
        <f t="shared" si="1"/>
        <v>12.727922061357855</v>
      </c>
      <c r="P24" s="20">
        <f t="shared" si="2"/>
        <v>0</v>
      </c>
      <c r="Q24" s="20">
        <f t="shared" si="9"/>
        <v>0</v>
      </c>
      <c r="R24" s="19">
        <f t="shared" si="10"/>
        <v>3</v>
      </c>
      <c r="S24" s="1"/>
      <c r="T24" s="19" t="str">
        <f t="shared" si="3"/>
        <v/>
      </c>
      <c r="U24" s="19" t="str">
        <f t="shared" si="4"/>
        <v/>
      </c>
      <c r="V24" s="19" t="str">
        <f t="shared" si="5"/>
        <v/>
      </c>
      <c r="W24" s="19" t="str">
        <f t="shared" si="6"/>
        <v/>
      </c>
      <c r="X24" s="19">
        <f t="shared" si="7"/>
        <v>87</v>
      </c>
      <c r="Y24" s="19">
        <f t="shared" si="8"/>
        <v>70</v>
      </c>
      <c r="Z24" s="1"/>
      <c r="AA24" s="1"/>
      <c r="AB24" s="1"/>
    </row>
    <row r="25" spans="1:28" ht="14.4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24">
        <f>AVERAGE(T13:T24)</f>
        <v>43.142857142857146</v>
      </c>
      <c r="U25" s="24">
        <f>AVERAGE(U13:U24)</f>
        <v>74.571428571428569</v>
      </c>
      <c r="V25" s="24">
        <f>AVERAGE(V13:V24)</f>
        <v>85.5</v>
      </c>
      <c r="W25" s="24">
        <f>AVERAGE(W13:W24)</f>
        <v>51.5</v>
      </c>
      <c r="X25" s="24">
        <f>AVERAGE(X13:X24)</f>
        <v>89</v>
      </c>
      <c r="Y25" s="24">
        <f>AVERAGE(Y13:Y24)</f>
        <v>75</v>
      </c>
      <c r="Z25" s="25" t="str">
        <f>"-&gt; Rata-rata"</f>
        <v>-&gt; Rata-rata</v>
      </c>
      <c r="AA25" s="1"/>
      <c r="AB25" s="1"/>
    </row>
    <row r="26" spans="1:28" ht="14.4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14.4" customHeight="1" x14ac:dyDescent="0.3">
      <c r="A27" s="1"/>
      <c r="B27" s="6" t="s">
        <v>46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1"/>
      <c r="AA27" s="1"/>
      <c r="AB27" s="1"/>
    </row>
    <row r="28" spans="1:28" ht="14.4" customHeight="1" x14ac:dyDescent="0.3">
      <c r="A28" s="1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1"/>
      <c r="AA28" s="1"/>
      <c r="AB28" s="1"/>
    </row>
    <row r="29" spans="1:28" ht="14.4" customHeight="1" x14ac:dyDescent="0.3">
      <c r="A29" s="1"/>
      <c r="B29" s="8" t="s">
        <v>24</v>
      </c>
      <c r="C29" s="8"/>
      <c r="D29" s="8"/>
      <c r="E29" s="8"/>
      <c r="F29" s="1"/>
      <c r="G29" s="8" t="s">
        <v>47</v>
      </c>
      <c r="H29" s="8"/>
      <c r="I29" s="8"/>
      <c r="J29" s="8"/>
      <c r="K29" s="8"/>
      <c r="L29" s="8"/>
      <c r="M29" s="1"/>
      <c r="N29" s="8" t="s">
        <v>48</v>
      </c>
      <c r="O29" s="9"/>
      <c r="P29" s="9"/>
      <c r="Q29" s="9"/>
      <c r="R29" s="9"/>
      <c r="S29" s="1"/>
      <c r="T29" s="10" t="s">
        <v>26</v>
      </c>
      <c r="U29" s="11"/>
      <c r="V29" s="11"/>
      <c r="W29" s="11"/>
      <c r="X29" s="11"/>
      <c r="Y29" s="12"/>
      <c r="Z29" s="1"/>
      <c r="AA29" s="26" t="s">
        <v>49</v>
      </c>
    </row>
    <row r="30" spans="1:28" ht="14.4" customHeight="1" x14ac:dyDescent="0.3">
      <c r="A30" s="1"/>
      <c r="B30" s="13" t="s">
        <v>30</v>
      </c>
      <c r="C30" s="13" t="s">
        <v>13</v>
      </c>
      <c r="D30" s="13" t="s">
        <v>14</v>
      </c>
      <c r="E30" s="13" t="s">
        <v>31</v>
      </c>
      <c r="F30" s="1"/>
      <c r="G30" s="9" t="s">
        <v>27</v>
      </c>
      <c r="H30" s="9"/>
      <c r="I30" s="9" t="s">
        <v>28</v>
      </c>
      <c r="J30" s="9"/>
      <c r="K30" s="9" t="s">
        <v>29</v>
      </c>
      <c r="L30" s="9"/>
      <c r="M30" s="1"/>
      <c r="N30" s="17" t="s">
        <v>0</v>
      </c>
      <c r="O30" s="17" t="s">
        <v>1</v>
      </c>
      <c r="P30" s="17" t="s">
        <v>32</v>
      </c>
      <c r="Q30" s="17" t="s">
        <v>40</v>
      </c>
      <c r="R30" s="17" t="s">
        <v>33</v>
      </c>
      <c r="S30" s="5"/>
      <c r="T30" s="17" t="s">
        <v>34</v>
      </c>
      <c r="U30" s="17" t="s">
        <v>35</v>
      </c>
      <c r="V30" s="17" t="s">
        <v>36</v>
      </c>
      <c r="W30" s="17" t="s">
        <v>37</v>
      </c>
      <c r="X30" s="17" t="s">
        <v>38</v>
      </c>
      <c r="Y30" s="17" t="s">
        <v>39</v>
      </c>
      <c r="Z30" s="1"/>
      <c r="AA30" s="26"/>
    </row>
    <row r="31" spans="1:28" x14ac:dyDescent="0.3">
      <c r="A31" s="1"/>
      <c r="B31" s="13">
        <v>1</v>
      </c>
      <c r="C31" s="13" t="s">
        <v>2</v>
      </c>
      <c r="D31" s="13">
        <v>100</v>
      </c>
      <c r="E31" s="13">
        <v>70</v>
      </c>
      <c r="F31" s="1"/>
      <c r="G31" s="27">
        <v>43.14</v>
      </c>
      <c r="H31" s="20">
        <v>74.571430000000007</v>
      </c>
      <c r="I31" s="20">
        <v>85.5</v>
      </c>
      <c r="J31" s="20">
        <v>51.5</v>
      </c>
      <c r="K31" s="20">
        <v>89</v>
      </c>
      <c r="L31" s="20">
        <v>75</v>
      </c>
      <c r="M31" s="1"/>
      <c r="N31" s="20">
        <f>SQRT((D31-G31)^2+(E31-H31)^2)</f>
        <v>57.043470899349209</v>
      </c>
      <c r="O31" s="20">
        <f>SQRT((D31-I31)^2+(E31-J31)^2)</f>
        <v>23.505318547086318</v>
      </c>
      <c r="P31" s="20">
        <f>SQRT((D31-K31)^2+(E31-L31)^2)</f>
        <v>12.083045973594572</v>
      </c>
      <c r="Q31" s="20">
        <f>MIN(N31:P31)</f>
        <v>12.083045973594572</v>
      </c>
      <c r="R31" s="19">
        <f>IF(N31=MIN(N31,O31,P31),1,IF(O31=MIN(N31,O31,P31),2,3))</f>
        <v>3</v>
      </c>
      <c r="S31" s="1"/>
      <c r="T31" s="19" t="str">
        <f>IF(R31=1,D31,"")</f>
        <v/>
      </c>
      <c r="U31" s="19" t="str">
        <f>IF(R31=1,E31,"")</f>
        <v/>
      </c>
      <c r="V31" s="19" t="str">
        <f>IF(R31=2,D31,"")</f>
        <v/>
      </c>
      <c r="W31" s="19" t="str">
        <f>IF(R31=2,E31,"")</f>
        <v/>
      </c>
      <c r="X31" s="19">
        <f>IF(R31=3,D31,"")</f>
        <v>100</v>
      </c>
      <c r="Y31" s="19">
        <f>IF(R31=3,E31,"")</f>
        <v>70</v>
      </c>
      <c r="Z31" s="1"/>
      <c r="AA31" s="17">
        <f>ABS(R31-R14)</f>
        <v>2</v>
      </c>
    </row>
    <row r="32" spans="1:28" x14ac:dyDescent="0.3">
      <c r="A32" s="1"/>
      <c r="B32" s="13">
        <v>2</v>
      </c>
      <c r="C32" s="13" t="s">
        <v>3</v>
      </c>
      <c r="D32" s="13">
        <v>30</v>
      </c>
      <c r="E32" s="13">
        <v>70</v>
      </c>
      <c r="F32" s="1"/>
      <c r="G32" s="27">
        <v>43.14</v>
      </c>
      <c r="H32" s="20">
        <v>74.571430000000007</v>
      </c>
      <c r="I32" s="20">
        <v>85.5</v>
      </c>
      <c r="J32" s="20">
        <v>51.5</v>
      </c>
      <c r="K32" s="20">
        <v>89</v>
      </c>
      <c r="L32" s="20">
        <v>75</v>
      </c>
      <c r="M32" s="1"/>
      <c r="N32" s="20">
        <f>SQRT((D32-G32)^2+(E32-H32)^2)</f>
        <v>13.912496980948463</v>
      </c>
      <c r="O32" s="20">
        <f>SQRT((D32-I32)^2+(E32-J32)^2)</f>
        <v>58.502136713115014</v>
      </c>
      <c r="P32" s="20">
        <f>SQRT((D32-K32)^2+(E32-L32)^2)</f>
        <v>59.211485372349848</v>
      </c>
      <c r="Q32" s="20">
        <f t="shared" ref="Q32:Q42" si="11">MIN(N32:P32)</f>
        <v>13.912496980948463</v>
      </c>
      <c r="R32" s="19">
        <f t="shared" ref="R32:R42" si="12">IF(N32=MIN(N32,O32,P32),1,IF(O32=MIN(N32,O32,P32),2,3))</f>
        <v>1</v>
      </c>
      <c r="S32" s="1"/>
      <c r="T32" s="19">
        <f>IF(R32=1,D32,"")</f>
        <v>30</v>
      </c>
      <c r="U32" s="19">
        <f>IF(R32=1,E32,"")</f>
        <v>70</v>
      </c>
      <c r="V32" s="19" t="str">
        <f>IF(R32=2,D32,"")</f>
        <v/>
      </c>
      <c r="W32" s="19" t="str">
        <f>IF(R32=2,E32,"")</f>
        <v/>
      </c>
      <c r="X32" s="19" t="str">
        <f>IF(R32=3,D32,"")</f>
        <v/>
      </c>
      <c r="Y32" s="19" t="str">
        <f>IF(R32=3,E32,"")</f>
        <v/>
      </c>
      <c r="Z32" s="1"/>
      <c r="AA32" s="17">
        <f>ABS(R32-R15)</f>
        <v>0</v>
      </c>
    </row>
    <row r="33" spans="1:28" x14ac:dyDescent="0.3">
      <c r="A33" s="1"/>
      <c r="B33" s="13">
        <v>3</v>
      </c>
      <c r="C33" s="13" t="s">
        <v>4</v>
      </c>
      <c r="D33" s="13">
        <v>60</v>
      </c>
      <c r="E33" s="13">
        <v>80</v>
      </c>
      <c r="F33" s="1"/>
      <c r="G33" s="27">
        <v>43.14</v>
      </c>
      <c r="H33" s="20">
        <v>74.571430000000007</v>
      </c>
      <c r="I33" s="20">
        <v>85.5</v>
      </c>
      <c r="J33" s="20">
        <v>51.5</v>
      </c>
      <c r="K33" s="20">
        <v>89</v>
      </c>
      <c r="L33" s="20">
        <v>75</v>
      </c>
      <c r="M33" s="1"/>
      <c r="N33" s="20">
        <f>SQRT((D33-G33)^2+(E33-H33)^2)</f>
        <v>17.712396005196471</v>
      </c>
      <c r="O33" s="20">
        <f>SQRT((D33-I33)^2+(E33-J33)^2)</f>
        <v>38.242646351945886</v>
      </c>
      <c r="P33" s="20">
        <f>SQRT((D33-K33)^2+(E33-L33)^2)</f>
        <v>29.427877939124322</v>
      </c>
      <c r="Q33" s="20">
        <f t="shared" si="11"/>
        <v>17.712396005196471</v>
      </c>
      <c r="R33" s="19">
        <f t="shared" si="12"/>
        <v>1</v>
      </c>
      <c r="S33" s="1"/>
      <c r="T33" s="19">
        <f>IF(R33=1,D33,"")</f>
        <v>60</v>
      </c>
      <c r="U33" s="19">
        <f>IF(R33=1,E33,"")</f>
        <v>80</v>
      </c>
      <c r="V33" s="19" t="str">
        <f>IF(R33=2,D33,"")</f>
        <v/>
      </c>
      <c r="W33" s="19" t="str">
        <f>IF(R33=2,E33,"")</f>
        <v/>
      </c>
      <c r="X33" s="19" t="str">
        <f>IF(R33=3,D33,"")</f>
        <v/>
      </c>
      <c r="Y33" s="19" t="str">
        <f>IF(R33=3,E33,"")</f>
        <v/>
      </c>
      <c r="Z33" s="1"/>
      <c r="AA33" s="17">
        <f>ABS(R33-R16)</f>
        <v>0</v>
      </c>
    </row>
    <row r="34" spans="1:28" x14ac:dyDescent="0.3">
      <c r="A34" s="1"/>
      <c r="B34" s="13">
        <v>4</v>
      </c>
      <c r="C34" s="13" t="s">
        <v>5</v>
      </c>
      <c r="D34" s="13">
        <v>0</v>
      </c>
      <c r="E34" s="13">
        <v>90</v>
      </c>
      <c r="F34" s="1"/>
      <c r="G34" s="27">
        <v>43.14</v>
      </c>
      <c r="H34" s="20">
        <v>74.571430000000007</v>
      </c>
      <c r="I34" s="20">
        <v>85.5</v>
      </c>
      <c r="J34" s="20">
        <v>51.5</v>
      </c>
      <c r="K34" s="20">
        <v>89</v>
      </c>
      <c r="L34" s="20">
        <v>75</v>
      </c>
      <c r="M34" s="1"/>
      <c r="N34" s="20">
        <f>SQRT((D34-G34)^2+(E34-H34)^2)</f>
        <v>45.815940154545558</v>
      </c>
      <c r="O34" s="20">
        <f>SQRT((D34-I34)^2+(E34-J34)^2)</f>
        <v>93.7683315410912</v>
      </c>
      <c r="P34" s="20">
        <f>SQRT((D34-K34)^2+(E34-L34)^2)</f>
        <v>90.255193756370602</v>
      </c>
      <c r="Q34" s="20">
        <f t="shared" si="11"/>
        <v>45.815940154545558</v>
      </c>
      <c r="R34" s="19">
        <f t="shared" si="12"/>
        <v>1</v>
      </c>
      <c r="S34" s="1"/>
      <c r="T34" s="19">
        <f>IF(R34=1,D34,"")</f>
        <v>0</v>
      </c>
      <c r="U34" s="19">
        <f>IF(R34=1,E34,"")</f>
        <v>90</v>
      </c>
      <c r="V34" s="19" t="str">
        <f>IF(R34=2,D34,"")</f>
        <v/>
      </c>
      <c r="W34" s="19" t="str">
        <f>IF(R34=2,E34,"")</f>
        <v/>
      </c>
      <c r="X34" s="19" t="str">
        <f>IF(R34=3,D34,"")</f>
        <v/>
      </c>
      <c r="Y34" s="19" t="str">
        <f>IF(R34=3,E34,"")</f>
        <v/>
      </c>
      <c r="Z34" s="1"/>
      <c r="AA34" s="17">
        <f>ABS(R34-R17)</f>
        <v>0</v>
      </c>
    </row>
    <row r="35" spans="1:28" x14ac:dyDescent="0.3">
      <c r="A35" s="1"/>
      <c r="B35" s="13">
        <v>5</v>
      </c>
      <c r="C35" s="13" t="s">
        <v>6</v>
      </c>
      <c r="D35" s="13">
        <v>65</v>
      </c>
      <c r="E35" s="13">
        <v>60</v>
      </c>
      <c r="F35" s="1"/>
      <c r="G35" s="27">
        <v>43.14</v>
      </c>
      <c r="H35" s="20">
        <v>74.571430000000007</v>
      </c>
      <c r="I35" s="20">
        <v>85.5</v>
      </c>
      <c r="J35" s="20">
        <v>51.5</v>
      </c>
      <c r="K35" s="20">
        <v>89</v>
      </c>
      <c r="L35" s="20">
        <v>75</v>
      </c>
      <c r="M35" s="1"/>
      <c r="N35" s="20">
        <f>SQRT((D35-G35)^2+(E35-H35)^2)</f>
        <v>26.271394562240129</v>
      </c>
      <c r="O35" s="20">
        <f>SQRT((D35-I35)^2+(E35-J35)^2)</f>
        <v>22.192341021172147</v>
      </c>
      <c r="P35" s="20">
        <f>SQRT((D35-K35)^2+(E35-L35)^2)</f>
        <v>28.301943396169811</v>
      </c>
      <c r="Q35" s="20">
        <f t="shared" si="11"/>
        <v>22.192341021172147</v>
      </c>
      <c r="R35" s="19">
        <f t="shared" si="12"/>
        <v>2</v>
      </c>
      <c r="S35" s="1"/>
      <c r="T35" s="19" t="str">
        <f>IF(R35=1,D35,"")</f>
        <v/>
      </c>
      <c r="U35" s="19" t="str">
        <f>IF(R35=1,E35,"")</f>
        <v/>
      </c>
      <c r="V35" s="19">
        <f>IF(R35=2,D35,"")</f>
        <v>65</v>
      </c>
      <c r="W35" s="19">
        <f>IF(R35=2,E35,"")</f>
        <v>60</v>
      </c>
      <c r="X35" s="19" t="str">
        <f>IF(R35=3,D35,"")</f>
        <v/>
      </c>
      <c r="Y35" s="19" t="str">
        <f>IF(R35=3,E35,"")</f>
        <v/>
      </c>
      <c r="Z35" s="1"/>
      <c r="AA35" s="17">
        <f>ABS(R35-R18)</f>
        <v>1</v>
      </c>
    </row>
    <row r="36" spans="1:28" x14ac:dyDescent="0.3">
      <c r="A36" s="1"/>
      <c r="B36" s="13">
        <v>6</v>
      </c>
      <c r="C36" s="13" t="s">
        <v>7</v>
      </c>
      <c r="D36" s="13">
        <v>80</v>
      </c>
      <c r="E36" s="13">
        <v>85</v>
      </c>
      <c r="F36" s="1"/>
      <c r="G36" s="27">
        <v>43.14</v>
      </c>
      <c r="H36" s="20">
        <v>74.571430000000007</v>
      </c>
      <c r="I36" s="20">
        <v>85.5</v>
      </c>
      <c r="J36" s="20">
        <v>51.5</v>
      </c>
      <c r="K36" s="20">
        <v>89</v>
      </c>
      <c r="L36" s="20">
        <v>75</v>
      </c>
      <c r="M36" s="1"/>
      <c r="N36" s="20">
        <f>SQRT((D36-G36)^2+(E36-H36)^2)</f>
        <v>38.306848894745961</v>
      </c>
      <c r="O36" s="20">
        <f>SQRT((D36-I36)^2+(E36-J36)^2)</f>
        <v>33.948490393535913</v>
      </c>
      <c r="P36" s="20">
        <f>SQRT((D36-K36)^2+(E36-L36)^2)</f>
        <v>13.45362404707371</v>
      </c>
      <c r="Q36" s="20">
        <f t="shared" si="11"/>
        <v>13.45362404707371</v>
      </c>
      <c r="R36" s="19">
        <f t="shared" si="12"/>
        <v>3</v>
      </c>
      <c r="S36" s="1"/>
      <c r="T36" s="19" t="str">
        <f>IF(R36=1,D36,"")</f>
        <v/>
      </c>
      <c r="U36" s="19" t="str">
        <f>IF(R36=1,E36,"")</f>
        <v/>
      </c>
      <c r="V36" s="19" t="str">
        <f>IF(R36=2,D36,"")</f>
        <v/>
      </c>
      <c r="W36" s="19" t="str">
        <f>IF(R36=2,E36,"")</f>
        <v/>
      </c>
      <c r="X36" s="19">
        <f>IF(R36=3,D36,"")</f>
        <v>80</v>
      </c>
      <c r="Y36" s="19">
        <f>IF(R36=3,E36,"")</f>
        <v>85</v>
      </c>
      <c r="Z36" s="1"/>
      <c r="AA36" s="17">
        <f>ABS(R36-R19)</f>
        <v>2</v>
      </c>
    </row>
    <row r="37" spans="1:28" x14ac:dyDescent="0.3">
      <c r="A37" s="1"/>
      <c r="B37" s="13">
        <v>7</v>
      </c>
      <c r="C37" s="13" t="s">
        <v>8</v>
      </c>
      <c r="D37" s="13">
        <v>70</v>
      </c>
      <c r="E37" s="13">
        <v>40</v>
      </c>
      <c r="F37" s="1"/>
      <c r="G37" s="27">
        <v>43.14</v>
      </c>
      <c r="H37" s="20">
        <v>74.571430000000007</v>
      </c>
      <c r="I37" s="20">
        <v>85.5</v>
      </c>
      <c r="J37" s="20">
        <v>51.5</v>
      </c>
      <c r="K37" s="20">
        <v>89</v>
      </c>
      <c r="L37" s="20">
        <v>75</v>
      </c>
      <c r="M37" s="1"/>
      <c r="N37" s="20">
        <f>SQRT((D37-G37)^2+(E37-H37)^2)</f>
        <v>43.779485746693055</v>
      </c>
      <c r="O37" s="20">
        <f>SQRT((D37-I37)^2+(E37-J37)^2)</f>
        <v>19.300259065618782</v>
      </c>
      <c r="P37" s="20">
        <f>SQRT((D37-K37)^2+(E37-L37)^2)</f>
        <v>39.824615503479755</v>
      </c>
      <c r="Q37" s="20">
        <f t="shared" si="11"/>
        <v>19.300259065618782</v>
      </c>
      <c r="R37" s="19">
        <f t="shared" si="12"/>
        <v>2</v>
      </c>
      <c r="S37" s="1"/>
      <c r="T37" s="19" t="str">
        <f>IF(R37=1,D37,"")</f>
        <v/>
      </c>
      <c r="U37" s="19" t="str">
        <f>IF(R37=1,E37,"")</f>
        <v/>
      </c>
      <c r="V37" s="19">
        <f>IF(R37=2,D37,"")</f>
        <v>70</v>
      </c>
      <c r="W37" s="19">
        <f>IF(R37=2,E37,"")</f>
        <v>40</v>
      </c>
      <c r="X37" s="19" t="str">
        <f>IF(R37=3,D37,"")</f>
        <v/>
      </c>
      <c r="Y37" s="19" t="str">
        <f>IF(R37=3,E37,"")</f>
        <v/>
      </c>
      <c r="Z37" s="1"/>
      <c r="AA37" s="17">
        <f>ABS(R37-R20)</f>
        <v>0</v>
      </c>
    </row>
    <row r="38" spans="1:28" x14ac:dyDescent="0.3">
      <c r="A38" s="1"/>
      <c r="B38" s="13">
        <v>8</v>
      </c>
      <c r="C38" s="13" t="s">
        <v>9</v>
      </c>
      <c r="D38" s="13">
        <v>78</v>
      </c>
      <c r="E38" s="13">
        <v>61</v>
      </c>
      <c r="F38" s="1"/>
      <c r="G38" s="27">
        <v>43.14</v>
      </c>
      <c r="H38" s="20">
        <v>74.571430000000007</v>
      </c>
      <c r="I38" s="20">
        <v>85.5</v>
      </c>
      <c r="J38" s="20">
        <v>51.5</v>
      </c>
      <c r="K38" s="20">
        <v>89</v>
      </c>
      <c r="L38" s="20">
        <v>75</v>
      </c>
      <c r="M38" s="1"/>
      <c r="N38" s="20">
        <f>SQRT((D38-G38)^2+(E38-H38)^2)</f>
        <v>37.408599442439701</v>
      </c>
      <c r="O38" s="20">
        <f>SQRT((D38-I38)^2+(E38-J38)^2)</f>
        <v>12.103718436910205</v>
      </c>
      <c r="P38" s="20">
        <f>SQRT((D38-K38)^2+(E38-L38)^2)</f>
        <v>17.804493814764857</v>
      </c>
      <c r="Q38" s="20">
        <f t="shared" si="11"/>
        <v>12.103718436910205</v>
      </c>
      <c r="R38" s="19">
        <f t="shared" si="12"/>
        <v>2</v>
      </c>
      <c r="S38" s="1"/>
      <c r="T38" s="19" t="str">
        <f>IF(R38=1,D38,"")</f>
        <v/>
      </c>
      <c r="U38" s="19" t="str">
        <f>IF(R38=1,E38,"")</f>
        <v/>
      </c>
      <c r="V38" s="19">
        <f>IF(R38=2,D38,"")</f>
        <v>78</v>
      </c>
      <c r="W38" s="19">
        <f>IF(R38=2,E38,"")</f>
        <v>61</v>
      </c>
      <c r="X38" s="19" t="str">
        <f>IF(R38=3,D38,"")</f>
        <v/>
      </c>
      <c r="Y38" s="19" t="str">
        <f>IF(R38=3,E38,"")</f>
        <v/>
      </c>
      <c r="Z38" s="1"/>
      <c r="AA38" s="17">
        <f>ABS(R38-R21)</f>
        <v>1</v>
      </c>
    </row>
    <row r="39" spans="1:28" x14ac:dyDescent="0.3">
      <c r="A39" s="1"/>
      <c r="B39" s="13">
        <v>9</v>
      </c>
      <c r="C39" s="13" t="s">
        <v>10</v>
      </c>
      <c r="D39" s="13">
        <v>33</v>
      </c>
      <c r="E39" s="13">
        <v>84</v>
      </c>
      <c r="F39" s="1"/>
      <c r="G39" s="27">
        <v>43.14</v>
      </c>
      <c r="H39" s="20">
        <v>74.571430000000007</v>
      </c>
      <c r="I39" s="20">
        <v>85.5</v>
      </c>
      <c r="J39" s="20">
        <v>51.5</v>
      </c>
      <c r="K39" s="20">
        <v>89</v>
      </c>
      <c r="L39" s="20">
        <v>75</v>
      </c>
      <c r="M39" s="1"/>
      <c r="N39" s="20">
        <f>SQRT((D39-G39)^2+(E39-H39)^2)</f>
        <v>13.846210031806534</v>
      </c>
      <c r="O39" s="20">
        <f>SQRT((D39-I39)^2+(E39-J39)^2)</f>
        <v>61.745445176142347</v>
      </c>
      <c r="P39" s="20">
        <f>SQRT((D39-K39)^2+(E39-L39)^2)</f>
        <v>56.718603649948932</v>
      </c>
      <c r="Q39" s="20">
        <f t="shared" si="11"/>
        <v>13.846210031806534</v>
      </c>
      <c r="R39" s="19">
        <f t="shared" si="12"/>
        <v>1</v>
      </c>
      <c r="S39" s="1"/>
      <c r="T39" s="19">
        <f>IF(R39=1,D39,"")</f>
        <v>33</v>
      </c>
      <c r="U39" s="19">
        <f>IF(R39=1,E39,"")</f>
        <v>84</v>
      </c>
      <c r="V39" s="19" t="str">
        <f>IF(R39=2,D39,"")</f>
        <v/>
      </c>
      <c r="W39" s="19" t="str">
        <f>IF(R39=2,E39,"")</f>
        <v/>
      </c>
      <c r="X39" s="19" t="str">
        <f>IF(R39=3,D39,"")</f>
        <v/>
      </c>
      <c r="Y39" s="19" t="str">
        <f>IF(R39=3,E39,"")</f>
        <v/>
      </c>
      <c r="Z39" s="1"/>
      <c r="AA39" s="17">
        <f>ABS(R39-R22)</f>
        <v>1</v>
      </c>
    </row>
    <row r="40" spans="1:28" x14ac:dyDescent="0.3">
      <c r="A40" s="1"/>
      <c r="B40" s="13">
        <v>10</v>
      </c>
      <c r="C40" s="13" t="s">
        <v>11</v>
      </c>
      <c r="D40" s="13">
        <v>93</v>
      </c>
      <c r="E40" s="13">
        <v>42</v>
      </c>
      <c r="F40" s="1"/>
      <c r="G40" s="27">
        <v>43.14</v>
      </c>
      <c r="H40" s="20">
        <v>74.571430000000007</v>
      </c>
      <c r="I40" s="20">
        <v>85.5</v>
      </c>
      <c r="J40" s="20">
        <v>51.5</v>
      </c>
      <c r="K40" s="20">
        <v>89</v>
      </c>
      <c r="L40" s="20">
        <v>75</v>
      </c>
      <c r="M40" s="1"/>
      <c r="N40" s="20">
        <f>SQRT((D40-G40)^2+(E40-H40)^2)</f>
        <v>59.556004334113119</v>
      </c>
      <c r="O40" s="20">
        <f>SQRT((D40-I40)^2+(E40-J40)^2)</f>
        <v>12.103718436910205</v>
      </c>
      <c r="P40" s="20">
        <f>SQRT((D40-K40)^2+(E40-L40)^2)</f>
        <v>33.241540277189323</v>
      </c>
      <c r="Q40" s="20">
        <f t="shared" si="11"/>
        <v>12.103718436910205</v>
      </c>
      <c r="R40" s="19">
        <f t="shared" si="12"/>
        <v>2</v>
      </c>
      <c r="S40" s="1"/>
      <c r="T40" s="19" t="str">
        <f>IF(R40=1,D40,"")</f>
        <v/>
      </c>
      <c r="U40" s="19" t="str">
        <f>IF(R40=1,E40,"")</f>
        <v/>
      </c>
      <c r="V40" s="19">
        <f>IF(R40=2,D40,"")</f>
        <v>93</v>
      </c>
      <c r="W40" s="19">
        <f>IF(R40=2,E40,"")</f>
        <v>42</v>
      </c>
      <c r="X40" s="19" t="str">
        <f>IF(R40=3,D40,"")</f>
        <v/>
      </c>
      <c r="Y40" s="19" t="str">
        <f>IF(R40=3,E40,"")</f>
        <v/>
      </c>
      <c r="Z40" s="1"/>
      <c r="AA40" s="17">
        <f>ABS(R40-R23)</f>
        <v>1</v>
      </c>
    </row>
    <row r="41" spans="1:28" x14ac:dyDescent="0.3">
      <c r="A41" s="1"/>
      <c r="B41" s="13">
        <v>11</v>
      </c>
      <c r="C41" s="13" t="s">
        <v>12</v>
      </c>
      <c r="D41" s="13">
        <v>44</v>
      </c>
      <c r="E41" s="13">
        <v>98</v>
      </c>
      <c r="F41" s="1"/>
      <c r="G41" s="27">
        <v>43.14</v>
      </c>
      <c r="H41" s="20">
        <v>74.571430000000007</v>
      </c>
      <c r="I41" s="20">
        <v>85.5</v>
      </c>
      <c r="J41" s="20">
        <v>51.5</v>
      </c>
      <c r="K41" s="20">
        <v>89</v>
      </c>
      <c r="L41" s="20">
        <v>75</v>
      </c>
      <c r="M41" s="1"/>
      <c r="N41" s="20">
        <f>SQRT((D41-G41)^2+(E41-H41)^2)</f>
        <v>23.444348833885314</v>
      </c>
      <c r="O41" s="20">
        <f>SQRT((D41-I41)^2+(E41-J41)^2)</f>
        <v>62.325757115337154</v>
      </c>
      <c r="P41" s="20">
        <f>SQRT((D41-K41)^2+(E41-L41)^2)</f>
        <v>50.537115073973112</v>
      </c>
      <c r="Q41" s="20">
        <f t="shared" si="11"/>
        <v>23.444348833885314</v>
      </c>
      <c r="R41" s="19">
        <f t="shared" si="12"/>
        <v>1</v>
      </c>
      <c r="S41" s="1"/>
      <c r="T41" s="19">
        <f>IF(R41=1,D41,"")</f>
        <v>44</v>
      </c>
      <c r="U41" s="19">
        <f>IF(R41=1,E41,"")</f>
        <v>98</v>
      </c>
      <c r="V41" s="19" t="str">
        <f>IF(R41=2,D41,"")</f>
        <v/>
      </c>
      <c r="W41" s="19" t="str">
        <f>IF(R41=2,E41,"")</f>
        <v/>
      </c>
      <c r="X41" s="19" t="str">
        <f>IF(R41=3,D41,"")</f>
        <v/>
      </c>
      <c r="Y41" s="19" t="str">
        <f>IF(R41=3,E41,"")</f>
        <v/>
      </c>
      <c r="Z41" s="1"/>
      <c r="AA41" s="17">
        <f>ABS(R41-R24)</f>
        <v>2</v>
      </c>
    </row>
    <row r="42" spans="1:28" x14ac:dyDescent="0.3">
      <c r="A42" s="1"/>
      <c r="B42" s="13">
        <v>12</v>
      </c>
      <c r="C42" s="13" t="s">
        <v>15</v>
      </c>
      <c r="D42" s="13">
        <v>87</v>
      </c>
      <c r="E42" s="13">
        <v>70</v>
      </c>
      <c r="F42" s="1"/>
      <c r="G42" s="27">
        <v>43.14</v>
      </c>
      <c r="H42" s="20">
        <v>74.571430000000007</v>
      </c>
      <c r="I42" s="20">
        <v>85.5</v>
      </c>
      <c r="J42" s="20">
        <v>51.5</v>
      </c>
      <c r="K42" s="20">
        <v>89</v>
      </c>
      <c r="L42" s="20">
        <v>75</v>
      </c>
      <c r="M42" s="1"/>
      <c r="N42" s="20">
        <f>SQRT((D42-G42)^2+(E42-H42)^2)</f>
        <v>44.097591456279105</v>
      </c>
      <c r="O42" s="20">
        <f>SQRT((D42-I42)^2+(E42-J42)^2)</f>
        <v>18.560711193270585</v>
      </c>
      <c r="P42" s="20">
        <f>SQRT((D42-K42)^2+(E42-L42)^2)</f>
        <v>5.3851648071345037</v>
      </c>
      <c r="Q42" s="20">
        <f t="shared" si="11"/>
        <v>5.3851648071345037</v>
      </c>
      <c r="R42" s="19">
        <f t="shared" si="12"/>
        <v>3</v>
      </c>
      <c r="S42" s="1"/>
      <c r="T42" s="19" t="str">
        <f>IF(R42=1,D42,"")</f>
        <v/>
      </c>
      <c r="U42" s="19" t="str">
        <f>IF(R42=1,E42,"")</f>
        <v/>
      </c>
      <c r="V42" s="19" t="str">
        <f>IF(R42=2,D42,"")</f>
        <v/>
      </c>
      <c r="W42" s="19" t="str">
        <f>IF(R42=2,E42,"")</f>
        <v/>
      </c>
      <c r="X42" s="19">
        <f>IF(R42=3,D42,"")</f>
        <v>87</v>
      </c>
      <c r="Y42" s="19">
        <f>IF(R42=3,E42,"")</f>
        <v>70</v>
      </c>
      <c r="Z42" s="1"/>
      <c r="AA42" s="17">
        <f>ABS(R42-R25)</f>
        <v>3</v>
      </c>
    </row>
    <row r="43" spans="1:28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28">
        <f>AVERAGE(T31:T42)</f>
        <v>33.4</v>
      </c>
      <c r="U43" s="28">
        <f t="shared" ref="U43:Y43" si="13">AVERAGE(U31:U42)</f>
        <v>84.4</v>
      </c>
      <c r="V43" s="28">
        <f t="shared" si="13"/>
        <v>76.5</v>
      </c>
      <c r="W43" s="28">
        <f t="shared" si="13"/>
        <v>50.75</v>
      </c>
      <c r="X43" s="28">
        <f t="shared" si="13"/>
        <v>89</v>
      </c>
      <c r="Y43" s="28">
        <f t="shared" si="13"/>
        <v>75</v>
      </c>
      <c r="Z43" s="28" t="str">
        <f>"-&gt; Rata-rata"</f>
        <v>-&gt; Rata-rata</v>
      </c>
      <c r="AA43" s="1"/>
      <c r="AB43" s="1"/>
    </row>
    <row r="44" spans="1:28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x14ac:dyDescent="0.3">
      <c r="A45" s="1"/>
      <c r="B45" s="6" t="s">
        <v>50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1"/>
      <c r="AA45" s="1"/>
      <c r="AB45" s="1"/>
    </row>
    <row r="46" spans="1:28" x14ac:dyDescent="0.3">
      <c r="A46" s="1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1"/>
      <c r="AA46" s="1"/>
      <c r="AB46" s="1"/>
    </row>
    <row r="47" spans="1:28" x14ac:dyDescent="0.3">
      <c r="A47" s="1"/>
      <c r="B47" s="8" t="s">
        <v>24</v>
      </c>
      <c r="C47" s="8"/>
      <c r="D47" s="8"/>
      <c r="E47" s="8"/>
      <c r="F47" s="1"/>
      <c r="G47" s="8" t="s">
        <v>47</v>
      </c>
      <c r="H47" s="8"/>
      <c r="I47" s="8"/>
      <c r="J47" s="8"/>
      <c r="K47" s="8"/>
      <c r="L47" s="8"/>
      <c r="M47" s="1"/>
      <c r="N47" s="8" t="s">
        <v>48</v>
      </c>
      <c r="O47" s="9"/>
      <c r="P47" s="9"/>
      <c r="Q47" s="9"/>
      <c r="R47" s="9"/>
      <c r="S47" s="1"/>
      <c r="T47" s="10" t="s">
        <v>26</v>
      </c>
      <c r="U47" s="11"/>
      <c r="V47" s="11"/>
      <c r="W47" s="11"/>
      <c r="X47" s="11"/>
      <c r="Y47" s="12"/>
      <c r="Z47" s="1"/>
      <c r="AA47" s="26" t="s">
        <v>49</v>
      </c>
    </row>
    <row r="48" spans="1:28" x14ac:dyDescent="0.3">
      <c r="A48" s="1"/>
      <c r="B48" s="13" t="s">
        <v>30</v>
      </c>
      <c r="C48" s="13" t="s">
        <v>13</v>
      </c>
      <c r="D48" s="13" t="s">
        <v>14</v>
      </c>
      <c r="E48" s="13" t="s">
        <v>31</v>
      </c>
      <c r="F48" s="1"/>
      <c r="G48" s="9" t="s">
        <v>27</v>
      </c>
      <c r="H48" s="9"/>
      <c r="I48" s="9" t="s">
        <v>28</v>
      </c>
      <c r="J48" s="9"/>
      <c r="K48" s="9" t="s">
        <v>29</v>
      </c>
      <c r="L48" s="9"/>
      <c r="M48" s="1"/>
      <c r="N48" s="17" t="s">
        <v>0</v>
      </c>
      <c r="O48" s="17" t="s">
        <v>1</v>
      </c>
      <c r="P48" s="17" t="s">
        <v>32</v>
      </c>
      <c r="Q48" s="17" t="s">
        <v>40</v>
      </c>
      <c r="R48" s="17" t="s">
        <v>33</v>
      </c>
      <c r="S48" s="5"/>
      <c r="T48" s="17" t="s">
        <v>34</v>
      </c>
      <c r="U48" s="17" t="s">
        <v>35</v>
      </c>
      <c r="V48" s="17" t="s">
        <v>36</v>
      </c>
      <c r="W48" s="17" t="s">
        <v>37</v>
      </c>
      <c r="X48" s="17" t="s">
        <v>38</v>
      </c>
      <c r="Y48" s="17" t="s">
        <v>39</v>
      </c>
      <c r="Z48" s="1"/>
      <c r="AA48" s="26"/>
    </row>
    <row r="49" spans="1:28" x14ac:dyDescent="0.3">
      <c r="A49" s="1"/>
      <c r="B49" s="13">
        <v>1</v>
      </c>
      <c r="C49" s="13" t="s">
        <v>2</v>
      </c>
      <c r="D49" s="13">
        <v>100</v>
      </c>
      <c r="E49" s="13">
        <v>70</v>
      </c>
      <c r="F49" s="1"/>
      <c r="G49" s="27">
        <v>33.4</v>
      </c>
      <c r="H49" s="20">
        <v>84.4</v>
      </c>
      <c r="I49" s="20">
        <v>76.5</v>
      </c>
      <c r="J49" s="20">
        <v>50.75</v>
      </c>
      <c r="K49" s="20">
        <v>89</v>
      </c>
      <c r="L49" s="20">
        <v>75</v>
      </c>
      <c r="M49" s="1"/>
      <c r="N49" s="20">
        <f>SQRT((D49-G49)^2+(E49-H49)^2)</f>
        <v>68.138975630691718</v>
      </c>
      <c r="O49" s="20">
        <f>SQRT((D49-I49)^2+(E49-J49)^2)</f>
        <v>30.377829086358361</v>
      </c>
      <c r="P49" s="20">
        <f>SQRT((D49-K49)^2+(E49-L49)^2)</f>
        <v>12.083045973594572</v>
      </c>
      <c r="Q49" s="20">
        <f>MIN(N49:P49)</f>
        <v>12.083045973594572</v>
      </c>
      <c r="R49" s="19">
        <f>IF(N49=MIN(N49,O49,P49),1,IF(O49=MIN(N49,O49,P49),2,3))</f>
        <v>3</v>
      </c>
      <c r="S49" s="1"/>
      <c r="T49" s="19" t="str">
        <f>IF(R49=1,D49,"")</f>
        <v/>
      </c>
      <c r="U49" s="19" t="str">
        <f>IF(R49=1,E49,"")</f>
        <v/>
      </c>
      <c r="V49" s="19" t="str">
        <f>IF(R49=2,D49,"")</f>
        <v/>
      </c>
      <c r="W49" s="19" t="str">
        <f>IF(R49=2,E49,"")</f>
        <v/>
      </c>
      <c r="X49" s="19">
        <f>IF(R49=3,D49,"")</f>
        <v>100</v>
      </c>
      <c r="Y49" s="19">
        <f>IF(R49=3,E49,"")</f>
        <v>70</v>
      </c>
      <c r="Z49" s="1"/>
      <c r="AA49" s="17">
        <f>ABS(R49-R31)</f>
        <v>0</v>
      </c>
    </row>
    <row r="50" spans="1:28" x14ac:dyDescent="0.3">
      <c r="A50" s="1"/>
      <c r="B50" s="13">
        <v>2</v>
      </c>
      <c r="C50" s="13" t="s">
        <v>3</v>
      </c>
      <c r="D50" s="13">
        <v>30</v>
      </c>
      <c r="E50" s="13">
        <v>70</v>
      </c>
      <c r="F50" s="1"/>
      <c r="G50" s="27">
        <v>33.4</v>
      </c>
      <c r="H50" s="20">
        <v>84.4</v>
      </c>
      <c r="I50" s="20">
        <v>76.5</v>
      </c>
      <c r="J50" s="20">
        <v>50.75</v>
      </c>
      <c r="K50" s="20">
        <v>89</v>
      </c>
      <c r="L50" s="20">
        <v>75</v>
      </c>
      <c r="M50" s="1"/>
      <c r="N50" s="20">
        <f>SQRT((D50-G50)^2+(E50-H50)^2)</f>
        <v>14.795945390545349</v>
      </c>
      <c r="O50" s="20">
        <f>SQRT((D50-I50)^2+(E50-J50)^2)</f>
        <v>50.327055347993486</v>
      </c>
      <c r="P50" s="20">
        <f>SQRT((D50-K50)^2+(E50-L50)^2)</f>
        <v>59.211485372349848</v>
      </c>
      <c r="Q50" s="20">
        <f t="shared" ref="Q50:Q60" si="14">MIN(N50:P50)</f>
        <v>14.795945390545349</v>
      </c>
      <c r="R50" s="19">
        <f t="shared" ref="R50:R60" si="15">IF(N50=MIN(N50,O50,P50),1,IF(O50=MIN(N50,O50,P50),2,3))</f>
        <v>1</v>
      </c>
      <c r="S50" s="1"/>
      <c r="T50" s="19">
        <f>IF(R50=1,D50,"")</f>
        <v>30</v>
      </c>
      <c r="U50" s="19">
        <f>IF(R50=1,E50,"")</f>
        <v>70</v>
      </c>
      <c r="V50" s="19" t="str">
        <f>IF(R50=2,D50,"")</f>
        <v/>
      </c>
      <c r="W50" s="19" t="str">
        <f>IF(R50=2,E50,"")</f>
        <v/>
      </c>
      <c r="X50" s="19" t="str">
        <f>IF(R50=3,D50,"")</f>
        <v/>
      </c>
      <c r="Y50" s="19" t="str">
        <f>IF(R50=3,E50,"")</f>
        <v/>
      </c>
      <c r="Z50" s="1"/>
      <c r="AA50" s="17">
        <f>ABS(R50-R32)</f>
        <v>0</v>
      </c>
    </row>
    <row r="51" spans="1:28" x14ac:dyDescent="0.3">
      <c r="A51" s="1"/>
      <c r="B51" s="13">
        <v>3</v>
      </c>
      <c r="C51" s="13" t="s">
        <v>4</v>
      </c>
      <c r="D51" s="13">
        <v>60</v>
      </c>
      <c r="E51" s="13">
        <v>80</v>
      </c>
      <c r="F51" s="1"/>
      <c r="G51" s="27">
        <v>33.4</v>
      </c>
      <c r="H51" s="20">
        <v>84.4</v>
      </c>
      <c r="I51" s="20">
        <v>76.5</v>
      </c>
      <c r="J51" s="20">
        <v>50.75</v>
      </c>
      <c r="K51" s="20">
        <v>89</v>
      </c>
      <c r="L51" s="20">
        <v>75</v>
      </c>
      <c r="M51" s="1"/>
      <c r="N51" s="20">
        <f>SQRT((D51-G51)^2+(E51-H51)^2)</f>
        <v>26.961453966728133</v>
      </c>
      <c r="O51" s="20">
        <f>SQRT((D51-I51)^2+(E51-J51)^2)</f>
        <v>33.58291976585717</v>
      </c>
      <c r="P51" s="20">
        <f>SQRT((D51-K51)^2+(E51-L51)^2)</f>
        <v>29.427877939124322</v>
      </c>
      <c r="Q51" s="20">
        <f t="shared" si="14"/>
        <v>26.961453966728133</v>
      </c>
      <c r="R51" s="19">
        <f t="shared" si="15"/>
        <v>1</v>
      </c>
      <c r="S51" s="1"/>
      <c r="T51" s="19">
        <f>IF(R51=1,D51,"")</f>
        <v>60</v>
      </c>
      <c r="U51" s="19">
        <f>IF(R51=1,E51,"")</f>
        <v>80</v>
      </c>
      <c r="V51" s="19" t="str">
        <f>IF(R51=2,D51,"")</f>
        <v/>
      </c>
      <c r="W51" s="19" t="str">
        <f>IF(R51=2,E51,"")</f>
        <v/>
      </c>
      <c r="X51" s="19" t="str">
        <f>IF(R51=3,D51,"")</f>
        <v/>
      </c>
      <c r="Y51" s="19" t="str">
        <f>IF(R51=3,E51,"")</f>
        <v/>
      </c>
      <c r="Z51" s="1"/>
      <c r="AA51" s="17">
        <f>ABS(R51-R33)</f>
        <v>0</v>
      </c>
    </row>
    <row r="52" spans="1:28" x14ac:dyDescent="0.3">
      <c r="A52" s="1"/>
      <c r="B52" s="13">
        <v>4</v>
      </c>
      <c r="C52" s="13" t="s">
        <v>5</v>
      </c>
      <c r="D52" s="13">
        <v>0</v>
      </c>
      <c r="E52" s="13">
        <v>90</v>
      </c>
      <c r="F52" s="1"/>
      <c r="G52" s="27">
        <v>33.4</v>
      </c>
      <c r="H52" s="20">
        <v>84.4</v>
      </c>
      <c r="I52" s="20">
        <v>76.5</v>
      </c>
      <c r="J52" s="20">
        <v>50.75</v>
      </c>
      <c r="K52" s="20">
        <v>89</v>
      </c>
      <c r="L52" s="20">
        <v>75</v>
      </c>
      <c r="M52" s="1"/>
      <c r="N52" s="20">
        <f>SQRT((D52-G52)^2+(E52-H52)^2)</f>
        <v>33.866207345966565</v>
      </c>
      <c r="O52" s="20">
        <f>SQRT((D52-I52)^2+(E52-J52)^2)</f>
        <v>85.981466026115186</v>
      </c>
      <c r="P52" s="20">
        <f>SQRT((D52-K52)^2+(E52-L52)^2)</f>
        <v>90.255193756370602</v>
      </c>
      <c r="Q52" s="20">
        <f t="shared" si="14"/>
        <v>33.866207345966565</v>
      </c>
      <c r="R52" s="19">
        <f t="shared" si="15"/>
        <v>1</v>
      </c>
      <c r="S52" s="1"/>
      <c r="T52" s="19">
        <f>IF(R52=1,D52,"")</f>
        <v>0</v>
      </c>
      <c r="U52" s="19">
        <f>IF(R52=1,E52,"")</f>
        <v>90</v>
      </c>
      <c r="V52" s="19" t="str">
        <f>IF(R52=2,D52,"")</f>
        <v/>
      </c>
      <c r="W52" s="19" t="str">
        <f>IF(R52=2,E52,"")</f>
        <v/>
      </c>
      <c r="X52" s="19" t="str">
        <f>IF(R52=3,D52,"")</f>
        <v/>
      </c>
      <c r="Y52" s="19" t="str">
        <f>IF(R52=3,E52,"")</f>
        <v/>
      </c>
      <c r="Z52" s="1"/>
      <c r="AA52" s="17">
        <f>ABS(R52-R34)</f>
        <v>0</v>
      </c>
    </row>
    <row r="53" spans="1:28" x14ac:dyDescent="0.3">
      <c r="A53" s="1"/>
      <c r="B53" s="13">
        <v>5</v>
      </c>
      <c r="C53" s="13" t="s">
        <v>6</v>
      </c>
      <c r="D53" s="13">
        <v>65</v>
      </c>
      <c r="E53" s="13">
        <v>60</v>
      </c>
      <c r="F53" s="1"/>
      <c r="G53" s="27">
        <v>33.4</v>
      </c>
      <c r="H53" s="20">
        <v>84.4</v>
      </c>
      <c r="I53" s="20">
        <v>76.5</v>
      </c>
      <c r="J53" s="20">
        <v>50.75</v>
      </c>
      <c r="K53" s="20">
        <v>89</v>
      </c>
      <c r="L53" s="20">
        <v>75</v>
      </c>
      <c r="M53" s="1"/>
      <c r="N53" s="20">
        <f>SQRT((D53-G53)^2+(E53-H53)^2)</f>
        <v>39.923927662493334</v>
      </c>
      <c r="O53" s="20">
        <f>SQRT((D53-I53)^2+(E53-J53)^2)</f>
        <v>14.758472143145442</v>
      </c>
      <c r="P53" s="20">
        <f>SQRT((D53-K53)^2+(E53-L53)^2)</f>
        <v>28.301943396169811</v>
      </c>
      <c r="Q53" s="20">
        <f t="shared" si="14"/>
        <v>14.758472143145442</v>
      </c>
      <c r="R53" s="19">
        <f t="shared" si="15"/>
        <v>2</v>
      </c>
      <c r="S53" s="1"/>
      <c r="T53" s="19" t="str">
        <f>IF(R53=1,D53,"")</f>
        <v/>
      </c>
      <c r="U53" s="19" t="str">
        <f>IF(R53=1,E53,"")</f>
        <v/>
      </c>
      <c r="V53" s="19">
        <f>IF(R53=2,D53,"")</f>
        <v>65</v>
      </c>
      <c r="W53" s="19">
        <f>IF(R53=2,E53,"")</f>
        <v>60</v>
      </c>
      <c r="X53" s="19" t="str">
        <f>IF(R53=3,D53,"")</f>
        <v/>
      </c>
      <c r="Y53" s="19" t="str">
        <f>IF(R53=3,E53,"")</f>
        <v/>
      </c>
      <c r="Z53" s="1"/>
      <c r="AA53" s="17">
        <f>ABS(R53-R35)</f>
        <v>0</v>
      </c>
    </row>
    <row r="54" spans="1:28" x14ac:dyDescent="0.3">
      <c r="A54" s="1"/>
      <c r="B54" s="13">
        <v>6</v>
      </c>
      <c r="C54" s="13" t="s">
        <v>7</v>
      </c>
      <c r="D54" s="13">
        <v>80</v>
      </c>
      <c r="E54" s="13">
        <v>85</v>
      </c>
      <c r="F54" s="1"/>
      <c r="G54" s="27">
        <v>33.4</v>
      </c>
      <c r="H54" s="20">
        <v>84.4</v>
      </c>
      <c r="I54" s="20">
        <v>76.5</v>
      </c>
      <c r="J54" s="20">
        <v>50.75</v>
      </c>
      <c r="K54" s="20">
        <v>89</v>
      </c>
      <c r="L54" s="20">
        <v>75</v>
      </c>
      <c r="M54" s="1"/>
      <c r="N54" s="20">
        <f>SQRT((D54-G54)^2+(E54-H54)^2)</f>
        <v>46.603862500870036</v>
      </c>
      <c r="O54" s="20">
        <f>SQRT((D54-I54)^2+(E54-J54)^2)</f>
        <v>34.428367663890192</v>
      </c>
      <c r="P54" s="20">
        <f>SQRT((D54-K54)^2+(E54-L54)^2)</f>
        <v>13.45362404707371</v>
      </c>
      <c r="Q54" s="20">
        <f t="shared" si="14"/>
        <v>13.45362404707371</v>
      </c>
      <c r="R54" s="19">
        <f t="shared" si="15"/>
        <v>3</v>
      </c>
      <c r="S54" s="1"/>
      <c r="T54" s="19" t="str">
        <f>IF(R54=1,D54,"")</f>
        <v/>
      </c>
      <c r="U54" s="19" t="str">
        <f>IF(R54=1,E54,"")</f>
        <v/>
      </c>
      <c r="V54" s="19" t="str">
        <f>IF(R54=2,D54,"")</f>
        <v/>
      </c>
      <c r="W54" s="19" t="str">
        <f>IF(R54=2,E54,"")</f>
        <v/>
      </c>
      <c r="X54" s="19">
        <f>IF(R54=3,D54,"")</f>
        <v>80</v>
      </c>
      <c r="Y54" s="19">
        <f>IF(R54=3,E54,"")</f>
        <v>85</v>
      </c>
      <c r="Z54" s="1"/>
      <c r="AA54" s="17">
        <f>ABS(R54-R36)</f>
        <v>0</v>
      </c>
    </row>
    <row r="55" spans="1:28" x14ac:dyDescent="0.3">
      <c r="A55" s="1"/>
      <c r="B55" s="13">
        <v>7</v>
      </c>
      <c r="C55" s="13" t="s">
        <v>8</v>
      </c>
      <c r="D55" s="13">
        <v>70</v>
      </c>
      <c r="E55" s="13">
        <v>40</v>
      </c>
      <c r="F55" s="1"/>
      <c r="G55" s="27">
        <v>33.4</v>
      </c>
      <c r="H55" s="20">
        <v>84.4</v>
      </c>
      <c r="I55" s="20">
        <v>76.5</v>
      </c>
      <c r="J55" s="20">
        <v>50.75</v>
      </c>
      <c r="K55" s="20">
        <v>89</v>
      </c>
      <c r="L55" s="20">
        <v>75</v>
      </c>
      <c r="M55" s="1"/>
      <c r="N55" s="20">
        <f>SQRT((D55-G55)^2+(E55-H55)^2)</f>
        <v>57.540594366064738</v>
      </c>
      <c r="O55" s="20">
        <f>SQRT((D55-I55)^2+(E55-J55)^2)</f>
        <v>12.562344526401112</v>
      </c>
      <c r="P55" s="20">
        <f>SQRT((D55-K55)^2+(E55-L55)^2)</f>
        <v>39.824615503479755</v>
      </c>
      <c r="Q55" s="20">
        <f t="shared" si="14"/>
        <v>12.562344526401112</v>
      </c>
      <c r="R55" s="19">
        <f t="shared" si="15"/>
        <v>2</v>
      </c>
      <c r="S55" s="1"/>
      <c r="T55" s="19" t="str">
        <f>IF(R55=1,D55,"")</f>
        <v/>
      </c>
      <c r="U55" s="19" t="str">
        <f>IF(R55=1,E55,"")</f>
        <v/>
      </c>
      <c r="V55" s="19">
        <f>IF(R55=2,D55,"")</f>
        <v>70</v>
      </c>
      <c r="W55" s="19">
        <f>IF(R55=2,E55,"")</f>
        <v>40</v>
      </c>
      <c r="X55" s="19" t="str">
        <f>IF(R55=3,D55,"")</f>
        <v/>
      </c>
      <c r="Y55" s="19" t="str">
        <f>IF(R55=3,E55,"")</f>
        <v/>
      </c>
      <c r="Z55" s="1"/>
      <c r="AA55" s="17">
        <f>ABS(R55-R37)</f>
        <v>0</v>
      </c>
    </row>
    <row r="56" spans="1:28" x14ac:dyDescent="0.3">
      <c r="A56" s="1"/>
      <c r="B56" s="13">
        <v>8</v>
      </c>
      <c r="C56" s="13" t="s">
        <v>9</v>
      </c>
      <c r="D56" s="13">
        <v>78</v>
      </c>
      <c r="E56" s="13">
        <v>61</v>
      </c>
      <c r="F56" s="1"/>
      <c r="G56" s="27">
        <v>33.4</v>
      </c>
      <c r="H56" s="20">
        <v>84.4</v>
      </c>
      <c r="I56" s="20">
        <v>76.5</v>
      </c>
      <c r="J56" s="20">
        <v>50.75</v>
      </c>
      <c r="K56" s="20">
        <v>89</v>
      </c>
      <c r="L56" s="20">
        <v>75</v>
      </c>
      <c r="M56" s="1"/>
      <c r="N56" s="20">
        <f>SQRT((D56-G56)^2+(E56-H56)^2)</f>
        <v>50.365861453965032</v>
      </c>
      <c r="O56" s="20">
        <f>SQRT((D56-I56)^2+(E56-J56)^2)</f>
        <v>10.35917467755033</v>
      </c>
      <c r="P56" s="20">
        <f>SQRT((D56-K56)^2+(E56-L56)^2)</f>
        <v>17.804493814764857</v>
      </c>
      <c r="Q56" s="20">
        <f t="shared" si="14"/>
        <v>10.35917467755033</v>
      </c>
      <c r="R56" s="19">
        <f t="shared" si="15"/>
        <v>2</v>
      </c>
      <c r="S56" s="1"/>
      <c r="T56" s="19" t="str">
        <f>IF(R56=1,D56,"")</f>
        <v/>
      </c>
      <c r="U56" s="19" t="str">
        <f>IF(R56=1,E56,"")</f>
        <v/>
      </c>
      <c r="V56" s="19">
        <f>IF(R56=2,D56,"")</f>
        <v>78</v>
      </c>
      <c r="W56" s="19">
        <f>IF(R56=2,E56,"")</f>
        <v>61</v>
      </c>
      <c r="X56" s="19" t="str">
        <f>IF(R56=3,D56,"")</f>
        <v/>
      </c>
      <c r="Y56" s="19" t="str">
        <f>IF(R56=3,E56,"")</f>
        <v/>
      </c>
      <c r="Z56" s="1"/>
      <c r="AA56" s="17">
        <f>ABS(R56-R38)</f>
        <v>0</v>
      </c>
    </row>
    <row r="57" spans="1:28" x14ac:dyDescent="0.3">
      <c r="A57" s="5"/>
      <c r="B57" s="13">
        <v>9</v>
      </c>
      <c r="C57" s="13" t="s">
        <v>10</v>
      </c>
      <c r="D57" s="13">
        <v>33</v>
      </c>
      <c r="E57" s="13">
        <v>84</v>
      </c>
      <c r="F57" s="1"/>
      <c r="G57" s="27">
        <v>33.4</v>
      </c>
      <c r="H57" s="20">
        <v>84.4</v>
      </c>
      <c r="I57" s="20">
        <v>76.5</v>
      </c>
      <c r="J57" s="20">
        <v>50.75</v>
      </c>
      <c r="K57" s="20">
        <v>89</v>
      </c>
      <c r="L57" s="20">
        <v>75</v>
      </c>
      <c r="M57" s="1"/>
      <c r="N57" s="20">
        <f>SQRT((D57-G57)^2+(E57-H57)^2)</f>
        <v>0.56568542494924101</v>
      </c>
      <c r="O57" s="20">
        <f>SQRT((D57-I57)^2+(E57-J57)^2)</f>
        <v>54.752283057421451</v>
      </c>
      <c r="P57" s="20">
        <f>SQRT((D57-K57)^2+(E57-L57)^2)</f>
        <v>56.718603649948932</v>
      </c>
      <c r="Q57" s="20">
        <f t="shared" si="14"/>
        <v>0.56568542494924101</v>
      </c>
      <c r="R57" s="19">
        <f t="shared" si="15"/>
        <v>1</v>
      </c>
      <c r="S57" s="1"/>
      <c r="T57" s="19">
        <f>IF(R57=1,D57,"")</f>
        <v>33</v>
      </c>
      <c r="U57" s="19">
        <f>IF(R57=1,E57,"")</f>
        <v>84</v>
      </c>
      <c r="V57" s="19" t="str">
        <f>IF(R57=2,D57,"")</f>
        <v/>
      </c>
      <c r="W57" s="19" t="str">
        <f>IF(R57=2,E57,"")</f>
        <v/>
      </c>
      <c r="X57" s="19" t="str">
        <f>IF(R57=3,D57,"")</f>
        <v/>
      </c>
      <c r="Y57" s="19" t="str">
        <f>IF(R57=3,E57,"")</f>
        <v/>
      </c>
      <c r="Z57" s="1"/>
      <c r="AA57" s="17">
        <f>ABS(R57-R39)</f>
        <v>0</v>
      </c>
    </row>
    <row r="58" spans="1:28" x14ac:dyDescent="0.3">
      <c r="A58" s="1"/>
      <c r="B58" s="13">
        <v>10</v>
      </c>
      <c r="C58" s="13" t="s">
        <v>11</v>
      </c>
      <c r="D58" s="13">
        <v>93</v>
      </c>
      <c r="E58" s="13">
        <v>42</v>
      </c>
      <c r="F58" s="1"/>
      <c r="G58" s="27">
        <v>33.4</v>
      </c>
      <c r="H58" s="20">
        <v>84.4</v>
      </c>
      <c r="I58" s="20">
        <v>76.5</v>
      </c>
      <c r="J58" s="20">
        <v>50.75</v>
      </c>
      <c r="K58" s="20">
        <v>89</v>
      </c>
      <c r="L58" s="20">
        <v>75</v>
      </c>
      <c r="M58" s="1"/>
      <c r="N58" s="20">
        <f>SQRT((D58-G58)^2+(E58-H58)^2)</f>
        <v>73.143147320852975</v>
      </c>
      <c r="O58" s="20">
        <f>SQRT((D58-I58)^2+(E58-J58)^2)</f>
        <v>18.676522695619759</v>
      </c>
      <c r="P58" s="20">
        <f>SQRT((D58-K58)^2+(E58-L58)^2)</f>
        <v>33.241540277189323</v>
      </c>
      <c r="Q58" s="20">
        <f t="shared" si="14"/>
        <v>18.676522695619759</v>
      </c>
      <c r="R58" s="19">
        <f t="shared" si="15"/>
        <v>2</v>
      </c>
      <c r="S58" s="1"/>
      <c r="T58" s="19" t="str">
        <f>IF(R58=1,D58,"")</f>
        <v/>
      </c>
      <c r="U58" s="19" t="str">
        <f>IF(R58=1,E58,"")</f>
        <v/>
      </c>
      <c r="V58" s="19">
        <f>IF(R58=2,D58,"")</f>
        <v>93</v>
      </c>
      <c r="W58" s="19">
        <f>IF(R58=2,E58,"")</f>
        <v>42</v>
      </c>
      <c r="X58" s="19" t="str">
        <f>IF(R58=3,D58,"")</f>
        <v/>
      </c>
      <c r="Y58" s="19" t="str">
        <f>IF(R58=3,E58,"")</f>
        <v/>
      </c>
      <c r="Z58" s="1"/>
      <c r="AA58" s="17">
        <f>ABS(R58-R40)</f>
        <v>0</v>
      </c>
    </row>
    <row r="59" spans="1:28" x14ac:dyDescent="0.3">
      <c r="A59" s="1"/>
      <c r="B59" s="13">
        <v>11</v>
      </c>
      <c r="C59" s="13" t="s">
        <v>12</v>
      </c>
      <c r="D59" s="13">
        <v>44</v>
      </c>
      <c r="E59" s="13">
        <v>98</v>
      </c>
      <c r="F59" s="1"/>
      <c r="G59" s="27">
        <v>33.4</v>
      </c>
      <c r="H59" s="20">
        <v>84.4</v>
      </c>
      <c r="I59" s="20">
        <v>76.5</v>
      </c>
      <c r="J59" s="20">
        <v>50.75</v>
      </c>
      <c r="K59" s="20">
        <v>89</v>
      </c>
      <c r="L59" s="20">
        <v>75</v>
      </c>
      <c r="M59" s="1"/>
      <c r="N59" s="20">
        <f>SQRT((D59-G59)^2+(E59-H59)^2)</f>
        <v>17.242969581832472</v>
      </c>
      <c r="O59" s="20">
        <f>SQRT((D59-I59)^2+(E59-J59)^2)</f>
        <v>57.348169107653298</v>
      </c>
      <c r="P59" s="20">
        <f>SQRT((D59-K59)^2+(E59-L59)^2)</f>
        <v>50.537115073973112</v>
      </c>
      <c r="Q59" s="20">
        <f>MIN(N59:P59)</f>
        <v>17.242969581832472</v>
      </c>
      <c r="R59" s="19">
        <f t="shared" si="15"/>
        <v>1</v>
      </c>
      <c r="S59" s="1"/>
      <c r="T59" s="19">
        <f>IF(R59=1,D59,"")</f>
        <v>44</v>
      </c>
      <c r="U59" s="19">
        <f>IF(R59=1,E59,"")</f>
        <v>98</v>
      </c>
      <c r="V59" s="19" t="str">
        <f t="shared" ref="V59:V60" si="16">IF(R59=2,D59,"")</f>
        <v/>
      </c>
      <c r="W59" s="19" t="str">
        <f>IF(R59=2,E59,"")</f>
        <v/>
      </c>
      <c r="X59" s="19" t="str">
        <f>IF(R59=3,D59,"")</f>
        <v/>
      </c>
      <c r="Y59" s="19" t="str">
        <f>IF(R59=3,E59,"")</f>
        <v/>
      </c>
      <c r="Z59" s="1"/>
      <c r="AA59" s="17">
        <f>ABS(R59-R41)</f>
        <v>0</v>
      </c>
    </row>
    <row r="60" spans="1:28" x14ac:dyDescent="0.3">
      <c r="A60" s="1"/>
      <c r="B60" s="13">
        <v>12</v>
      </c>
      <c r="C60" s="13" t="s">
        <v>15</v>
      </c>
      <c r="D60" s="13">
        <v>87</v>
      </c>
      <c r="E60" s="13">
        <v>70</v>
      </c>
      <c r="F60" s="1"/>
      <c r="G60" s="27">
        <v>33.4</v>
      </c>
      <c r="H60" s="20">
        <v>84.4</v>
      </c>
      <c r="I60" s="20">
        <v>76.5</v>
      </c>
      <c r="J60" s="20">
        <v>50.75</v>
      </c>
      <c r="K60" s="20">
        <v>89</v>
      </c>
      <c r="L60" s="20">
        <v>75</v>
      </c>
      <c r="M60" s="1"/>
      <c r="N60" s="20">
        <f>SQRT((D60-G60)^2+(E60-H60)^2)</f>
        <v>55.500630627047833</v>
      </c>
      <c r="O60" s="20">
        <f>SQRT((D60-I60)^2+(E60-J60)^2)</f>
        <v>21.92743715074792</v>
      </c>
      <c r="P60" s="20">
        <f>SQRT((D60-K60)^2+(E60-L60)^2)</f>
        <v>5.3851648071345037</v>
      </c>
      <c r="Q60" s="20">
        <f t="shared" si="14"/>
        <v>5.3851648071345037</v>
      </c>
      <c r="R60" s="19">
        <f t="shared" si="15"/>
        <v>3</v>
      </c>
      <c r="S60" s="1"/>
      <c r="T60" s="19" t="str">
        <f>IF(R60=1,D60,"")</f>
        <v/>
      </c>
      <c r="U60" s="19" t="str">
        <f>IF(R60=1,E60,"")</f>
        <v/>
      </c>
      <c r="V60" s="19" t="str">
        <f t="shared" si="16"/>
        <v/>
      </c>
      <c r="W60" s="19" t="str">
        <f>IF(R60=2,E60,"")</f>
        <v/>
      </c>
      <c r="X60" s="19">
        <f>IF(R60=3,D60,"")</f>
        <v>87</v>
      </c>
      <c r="Y60" s="19">
        <f>IF(R60=3,E60,"")</f>
        <v>70</v>
      </c>
      <c r="Z60" s="1"/>
      <c r="AA60" s="17">
        <f>ABS(R60-R42)</f>
        <v>0</v>
      </c>
    </row>
    <row r="61" spans="1:28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28">
        <f>AVERAGE(T49:T60)</f>
        <v>33.4</v>
      </c>
      <c r="U61" s="28">
        <f t="shared" ref="U61:Y61" si="17">AVERAGE(U49:U60)</f>
        <v>84.4</v>
      </c>
      <c r="V61" s="28">
        <f t="shared" si="17"/>
        <v>76.5</v>
      </c>
      <c r="W61" s="28">
        <f t="shared" si="17"/>
        <v>50.75</v>
      </c>
      <c r="X61" s="28">
        <f t="shared" si="17"/>
        <v>89</v>
      </c>
      <c r="Y61" s="28">
        <f t="shared" si="17"/>
        <v>75</v>
      </c>
      <c r="Z61" s="28" t="str">
        <f>"-&gt; Rata-rata"</f>
        <v>-&gt; Rata-rata</v>
      </c>
      <c r="AA61" s="1"/>
      <c r="AB61" s="1"/>
    </row>
  </sheetData>
  <mergeCells count="26">
    <mergeCell ref="B47:E47"/>
    <mergeCell ref="G47:L47"/>
    <mergeCell ref="N47:R47"/>
    <mergeCell ref="T47:Y47"/>
    <mergeCell ref="AA47:AA48"/>
    <mergeCell ref="G48:H48"/>
    <mergeCell ref="I48:J48"/>
    <mergeCell ref="K48:L48"/>
    <mergeCell ref="AA29:AA30"/>
    <mergeCell ref="G30:H30"/>
    <mergeCell ref="I30:J30"/>
    <mergeCell ref="K30:L30"/>
    <mergeCell ref="B45:Y46"/>
    <mergeCell ref="B27:Y28"/>
    <mergeCell ref="G29:L29"/>
    <mergeCell ref="B29:E29"/>
    <mergeCell ref="N29:R29"/>
    <mergeCell ref="T29:Y29"/>
    <mergeCell ref="G11:L11"/>
    <mergeCell ref="G12:H12"/>
    <mergeCell ref="I12:J12"/>
    <mergeCell ref="K12:L12"/>
    <mergeCell ref="B9:Y10"/>
    <mergeCell ref="B11:E11"/>
    <mergeCell ref="N11:R11"/>
    <mergeCell ref="T11:Y11"/>
  </mergeCells>
  <pageMargins left="0" right="0" top="0.98425196850393704" bottom="0.98425196850393704" header="0.31496062992125984" footer="0.31496062992125984"/>
  <pageSetup paperSize="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5,8,12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nandhaaulia17@gmail.com</dc:creator>
  <cp:lastModifiedBy>ASUS</cp:lastModifiedBy>
  <cp:lastPrinted>2023-09-11T12:00:08Z</cp:lastPrinted>
  <dcterms:created xsi:type="dcterms:W3CDTF">2023-09-11T00:02:26Z</dcterms:created>
  <dcterms:modified xsi:type="dcterms:W3CDTF">2023-09-11T12:01:07Z</dcterms:modified>
</cp:coreProperties>
</file>