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1DF6CEFE-F76F-4642-AC44-3A593DD87BF2}" xr6:coauthVersionLast="46" xr6:coauthVersionMax="46" xr10:uidLastSave="{00000000-0000-0000-0000-000000000000}"/>
  <bookViews>
    <workbookView xWindow="-120" yWindow="-120" windowWidth="20730" windowHeight="11160" firstSheet="2" activeTab="5" xr2:uid="{A9D64A44-2CF6-4923-8ED3-7CD0AA36D36A}"/>
  </bookViews>
  <sheets>
    <sheet name="HARDWARE" sheetId="1" r:id="rId1"/>
    <sheet name="SOFTWARE" sheetId="2" r:id="rId2"/>
    <sheet name="MUEBLE DE OFICINA" sheetId="3" r:id="rId3"/>
    <sheet name="PROGRAMADORES" sheetId="4" r:id="rId4"/>
    <sheet name="SERVICIOS PÚBLICOS" sheetId="6" r:id="rId5"/>
    <sheet name="EMPLEADOS" sheetId="9" r:id="rId6"/>
    <sheet name="RESUMEN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0" l="1"/>
  <c r="K8" i="10"/>
  <c r="K9" i="10"/>
  <c r="K10" i="10"/>
  <c r="K11" i="10"/>
  <c r="K12" i="10"/>
  <c r="K7" i="10"/>
  <c r="N8" i="9"/>
  <c r="N9" i="9"/>
  <c r="N10" i="9"/>
  <c r="N11" i="9"/>
  <c r="N12" i="9"/>
  <c r="N13" i="9"/>
  <c r="N14" i="9"/>
  <c r="N15" i="9"/>
  <c r="N16" i="9"/>
  <c r="N17" i="9"/>
  <c r="N7" i="9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6" i="2"/>
  <c r="K5" i="2"/>
  <c r="S17" i="1"/>
  <c r="N9" i="6"/>
  <c r="N8" i="6"/>
  <c r="N6" i="6"/>
  <c r="N10" i="6" s="1"/>
  <c r="N7" i="6"/>
  <c r="M8" i="4"/>
  <c r="M9" i="4"/>
  <c r="M10" i="4"/>
  <c r="M11" i="4"/>
  <c r="M7" i="4"/>
  <c r="M12" i="4" s="1"/>
  <c r="K19" i="3"/>
  <c r="N18" i="9" l="1"/>
  <c r="K26" i="2"/>
  <c r="K10" i="3" l="1"/>
  <c r="K11" i="3"/>
  <c r="K12" i="3"/>
  <c r="K13" i="3"/>
  <c r="K14" i="3"/>
  <c r="K15" i="3"/>
  <c r="K16" i="3"/>
  <c r="K17" i="3"/>
  <c r="K18" i="3"/>
  <c r="K9" i="3"/>
  <c r="S10" i="1"/>
  <c r="S11" i="1"/>
  <c r="S12" i="1"/>
  <c r="S13" i="1"/>
  <c r="S14" i="1"/>
  <c r="S15" i="1"/>
  <c r="S16" i="1"/>
  <c r="S18" i="1"/>
  <c r="S9" i="1"/>
  <c r="K9" i="1"/>
  <c r="K11" i="1"/>
  <c r="K12" i="1"/>
  <c r="K13" i="1"/>
  <c r="K14" i="1"/>
  <c r="K15" i="1"/>
  <c r="K16" i="1"/>
  <c r="K17" i="1"/>
  <c r="K18" i="1"/>
  <c r="K19" i="1"/>
  <c r="K20" i="1"/>
  <c r="K10" i="1"/>
  <c r="K20" i="3" l="1"/>
  <c r="S19" i="1"/>
  <c r="K21" i="1"/>
</calcChain>
</file>

<file path=xl/sharedStrings.xml><?xml version="1.0" encoding="utf-8"?>
<sst xmlns="http://schemas.openxmlformats.org/spreadsheetml/2006/main" count="308" uniqueCount="137">
  <si>
    <t>AMD</t>
  </si>
  <si>
    <t>Memoria RAM</t>
  </si>
  <si>
    <t>Kingston</t>
  </si>
  <si>
    <t>Tarjeta de video</t>
  </si>
  <si>
    <t>Radeon</t>
  </si>
  <si>
    <t>Disco duro HDD</t>
  </si>
  <si>
    <t>Disco duro SSD</t>
  </si>
  <si>
    <t>Teclado completo</t>
  </si>
  <si>
    <t>Mouse</t>
  </si>
  <si>
    <t>Parlantes</t>
  </si>
  <si>
    <t>Bateria</t>
  </si>
  <si>
    <t>Pantalla</t>
  </si>
  <si>
    <t>Pantalla auxiliar</t>
  </si>
  <si>
    <t>Placa base</t>
  </si>
  <si>
    <t>Fuente de poder</t>
  </si>
  <si>
    <t>MSI</t>
  </si>
  <si>
    <t>Evga</t>
  </si>
  <si>
    <t>TOTAL</t>
  </si>
  <si>
    <t>CANTIDAD</t>
  </si>
  <si>
    <t>MARCA</t>
  </si>
  <si>
    <t>PRODUCTO</t>
  </si>
  <si>
    <t>HARDWARE</t>
  </si>
  <si>
    <t>Toshiba</t>
  </si>
  <si>
    <t>WD</t>
  </si>
  <si>
    <t>Qwerty</t>
  </si>
  <si>
    <t>HP</t>
  </si>
  <si>
    <t>GENIUS</t>
  </si>
  <si>
    <t>SAMSUNG</t>
  </si>
  <si>
    <t>Procesador</t>
  </si>
  <si>
    <t>VALOR UNITARIO</t>
  </si>
  <si>
    <t>Chasis</t>
  </si>
  <si>
    <t>ATX</t>
  </si>
  <si>
    <t>COMPUTADOR DE MESA</t>
  </si>
  <si>
    <t>PORTATIL</t>
  </si>
  <si>
    <t>VALOR TOTAL</t>
  </si>
  <si>
    <t>Escritorio</t>
  </si>
  <si>
    <t>Silla de oficina</t>
  </si>
  <si>
    <t>Telefono</t>
  </si>
  <si>
    <t>Impresora</t>
  </si>
  <si>
    <t>Esfero</t>
  </si>
  <si>
    <t>Cuaderno argollado</t>
  </si>
  <si>
    <t>Papelera</t>
  </si>
  <si>
    <t>Silla de visita</t>
  </si>
  <si>
    <t>Dispensador de agua</t>
  </si>
  <si>
    <t>Archivador</t>
  </si>
  <si>
    <t>Aire acondicionado</t>
  </si>
  <si>
    <t>Omar Daniel Sanabria Sanchez</t>
  </si>
  <si>
    <t>Programador y diseño</t>
  </si>
  <si>
    <t>x</t>
  </si>
  <si>
    <t>Leidy Stefannia Rodriguez Correa</t>
  </si>
  <si>
    <t>Michael Javier Arias Diaz</t>
  </si>
  <si>
    <t>Miguel Angel Narvaez Orozco</t>
  </si>
  <si>
    <t>Yefri Alejandro Pinzon Parra</t>
  </si>
  <si>
    <t xml:space="preserve"> TOTAL</t>
  </si>
  <si>
    <t>PROGRAMADORES</t>
  </si>
  <si>
    <t>X</t>
  </si>
  <si>
    <t>FUENTE</t>
  </si>
  <si>
    <t>RECURSOS</t>
  </si>
  <si>
    <t>DINERO</t>
  </si>
  <si>
    <t>ESPECIE</t>
  </si>
  <si>
    <t>SEMANAS</t>
  </si>
  <si>
    <t>VALOR HORA</t>
  </si>
  <si>
    <t>DEDICACION(HORA/SEMANA)</t>
  </si>
  <si>
    <t>FUNCION PROYECTO</t>
  </si>
  <si>
    <t>NOMBRE</t>
  </si>
  <si>
    <t>SERVICIOS PÚBLICOS</t>
  </si>
  <si>
    <t>VALOR KW</t>
  </si>
  <si>
    <t>HORA/SEMANA</t>
  </si>
  <si>
    <t>Luz</t>
  </si>
  <si>
    <t>Agua</t>
  </si>
  <si>
    <t>SEMANA</t>
  </si>
  <si>
    <t>VALOR CÚBICO</t>
  </si>
  <si>
    <t>Internet y telefonia</t>
  </si>
  <si>
    <t>VALOR MENSUAL</t>
  </si>
  <si>
    <t>Impuesto</t>
  </si>
  <si>
    <t>RECURSO</t>
  </si>
  <si>
    <t>MUEBLE DE OFICINA</t>
  </si>
  <si>
    <t>SERVICIOS</t>
  </si>
  <si>
    <t>SISTEMA</t>
  </si>
  <si>
    <t>LICENCIA</t>
  </si>
  <si>
    <t>DURACIÓN</t>
  </si>
  <si>
    <t>Sistema operativo</t>
  </si>
  <si>
    <t>Drivers</t>
  </si>
  <si>
    <t>Microsoft Office</t>
  </si>
  <si>
    <t>Antivirus</t>
  </si>
  <si>
    <t>Adobe Acrobat Reader DC</t>
  </si>
  <si>
    <t>Nitro Pro</t>
  </si>
  <si>
    <t>Google Chrome</t>
  </si>
  <si>
    <t>Internet Explore</t>
  </si>
  <si>
    <t>Mozilia Firefox</t>
  </si>
  <si>
    <t>UltraISO</t>
  </si>
  <si>
    <t>Visual Studio Code</t>
  </si>
  <si>
    <t>Sublime_text</t>
  </si>
  <si>
    <t>Brackets</t>
  </si>
  <si>
    <t>Atom</t>
  </si>
  <si>
    <t>Xampp</t>
  </si>
  <si>
    <t>WampServer</t>
  </si>
  <si>
    <t>Dreamweaver</t>
  </si>
  <si>
    <t xml:space="preserve">MySQLWorkbench </t>
  </si>
  <si>
    <t xml:space="preserve">NetBeans IDE </t>
  </si>
  <si>
    <t>TIPO DE SISTEMA</t>
  </si>
  <si>
    <t>Windows</t>
  </si>
  <si>
    <t>Controlador</t>
  </si>
  <si>
    <t>Aplicativo</t>
  </si>
  <si>
    <t>Visual Paradigm</t>
  </si>
  <si>
    <t>Licencia de Software</t>
  </si>
  <si>
    <t>Licencia</t>
  </si>
  <si>
    <t>Si</t>
  </si>
  <si>
    <t>18 meses</t>
  </si>
  <si>
    <t>No</t>
  </si>
  <si>
    <t>12 Meses</t>
  </si>
  <si>
    <t>Indefinido</t>
  </si>
  <si>
    <t>SOFTWARE</t>
  </si>
  <si>
    <t>CARGO</t>
  </si>
  <si>
    <t>DEDICACIÓN (HORA/ SEMANA</t>
  </si>
  <si>
    <t>N° DE EMPLEADO NECESARIO</t>
  </si>
  <si>
    <t>EMPLEADO</t>
  </si>
  <si>
    <t>Administración de Empresa</t>
  </si>
  <si>
    <t>Contador</t>
  </si>
  <si>
    <t>Auxiliar contable</t>
  </si>
  <si>
    <t>Psicologo</t>
  </si>
  <si>
    <t>Abogado</t>
  </si>
  <si>
    <t>Asesor</t>
  </si>
  <si>
    <t>Call Center</t>
  </si>
  <si>
    <t>Secretaria</t>
  </si>
  <si>
    <t>Talento Humano</t>
  </si>
  <si>
    <t>Recusos infraestructura</t>
  </si>
  <si>
    <t>Recursos Humanos</t>
  </si>
  <si>
    <t>EMPLEADOS</t>
  </si>
  <si>
    <t>DESCRIPCIÓN</t>
  </si>
  <si>
    <t>RESUMEN</t>
  </si>
  <si>
    <t>Hardware</t>
  </si>
  <si>
    <t>Software</t>
  </si>
  <si>
    <t>Mueble de oficina</t>
  </si>
  <si>
    <t>Programadores</t>
  </si>
  <si>
    <t>Servicios públicos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</si>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</sst>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"/>
    <numFmt numFmtId="165" formatCode="_-[$$-240A]\ * #,##0.00_-;\-[$$-240A]\ * #,##0.00_-;_-[$$-24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2" applyFont="0" applyBorder="0" applyAlignment="0">
      <alignment horizontal="center" vertical="center"/>
    </xf>
    <xf numFmtId="0" fontId="3" fillId="5" borderId="0" applyNumberFormat="0" applyBorder="0" applyAlignment="0" applyProtection="0"/>
    <xf numFmtId="0" fontId="1" fillId="6" borderId="15" applyNumberFormat="0" applyFont="0" applyAlignment="0" applyProtection="0"/>
    <xf numFmtId="0" fontId="1" fillId="7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/>
    <xf numFmtId="0" fontId="2" fillId="8" borderId="22" xfId="1" applyFont="1" applyFill="1" applyBorder="1" applyAlignment="1">
      <alignment horizontal="center" vertical="center"/>
    </xf>
    <xf numFmtId="0" fontId="2" fillId="8" borderId="0" xfId="1" applyFont="1" applyFill="1" applyBorder="1" applyAlignment="1">
      <alignment horizontal="center" vertical="center"/>
    </xf>
    <xf numFmtId="44" fontId="2" fillId="8" borderId="0" xfId="1" applyNumberFormat="1" applyFont="1" applyFill="1" applyBorder="1" applyAlignment="1">
      <alignment horizontal="center" vertical="center"/>
    </xf>
    <xf numFmtId="164" fontId="2" fillId="8" borderId="0" xfId="1" applyNumberFormat="1" applyFont="1" applyFill="1" applyBorder="1" applyAlignment="1">
      <alignment horizontal="center" vertical="center"/>
    </xf>
    <xf numFmtId="44" fontId="2" fillId="8" borderId="23" xfId="1" applyNumberFormat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165" fontId="2" fillId="8" borderId="0" xfId="1" applyNumberFormat="1" applyFont="1" applyFill="1" applyBorder="1" applyAlignment="1">
      <alignment horizontal="center" vertical="center"/>
    </xf>
    <xf numFmtId="0" fontId="2" fillId="10" borderId="1" xfId="5" applyFont="1" applyFill="1" applyBorder="1" applyAlignment="1">
      <alignment horizontal="center" vertical="center"/>
    </xf>
    <xf numFmtId="0" fontId="2" fillId="8" borderId="0" xfId="5" applyFont="1" applyFill="1" applyBorder="1" applyAlignment="1">
      <alignment horizontal="center" vertical="center"/>
    </xf>
    <xf numFmtId="165" fontId="2" fillId="8" borderId="0" xfId="5" applyNumberFormat="1" applyFont="1" applyFill="1" applyBorder="1" applyAlignment="1">
      <alignment horizontal="center" vertical="center"/>
    </xf>
    <xf numFmtId="164" fontId="2" fillId="8" borderId="0" xfId="5" applyNumberFormat="1" applyFont="1" applyFill="1" applyBorder="1" applyAlignment="1">
      <alignment horizontal="center" vertical="center"/>
    </xf>
    <xf numFmtId="0" fontId="2" fillId="8" borderId="0" xfId="3" applyFont="1" applyFill="1" applyBorder="1" applyAlignment="1">
      <alignment horizontal="center" vertical="center"/>
    </xf>
    <xf numFmtId="1" fontId="2" fillId="8" borderId="0" xfId="3" applyNumberFormat="1" applyFont="1" applyFill="1" applyBorder="1" applyAlignment="1">
      <alignment horizontal="center" vertical="center"/>
    </xf>
    <xf numFmtId="165" fontId="2" fillId="8" borderId="0" xfId="3" applyNumberFormat="1" applyFont="1" applyFill="1" applyBorder="1" applyAlignment="1">
      <alignment horizontal="center" vertical="center"/>
    </xf>
    <xf numFmtId="0" fontId="2" fillId="8" borderId="0" xfId="3" applyNumberFormat="1" applyFont="1" applyFill="1" applyBorder="1" applyAlignment="1">
      <alignment horizontal="center" vertical="center"/>
    </xf>
    <xf numFmtId="0" fontId="2" fillId="10" borderId="1" xfId="3" applyFont="1" applyFill="1" applyBorder="1" applyAlignment="1">
      <alignment horizontal="center" vertical="center"/>
    </xf>
    <xf numFmtId="0" fontId="2" fillId="10" borderId="1" xfId="4" applyFont="1" applyFill="1" applyBorder="1" applyAlignment="1">
      <alignment horizontal="center" vertical="center"/>
    </xf>
    <xf numFmtId="0" fontId="2" fillId="8" borderId="0" xfId="4" applyFont="1" applyFill="1" applyBorder="1" applyAlignment="1">
      <alignment horizontal="center" vertical="center"/>
    </xf>
    <xf numFmtId="165" fontId="2" fillId="8" borderId="0" xfId="4" applyNumberFormat="1" applyFont="1" applyFill="1" applyBorder="1" applyAlignment="1">
      <alignment horizontal="center" vertical="center"/>
    </xf>
    <xf numFmtId="164" fontId="2" fillId="8" borderId="0" xfId="4" applyNumberFormat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165" fontId="2" fillId="8" borderId="23" xfId="1" applyNumberFormat="1" applyFont="1" applyFill="1" applyBorder="1" applyAlignment="1">
      <alignment horizontal="center" vertical="center"/>
    </xf>
    <xf numFmtId="165" fontId="2" fillId="10" borderId="7" xfId="1" applyNumberFormat="1" applyFont="1" applyFill="1" applyBorder="1" applyAlignment="1">
      <alignment horizontal="center" vertical="center"/>
    </xf>
    <xf numFmtId="0" fontId="2" fillId="8" borderId="22" xfId="5" applyFont="1" applyFill="1" applyBorder="1" applyAlignment="1">
      <alignment horizontal="center" vertical="center"/>
    </xf>
    <xf numFmtId="165" fontId="2" fillId="8" borderId="23" xfId="5" applyNumberFormat="1" applyFont="1" applyFill="1" applyBorder="1" applyAlignment="1">
      <alignment horizontal="center" vertical="center"/>
    </xf>
    <xf numFmtId="165" fontId="2" fillId="10" borderId="11" xfId="5" applyNumberFormat="1" applyFont="1" applyFill="1" applyBorder="1" applyAlignment="1">
      <alignment horizontal="center" vertical="center"/>
    </xf>
    <xf numFmtId="0" fontId="2" fillId="8" borderId="22" xfId="3" applyFont="1" applyFill="1" applyBorder="1" applyAlignment="1">
      <alignment horizontal="center" vertical="center"/>
    </xf>
    <xf numFmtId="165" fontId="2" fillId="8" borderId="23" xfId="3" applyNumberFormat="1" applyFont="1" applyFill="1" applyBorder="1" applyAlignment="1">
      <alignment horizontal="center" vertical="center"/>
    </xf>
    <xf numFmtId="165" fontId="2" fillId="10" borderId="7" xfId="3" applyNumberFormat="1" applyFont="1" applyFill="1" applyBorder="1" applyAlignment="1">
      <alignment horizontal="center" vertical="center"/>
    </xf>
    <xf numFmtId="0" fontId="2" fillId="8" borderId="22" xfId="4" applyFont="1" applyFill="1" applyBorder="1" applyAlignment="1">
      <alignment horizontal="center" vertical="center"/>
    </xf>
    <xf numFmtId="165" fontId="2" fillId="8" borderId="23" xfId="4" applyNumberFormat="1" applyFont="1" applyFill="1" applyBorder="1" applyAlignment="1">
      <alignment horizontal="center" vertical="center"/>
    </xf>
    <xf numFmtId="165" fontId="2" fillId="10" borderId="7" xfId="4" applyNumberFormat="1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165" fontId="4" fillId="8" borderId="0" xfId="0" applyNumberFormat="1" applyFont="1" applyFill="1" applyBorder="1" applyAlignment="1">
      <alignment horizontal="center" vertical="center"/>
    </xf>
    <xf numFmtId="165" fontId="4" fillId="8" borderId="24" xfId="0" applyNumberFormat="1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5" fontId="2" fillId="8" borderId="24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5" fontId="2" fillId="8" borderId="0" xfId="0" applyNumberFormat="1" applyFont="1" applyFill="1" applyBorder="1" applyAlignment="1">
      <alignment horizontal="center" vertical="center"/>
    </xf>
    <xf numFmtId="0" fontId="2" fillId="10" borderId="16" xfId="1" applyFont="1" applyFill="1" applyBorder="1" applyAlignment="1">
      <alignment horizontal="center" vertical="center"/>
    </xf>
    <xf numFmtId="0" fontId="2" fillId="10" borderId="17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2" fillId="9" borderId="6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/>
    </xf>
    <xf numFmtId="0" fontId="2" fillId="10" borderId="4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12" xfId="5" applyFont="1" applyFill="1" applyBorder="1" applyAlignment="1">
      <alignment horizontal="center"/>
    </xf>
    <xf numFmtId="0" fontId="2" fillId="10" borderId="13" xfId="5" applyFont="1" applyFill="1" applyBorder="1" applyAlignment="1">
      <alignment horizontal="center"/>
    </xf>
    <xf numFmtId="0" fontId="2" fillId="10" borderId="14" xfId="5" applyFont="1" applyFill="1" applyBorder="1" applyAlignment="1">
      <alignment horizontal="center"/>
    </xf>
    <xf numFmtId="0" fontId="2" fillId="10" borderId="1" xfId="5" applyFont="1" applyFill="1" applyBorder="1" applyAlignment="1">
      <alignment horizontal="center" vertical="center"/>
    </xf>
    <xf numFmtId="0" fontId="2" fillId="10" borderId="6" xfId="5" applyFont="1" applyFill="1" applyBorder="1" applyAlignment="1">
      <alignment horizontal="center" vertical="center"/>
    </xf>
    <xf numFmtId="0" fontId="2" fillId="10" borderId="5" xfId="5" applyFont="1" applyFill="1" applyBorder="1" applyAlignment="1">
      <alignment horizontal="center" vertical="center"/>
    </xf>
    <xf numFmtId="0" fontId="2" fillId="10" borderId="9" xfId="5" applyFont="1" applyFill="1" applyBorder="1" applyAlignment="1">
      <alignment horizontal="center" vertical="center"/>
    </xf>
    <xf numFmtId="0" fontId="2" fillId="10" borderId="10" xfId="5" applyFont="1" applyFill="1" applyBorder="1" applyAlignment="1">
      <alignment horizontal="center" vertical="center"/>
    </xf>
    <xf numFmtId="0" fontId="2" fillId="10" borderId="1" xfId="3" applyFont="1" applyFill="1" applyBorder="1" applyAlignment="1">
      <alignment horizontal="center" vertical="center"/>
    </xf>
    <xf numFmtId="0" fontId="2" fillId="10" borderId="2" xfId="3" applyFont="1" applyFill="1" applyBorder="1" applyAlignment="1">
      <alignment horizontal="center" vertical="center"/>
    </xf>
    <xf numFmtId="0" fontId="2" fillId="10" borderId="3" xfId="3" applyFont="1" applyFill="1" applyBorder="1" applyAlignment="1">
      <alignment horizontal="center" vertical="center"/>
    </xf>
    <xf numFmtId="0" fontId="2" fillId="10" borderId="4" xfId="3" applyFont="1" applyFill="1" applyBorder="1" applyAlignment="1">
      <alignment horizontal="center" vertical="center"/>
    </xf>
    <xf numFmtId="0" fontId="2" fillId="10" borderId="16" xfId="3" applyFont="1" applyFill="1" applyBorder="1" applyAlignment="1">
      <alignment horizontal="center" vertical="center"/>
    </xf>
    <xf numFmtId="0" fontId="2" fillId="10" borderId="17" xfId="3" applyFont="1" applyFill="1" applyBorder="1" applyAlignment="1">
      <alignment horizontal="center" vertical="center"/>
    </xf>
    <xf numFmtId="0" fontId="2" fillId="10" borderId="6" xfId="3" applyFont="1" applyFill="1" applyBorder="1" applyAlignment="1">
      <alignment horizontal="center" vertical="center"/>
    </xf>
    <xf numFmtId="0" fontId="2" fillId="10" borderId="5" xfId="3" applyFont="1" applyFill="1" applyBorder="1" applyAlignment="1">
      <alignment horizontal="center" vertical="center"/>
    </xf>
    <xf numFmtId="0" fontId="2" fillId="10" borderId="6" xfId="4" applyFont="1" applyFill="1" applyBorder="1" applyAlignment="1">
      <alignment horizontal="center" vertical="center"/>
    </xf>
    <xf numFmtId="0" fontId="2" fillId="10" borderId="2" xfId="4" applyFont="1" applyFill="1" applyBorder="1" applyAlignment="1">
      <alignment horizontal="center"/>
    </xf>
    <xf numFmtId="0" fontId="2" fillId="10" borderId="3" xfId="4" applyFont="1" applyFill="1" applyBorder="1" applyAlignment="1">
      <alignment horizontal="center"/>
    </xf>
    <xf numFmtId="0" fontId="2" fillId="10" borderId="4" xfId="4" applyFont="1" applyFill="1" applyBorder="1" applyAlignment="1">
      <alignment horizontal="center"/>
    </xf>
    <xf numFmtId="0" fontId="2" fillId="10" borderId="1" xfId="4" applyFont="1" applyFill="1" applyBorder="1" applyAlignment="1">
      <alignment horizontal="center" vertical="center"/>
    </xf>
    <xf numFmtId="0" fontId="2" fillId="10" borderId="16" xfId="4" applyFont="1" applyFill="1" applyBorder="1" applyAlignment="1">
      <alignment horizontal="center" vertical="center"/>
    </xf>
    <xf numFmtId="0" fontId="2" fillId="10" borderId="17" xfId="4" applyFont="1" applyFill="1" applyBorder="1" applyAlignment="1">
      <alignment horizontal="center" vertical="center"/>
    </xf>
    <xf numFmtId="0" fontId="2" fillId="10" borderId="5" xfId="4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165" fontId="2" fillId="10" borderId="1" xfId="1" applyNumberFormat="1" applyFont="1" applyFill="1" applyBorder="1" applyAlignment="1">
      <alignment horizontal="center" vertical="center"/>
    </xf>
  </cellXfs>
  <cellStyles count="6">
    <cellStyle name="20% - Énfasis5" xfId="1" builtinId="46"/>
    <cellStyle name="60% - Énfasis3" xfId="5" builtinId="40"/>
    <cellStyle name="Bueno" xfId="3" builtinId="26"/>
    <cellStyle name="Estilo 1" xfId="2" xr:uid="{FB067342-9A21-4C41-8163-FAD20B33C632}"/>
    <cellStyle name="Normal" xfId="0" builtinId="0"/>
    <cellStyle name="Notas" xfId="4" builtinId="10"/>
  </cellStyles>
  <dxfs count="0"/>
  <tableStyles count="0" defaultTableStyle="TableStyleMedium2" defaultPivotStyle="PivotStyleLight16"/>
  <colors>
    <mruColors>
      <color rgb="FFFF99FF"/>
      <color rgb="FF66FF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249116</xdr:colOff>
      <xdr:row>0</xdr:row>
      <xdr:rowOff>124557</xdr:rowOff>
    </xdr:from>
    <xdr:to>
      <xdr:col>3</xdr:col>
      <xdr:colOff>454263</xdr:colOff>
      <xdr:row>5</xdr:row>
      <xdr:rowOff>124557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41E4E2-DEDF-4EDF-AC0E-2167A7B44E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249116" y="124557"/>
          <a:ext cx="2491147" cy="996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1</xdr:row>
      <xdr:rowOff>23814</xdr:rowOff>
    </xdr:from>
    <xdr:to>
      <xdr:col>3</xdr:col>
      <xdr:colOff>363896</xdr:colOff>
      <xdr:row>6</xdr:row>
      <xdr:rowOff>59838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809494-72B6-48AF-B568-EAE798589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158749" y="214314"/>
          <a:ext cx="2491147" cy="996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</xdr:row>
      <xdr:rowOff>142875</xdr:rowOff>
    </xdr:from>
    <xdr:to>
      <xdr:col>4</xdr:col>
      <xdr:colOff>24172</xdr:colOff>
      <xdr:row>7</xdr:row>
      <xdr:rowOff>148737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2A88A9-C43E-4188-8863-09CBD48EE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581025" y="523875"/>
          <a:ext cx="2491147" cy="9964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57150</xdr:rowOff>
    </xdr:from>
    <xdr:to>
      <xdr:col>3</xdr:col>
      <xdr:colOff>595672</xdr:colOff>
      <xdr:row>7</xdr:row>
      <xdr:rowOff>53487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1A0930-97AC-4B14-A475-FC90565F3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390525" y="447675"/>
          <a:ext cx="2491147" cy="9964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85725</xdr:rowOff>
    </xdr:from>
    <xdr:to>
      <xdr:col>3</xdr:col>
      <xdr:colOff>548047</xdr:colOff>
      <xdr:row>6</xdr:row>
      <xdr:rowOff>82062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BF977E-398E-4A8B-9F80-6A1D649DE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342900" y="285750"/>
          <a:ext cx="2491147" cy="9964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142875</xdr:rowOff>
    </xdr:from>
    <xdr:to>
      <xdr:col>3</xdr:col>
      <xdr:colOff>548047</xdr:colOff>
      <xdr:row>6</xdr:row>
      <xdr:rowOff>148737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1BBA6C-CF5F-4CAB-B7E6-2EC899D3F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342900" y="333375"/>
          <a:ext cx="2491147" cy="9964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</xdr:row>
      <xdr:rowOff>104775</xdr:rowOff>
    </xdr:from>
    <xdr:to>
      <xdr:col>4</xdr:col>
      <xdr:colOff>71797</xdr:colOff>
      <xdr:row>7</xdr:row>
      <xdr:rowOff>101112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2C443C-B361-48EC-9630-C033EBBCEF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44" b="30555"/>
        <a:stretch/>
      </xdr:blipFill>
      <xdr:spPr>
        <a:xfrm>
          <a:off x="628650" y="485775"/>
          <a:ext cx="2491147" cy="996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099E-2071-47EC-A668-94C64F27BAE7}">
  <sheetPr>
    <tabColor rgb="FFFFFF00"/>
  </sheetPr>
  <dimension ref="E2:S21"/>
  <sheetViews>
    <sheetView topLeftCell="D4" zoomScale="130" zoomScaleNormal="130" workbookViewId="0">
      <selection activeCell="D12" sqref="D12"/>
    </sheetView>
  </sheetViews>
  <sheetFormatPr baseColWidth="10" defaultRowHeight="15" x14ac:dyDescent="0.25"/>
  <cols>
    <col min="5" max="5" width="20.85546875" bestFit="1" customWidth="1"/>
    <col min="6" max="6" width="13" bestFit="1" customWidth="1"/>
    <col min="7" max="7" width="13.28515625" bestFit="1" customWidth="1"/>
    <col min="8" max="8" width="21" bestFit="1" customWidth="1"/>
    <col min="9" max="9" width="10.28515625" bestFit="1" customWidth="1"/>
    <col min="10" max="10" width="11.42578125" bestFit="1" customWidth="1"/>
    <col min="11" max="11" width="19.85546875" bestFit="1" customWidth="1"/>
    <col min="12" max="12" width="14.85546875" bestFit="1" customWidth="1"/>
    <col min="13" max="13" width="19.140625" bestFit="1" customWidth="1"/>
    <col min="14" max="14" width="13" bestFit="1" customWidth="1"/>
    <col min="15" max="15" width="13.28515625" bestFit="1" customWidth="1"/>
    <col min="16" max="16" width="21" bestFit="1" customWidth="1"/>
    <col min="17" max="17" width="10.28515625" bestFit="1" customWidth="1"/>
    <col min="18" max="18" width="11.42578125" bestFit="1" customWidth="1"/>
    <col min="19" max="19" width="19.85546875" bestFit="1" customWidth="1"/>
  </cols>
  <sheetData>
    <row r="2" spans="5:19" ht="15.75" thickBot="1" x14ac:dyDescent="0.3"/>
    <row r="3" spans="5:19" ht="16.5" thickBot="1" x14ac:dyDescent="0.3">
      <c r="E3" s="54" t="s">
        <v>21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</row>
    <row r="4" spans="5:19" ht="15.75" thickBot="1" x14ac:dyDescent="0.3"/>
    <row r="5" spans="5:19" ht="15.75" x14ac:dyDescent="0.25">
      <c r="E5" s="88" t="s">
        <v>32</v>
      </c>
      <c r="F5" s="88"/>
      <c r="G5" s="88"/>
      <c r="H5" s="88"/>
      <c r="I5" s="88"/>
      <c r="J5" s="88"/>
      <c r="K5" s="88"/>
      <c r="M5" s="51" t="s">
        <v>33</v>
      </c>
      <c r="N5" s="52"/>
      <c r="O5" s="52"/>
      <c r="P5" s="52"/>
      <c r="Q5" s="52"/>
      <c r="R5" s="52"/>
      <c r="S5" s="53"/>
    </row>
    <row r="6" spans="5:19" ht="15.75" x14ac:dyDescent="0.25">
      <c r="E6" s="49" t="s">
        <v>20</v>
      </c>
      <c r="F6" s="49" t="s">
        <v>19</v>
      </c>
      <c r="G6" s="49" t="s">
        <v>18</v>
      </c>
      <c r="H6" s="49" t="s">
        <v>29</v>
      </c>
      <c r="I6" s="49" t="s">
        <v>57</v>
      </c>
      <c r="J6" s="49"/>
      <c r="K6" s="49" t="s">
        <v>17</v>
      </c>
      <c r="M6" s="48" t="s">
        <v>20</v>
      </c>
      <c r="N6" s="49" t="s">
        <v>19</v>
      </c>
      <c r="O6" s="49" t="s">
        <v>18</v>
      </c>
      <c r="P6" s="49" t="s">
        <v>29</v>
      </c>
      <c r="Q6" s="49" t="s">
        <v>57</v>
      </c>
      <c r="R6" s="49"/>
      <c r="S6" s="50" t="s">
        <v>17</v>
      </c>
    </row>
    <row r="7" spans="5:19" ht="15.75" x14ac:dyDescent="0.25">
      <c r="E7" s="49"/>
      <c r="F7" s="49"/>
      <c r="G7" s="49"/>
      <c r="H7" s="49"/>
      <c r="I7" s="49" t="s">
        <v>56</v>
      </c>
      <c r="J7" s="49"/>
      <c r="K7" s="49"/>
      <c r="M7" s="48"/>
      <c r="N7" s="49"/>
      <c r="O7" s="49"/>
      <c r="P7" s="49"/>
      <c r="Q7" s="49" t="s">
        <v>56</v>
      </c>
      <c r="R7" s="49"/>
      <c r="S7" s="50"/>
    </row>
    <row r="8" spans="5:19" ht="15.75" x14ac:dyDescent="0.25">
      <c r="E8" s="49"/>
      <c r="F8" s="49"/>
      <c r="G8" s="49"/>
      <c r="H8" s="49"/>
      <c r="I8" s="22" t="s">
        <v>58</v>
      </c>
      <c r="J8" s="22" t="s">
        <v>59</v>
      </c>
      <c r="K8" s="49"/>
      <c r="M8" s="48"/>
      <c r="N8" s="49"/>
      <c r="O8" s="49"/>
      <c r="P8" s="49"/>
      <c r="Q8" s="7" t="s">
        <v>58</v>
      </c>
      <c r="R8" s="7" t="s">
        <v>59</v>
      </c>
      <c r="S8" s="50"/>
    </row>
    <row r="9" spans="5:19" ht="15.75" x14ac:dyDescent="0.25">
      <c r="E9" s="2" t="s">
        <v>30</v>
      </c>
      <c r="F9" s="3" t="s">
        <v>31</v>
      </c>
      <c r="G9" s="3">
        <v>5</v>
      </c>
      <c r="H9" s="4">
        <v>150000</v>
      </c>
      <c r="I9" s="5" t="s">
        <v>55</v>
      </c>
      <c r="J9" s="5"/>
      <c r="K9" s="6">
        <f t="shared" ref="K9:K20" si="0">G9*H9</f>
        <v>750000</v>
      </c>
      <c r="M9" s="2" t="s">
        <v>13</v>
      </c>
      <c r="N9" s="3" t="s">
        <v>15</v>
      </c>
      <c r="O9" s="3">
        <v>5</v>
      </c>
      <c r="P9" s="8">
        <v>200000</v>
      </c>
      <c r="Q9" s="5" t="s">
        <v>55</v>
      </c>
      <c r="R9" s="5"/>
      <c r="S9" s="23">
        <f>P9*O9</f>
        <v>1000000</v>
      </c>
    </row>
    <row r="10" spans="5:19" ht="15.75" x14ac:dyDescent="0.25">
      <c r="E10" s="2" t="s">
        <v>13</v>
      </c>
      <c r="F10" s="3" t="s">
        <v>15</v>
      </c>
      <c r="G10" s="3">
        <v>5</v>
      </c>
      <c r="H10" s="4">
        <v>200000</v>
      </c>
      <c r="I10" s="5" t="s">
        <v>55</v>
      </c>
      <c r="J10" s="5"/>
      <c r="K10" s="6">
        <f t="shared" si="0"/>
        <v>1000000</v>
      </c>
      <c r="M10" s="2" t="s">
        <v>28</v>
      </c>
      <c r="N10" s="3" t="s">
        <v>0</v>
      </c>
      <c r="O10" s="3">
        <v>5</v>
      </c>
      <c r="P10" s="8">
        <v>1500000</v>
      </c>
      <c r="Q10" s="5" t="s">
        <v>55</v>
      </c>
      <c r="R10" s="5"/>
      <c r="S10" s="23">
        <f t="shared" ref="S10:S18" si="1">P10*O10</f>
        <v>7500000</v>
      </c>
    </row>
    <row r="11" spans="5:19" ht="15.75" x14ac:dyDescent="0.25">
      <c r="E11" s="2" t="s">
        <v>14</v>
      </c>
      <c r="F11" s="3" t="s">
        <v>16</v>
      </c>
      <c r="G11" s="3">
        <v>5</v>
      </c>
      <c r="H11" s="4">
        <v>350000</v>
      </c>
      <c r="I11" s="5" t="s">
        <v>55</v>
      </c>
      <c r="J11" s="5"/>
      <c r="K11" s="6">
        <f t="shared" si="0"/>
        <v>1750000</v>
      </c>
      <c r="M11" s="2" t="s">
        <v>1</v>
      </c>
      <c r="N11" s="3" t="s">
        <v>2</v>
      </c>
      <c r="O11" s="3">
        <v>5</v>
      </c>
      <c r="P11" s="8">
        <v>150000</v>
      </c>
      <c r="Q11" s="5" t="s">
        <v>55</v>
      </c>
      <c r="R11" s="5"/>
      <c r="S11" s="23">
        <f t="shared" si="1"/>
        <v>750000</v>
      </c>
    </row>
    <row r="12" spans="5:19" ht="15.75" x14ac:dyDescent="0.25">
      <c r="E12" s="2" t="s">
        <v>28</v>
      </c>
      <c r="F12" s="3" t="s">
        <v>0</v>
      </c>
      <c r="G12" s="3">
        <v>5</v>
      </c>
      <c r="H12" s="4">
        <v>1500000</v>
      </c>
      <c r="I12" s="5" t="s">
        <v>55</v>
      </c>
      <c r="J12" s="5"/>
      <c r="K12" s="6">
        <f t="shared" si="0"/>
        <v>7500000</v>
      </c>
      <c r="M12" s="2" t="s">
        <v>3</v>
      </c>
      <c r="N12" s="3" t="s">
        <v>4</v>
      </c>
      <c r="O12" s="3">
        <v>5</v>
      </c>
      <c r="P12" s="8">
        <v>300000</v>
      </c>
      <c r="Q12" s="5" t="s">
        <v>55</v>
      </c>
      <c r="R12" s="5"/>
      <c r="S12" s="23">
        <f t="shared" si="1"/>
        <v>1500000</v>
      </c>
    </row>
    <row r="13" spans="5:19" ht="15.75" x14ac:dyDescent="0.25">
      <c r="E13" s="2" t="s">
        <v>1</v>
      </c>
      <c r="F13" s="3" t="s">
        <v>2</v>
      </c>
      <c r="G13" s="3">
        <v>5</v>
      </c>
      <c r="H13" s="4">
        <v>150000</v>
      </c>
      <c r="I13" s="5" t="s">
        <v>55</v>
      </c>
      <c r="J13" s="5"/>
      <c r="K13" s="6">
        <f t="shared" si="0"/>
        <v>750000</v>
      </c>
      <c r="M13" s="2" t="s">
        <v>5</v>
      </c>
      <c r="N13" s="3" t="s">
        <v>22</v>
      </c>
      <c r="O13" s="3">
        <v>5</v>
      </c>
      <c r="P13" s="8">
        <v>150000</v>
      </c>
      <c r="Q13" s="5" t="s">
        <v>55</v>
      </c>
      <c r="R13" s="5"/>
      <c r="S13" s="23">
        <f t="shared" si="1"/>
        <v>750000</v>
      </c>
    </row>
    <row r="14" spans="5:19" ht="15.75" x14ac:dyDescent="0.25">
      <c r="E14" s="2" t="s">
        <v>3</v>
      </c>
      <c r="F14" s="3" t="s">
        <v>4</v>
      </c>
      <c r="G14" s="3">
        <v>5</v>
      </c>
      <c r="H14" s="4">
        <v>30000</v>
      </c>
      <c r="I14" s="5" t="s">
        <v>55</v>
      </c>
      <c r="J14" s="5"/>
      <c r="K14" s="6">
        <f t="shared" si="0"/>
        <v>150000</v>
      </c>
      <c r="M14" s="2" t="s">
        <v>6</v>
      </c>
      <c r="N14" s="3" t="s">
        <v>23</v>
      </c>
      <c r="O14" s="3">
        <v>5</v>
      </c>
      <c r="P14" s="8">
        <v>200000</v>
      </c>
      <c r="Q14" s="5" t="s">
        <v>55</v>
      </c>
      <c r="R14" s="5"/>
      <c r="S14" s="23">
        <f t="shared" si="1"/>
        <v>1000000</v>
      </c>
    </row>
    <row r="15" spans="5:19" ht="15.75" x14ac:dyDescent="0.25">
      <c r="E15" s="2" t="s">
        <v>5</v>
      </c>
      <c r="F15" s="3" t="s">
        <v>22</v>
      </c>
      <c r="G15" s="3">
        <v>5</v>
      </c>
      <c r="H15" s="4">
        <v>150000</v>
      </c>
      <c r="I15" s="5" t="s">
        <v>55</v>
      </c>
      <c r="J15" s="5"/>
      <c r="K15" s="6">
        <f t="shared" si="0"/>
        <v>750000</v>
      </c>
      <c r="M15" s="2" t="s">
        <v>8</v>
      </c>
      <c r="N15" s="3" t="s">
        <v>25</v>
      </c>
      <c r="O15" s="3">
        <v>5</v>
      </c>
      <c r="P15" s="8">
        <v>50000</v>
      </c>
      <c r="Q15" s="5" t="s">
        <v>55</v>
      </c>
      <c r="R15" s="5"/>
      <c r="S15" s="23">
        <f t="shared" si="1"/>
        <v>250000</v>
      </c>
    </row>
    <row r="16" spans="5:19" ht="15.75" x14ac:dyDescent="0.25">
      <c r="E16" s="2" t="s">
        <v>6</v>
      </c>
      <c r="F16" s="3" t="s">
        <v>23</v>
      </c>
      <c r="G16" s="3">
        <v>5</v>
      </c>
      <c r="H16" s="4">
        <v>200000</v>
      </c>
      <c r="I16" s="5" t="s">
        <v>55</v>
      </c>
      <c r="J16" s="5"/>
      <c r="K16" s="6">
        <f t="shared" si="0"/>
        <v>1000000</v>
      </c>
      <c r="M16" s="2" t="s">
        <v>9</v>
      </c>
      <c r="N16" s="3" t="s">
        <v>26</v>
      </c>
      <c r="O16" s="3">
        <v>5</v>
      </c>
      <c r="P16" s="8">
        <v>40000</v>
      </c>
      <c r="Q16" s="5" t="s">
        <v>55</v>
      </c>
      <c r="R16" s="5"/>
      <c r="S16" s="23">
        <f t="shared" si="1"/>
        <v>200000</v>
      </c>
    </row>
    <row r="17" spans="5:19" ht="15.75" x14ac:dyDescent="0.25">
      <c r="E17" s="2" t="s">
        <v>7</v>
      </c>
      <c r="F17" s="3" t="s">
        <v>24</v>
      </c>
      <c r="G17" s="3">
        <v>5</v>
      </c>
      <c r="H17" s="4">
        <v>80000</v>
      </c>
      <c r="I17" s="5" t="s">
        <v>55</v>
      </c>
      <c r="J17" s="5"/>
      <c r="K17" s="6">
        <f t="shared" si="0"/>
        <v>400000</v>
      </c>
      <c r="M17" s="2" t="s">
        <v>10</v>
      </c>
      <c r="N17" s="3" t="s">
        <v>27</v>
      </c>
      <c r="O17" s="3">
        <v>5</v>
      </c>
      <c r="P17" s="8">
        <v>200000</v>
      </c>
      <c r="Q17" s="5" t="s">
        <v>55</v>
      </c>
      <c r="R17" s="5"/>
      <c r="S17" s="23">
        <f t="shared" si="1"/>
        <v>1000000</v>
      </c>
    </row>
    <row r="18" spans="5:19" ht="15.75" x14ac:dyDescent="0.25">
      <c r="E18" s="2" t="s">
        <v>8</v>
      </c>
      <c r="F18" s="3" t="s">
        <v>25</v>
      </c>
      <c r="G18" s="3">
        <v>5</v>
      </c>
      <c r="H18" s="4">
        <v>50000</v>
      </c>
      <c r="I18" s="5" t="s">
        <v>55</v>
      </c>
      <c r="J18" s="5"/>
      <c r="K18" s="6">
        <f t="shared" si="0"/>
        <v>250000</v>
      </c>
      <c r="M18" s="2" t="s">
        <v>12</v>
      </c>
      <c r="N18" s="3" t="s">
        <v>27</v>
      </c>
      <c r="O18" s="3">
        <v>5</v>
      </c>
      <c r="P18" s="8">
        <v>300000</v>
      </c>
      <c r="Q18" s="5" t="s">
        <v>55</v>
      </c>
      <c r="R18" s="5"/>
      <c r="S18" s="23">
        <f t="shared" si="1"/>
        <v>1500000</v>
      </c>
    </row>
    <row r="19" spans="5:19" ht="16.5" thickBot="1" x14ac:dyDescent="0.3">
      <c r="E19" s="2" t="s">
        <v>9</v>
      </c>
      <c r="F19" s="3" t="s">
        <v>26</v>
      </c>
      <c r="G19" s="3">
        <v>5</v>
      </c>
      <c r="H19" s="4">
        <v>40000</v>
      </c>
      <c r="I19" s="5" t="s">
        <v>55</v>
      </c>
      <c r="J19" s="5"/>
      <c r="K19" s="6">
        <f t="shared" si="0"/>
        <v>200000</v>
      </c>
      <c r="M19" s="46" t="s">
        <v>17</v>
      </c>
      <c r="N19" s="47"/>
      <c r="O19" s="47"/>
      <c r="P19" s="47"/>
      <c r="Q19" s="47"/>
      <c r="R19" s="47"/>
      <c r="S19" s="24">
        <f>SUM(S9:S18)</f>
        <v>15450000</v>
      </c>
    </row>
    <row r="20" spans="5:19" ht="15.75" x14ac:dyDescent="0.25">
      <c r="E20" s="2" t="s">
        <v>11</v>
      </c>
      <c r="F20" s="3" t="s">
        <v>27</v>
      </c>
      <c r="G20" s="3">
        <v>5</v>
      </c>
      <c r="H20" s="4">
        <v>150000</v>
      </c>
      <c r="I20" s="5" t="s">
        <v>55</v>
      </c>
      <c r="J20" s="5"/>
      <c r="K20" s="6">
        <f t="shared" si="0"/>
        <v>750000</v>
      </c>
    </row>
    <row r="21" spans="5:19" ht="15.75" x14ac:dyDescent="0.25">
      <c r="E21" s="88" t="s">
        <v>17</v>
      </c>
      <c r="F21" s="88"/>
      <c r="G21" s="88"/>
      <c r="H21" s="88"/>
      <c r="I21" s="88"/>
      <c r="J21" s="88"/>
      <c r="K21" s="89">
        <f>SUM(K9:K20)</f>
        <v>15250000</v>
      </c>
    </row>
  </sheetData>
  <mergeCells count="19">
    <mergeCell ref="E21:J21"/>
    <mergeCell ref="E6:E8"/>
    <mergeCell ref="F6:F8"/>
    <mergeCell ref="G6:G8"/>
    <mergeCell ref="H6:H8"/>
    <mergeCell ref="S6:S8"/>
    <mergeCell ref="M5:S5"/>
    <mergeCell ref="E3:S3"/>
    <mergeCell ref="I6:J6"/>
    <mergeCell ref="I7:J7"/>
    <mergeCell ref="K6:K8"/>
    <mergeCell ref="E5:K5"/>
    <mergeCell ref="Q6:R6"/>
    <mergeCell ref="Q7:R7"/>
    <mergeCell ref="M19:R19"/>
    <mergeCell ref="M6:M8"/>
    <mergeCell ref="N6:N8"/>
    <mergeCell ref="O6:O8"/>
    <mergeCell ref="P6:P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C0DA-E754-4267-8A7A-9FCC4BEA745F}">
  <sheetPr>
    <tabColor rgb="FF00B0F0"/>
  </sheetPr>
  <dimension ref="E3:K26"/>
  <sheetViews>
    <sheetView topLeftCell="C9" zoomScale="120" zoomScaleNormal="120" workbookViewId="0">
      <selection activeCell="D8" sqref="D8"/>
    </sheetView>
  </sheetViews>
  <sheetFormatPr baseColWidth="10" defaultRowHeight="15" x14ac:dyDescent="0.25"/>
  <cols>
    <col min="5" max="5" width="28.85546875" bestFit="1" customWidth="1"/>
    <col min="6" max="6" width="24" customWidth="1"/>
    <col min="7" max="7" width="11.85546875" bestFit="1" customWidth="1"/>
    <col min="8" max="8" width="13.28515625" bestFit="1" customWidth="1"/>
    <col min="9" max="9" width="12.85546875" bestFit="1" customWidth="1"/>
    <col min="10" max="10" width="20.5703125" bestFit="1" customWidth="1"/>
    <col min="11" max="11" width="19.42578125" bestFit="1" customWidth="1"/>
  </cols>
  <sheetData>
    <row r="3" spans="5:11" x14ac:dyDescent="0.25">
      <c r="E3" s="57" t="s">
        <v>112</v>
      </c>
      <c r="F3" s="58"/>
      <c r="G3" s="58"/>
      <c r="H3" s="58"/>
      <c r="I3" s="58"/>
      <c r="J3" s="58"/>
      <c r="K3" s="59"/>
    </row>
    <row r="4" spans="5:11" ht="15.75" thickBot="1" x14ac:dyDescent="0.3">
      <c r="E4" s="34" t="s">
        <v>78</v>
      </c>
      <c r="F4" s="34" t="s">
        <v>100</v>
      </c>
      <c r="G4" s="34" t="s">
        <v>79</v>
      </c>
      <c r="H4" s="34" t="s">
        <v>80</v>
      </c>
      <c r="I4" s="34" t="s">
        <v>18</v>
      </c>
      <c r="J4" s="34" t="s">
        <v>29</v>
      </c>
      <c r="K4" s="34" t="s">
        <v>17</v>
      </c>
    </row>
    <row r="5" spans="5:11" x14ac:dyDescent="0.25">
      <c r="E5" s="35" t="s">
        <v>81</v>
      </c>
      <c r="F5" s="36" t="s">
        <v>101</v>
      </c>
      <c r="G5" s="36" t="s">
        <v>107</v>
      </c>
      <c r="H5" s="36" t="s">
        <v>110</v>
      </c>
      <c r="I5" s="36">
        <v>5</v>
      </c>
      <c r="J5" s="37">
        <v>200000</v>
      </c>
      <c r="K5" s="38">
        <f>J5*I5</f>
        <v>1000000</v>
      </c>
    </row>
    <row r="6" spans="5:11" x14ac:dyDescent="0.25">
      <c r="E6" s="35" t="s">
        <v>82</v>
      </c>
      <c r="F6" s="36" t="s">
        <v>102</v>
      </c>
      <c r="G6" s="36" t="s">
        <v>109</v>
      </c>
      <c r="H6" s="36" t="s">
        <v>111</v>
      </c>
      <c r="I6" s="36">
        <v>5</v>
      </c>
      <c r="J6" s="37">
        <v>0</v>
      </c>
      <c r="K6" s="38">
        <f>J6*I6</f>
        <v>0</v>
      </c>
    </row>
    <row r="7" spans="5:11" x14ac:dyDescent="0.25">
      <c r="E7" s="35" t="s">
        <v>83</v>
      </c>
      <c r="F7" s="36" t="s">
        <v>103</v>
      </c>
      <c r="G7" s="36" t="s">
        <v>107</v>
      </c>
      <c r="H7" s="36" t="s">
        <v>110</v>
      </c>
      <c r="I7" s="36">
        <v>5</v>
      </c>
      <c r="J7" s="37">
        <v>250000</v>
      </c>
      <c r="K7" s="38">
        <f t="shared" ref="K7:K25" si="0">J7*I7</f>
        <v>1250000</v>
      </c>
    </row>
    <row r="8" spans="5:11" x14ac:dyDescent="0.25">
      <c r="E8" s="35" t="s">
        <v>84</v>
      </c>
      <c r="F8" s="36" t="s">
        <v>103</v>
      </c>
      <c r="G8" s="36" t="s">
        <v>109</v>
      </c>
      <c r="H8" s="36" t="s">
        <v>111</v>
      </c>
      <c r="I8" s="36">
        <v>5</v>
      </c>
      <c r="J8" s="37">
        <v>0</v>
      </c>
      <c r="K8" s="38">
        <f t="shared" si="0"/>
        <v>0</v>
      </c>
    </row>
    <row r="9" spans="5:11" x14ac:dyDescent="0.25">
      <c r="E9" s="35" t="s">
        <v>85</v>
      </c>
      <c r="F9" s="36" t="s">
        <v>103</v>
      </c>
      <c r="G9" s="36" t="s">
        <v>109</v>
      </c>
      <c r="H9" s="36" t="s">
        <v>111</v>
      </c>
      <c r="I9" s="36">
        <v>5</v>
      </c>
      <c r="J9" s="37">
        <v>0</v>
      </c>
      <c r="K9" s="38">
        <f t="shared" si="0"/>
        <v>0</v>
      </c>
    </row>
    <row r="10" spans="5:11" x14ac:dyDescent="0.25">
      <c r="E10" s="35" t="s">
        <v>86</v>
      </c>
      <c r="F10" s="36" t="s">
        <v>103</v>
      </c>
      <c r="G10" s="36" t="s">
        <v>109</v>
      </c>
      <c r="H10" s="36" t="s">
        <v>111</v>
      </c>
      <c r="I10" s="36">
        <v>5</v>
      </c>
      <c r="J10" s="37">
        <v>0</v>
      </c>
      <c r="K10" s="38">
        <f t="shared" si="0"/>
        <v>0</v>
      </c>
    </row>
    <row r="11" spans="5:11" x14ac:dyDescent="0.25">
      <c r="E11" s="35" t="s">
        <v>87</v>
      </c>
      <c r="F11" s="36" t="s">
        <v>103</v>
      </c>
      <c r="G11" s="36" t="s">
        <v>109</v>
      </c>
      <c r="H11" s="36" t="s">
        <v>111</v>
      </c>
      <c r="I11" s="36">
        <v>5</v>
      </c>
      <c r="J11" s="37">
        <v>0</v>
      </c>
      <c r="K11" s="38">
        <f t="shared" si="0"/>
        <v>0</v>
      </c>
    </row>
    <row r="12" spans="5:11" x14ac:dyDescent="0.25">
      <c r="E12" s="35" t="s">
        <v>88</v>
      </c>
      <c r="F12" s="36" t="s">
        <v>103</v>
      </c>
      <c r="G12" s="36" t="s">
        <v>109</v>
      </c>
      <c r="H12" s="36" t="s">
        <v>111</v>
      </c>
      <c r="I12" s="36">
        <v>5</v>
      </c>
      <c r="J12" s="37">
        <v>0</v>
      </c>
      <c r="K12" s="38">
        <f t="shared" si="0"/>
        <v>0</v>
      </c>
    </row>
    <row r="13" spans="5:11" x14ac:dyDescent="0.25">
      <c r="E13" s="35" t="s">
        <v>89</v>
      </c>
      <c r="F13" s="36" t="s">
        <v>103</v>
      </c>
      <c r="G13" s="36" t="s">
        <v>109</v>
      </c>
      <c r="H13" s="36" t="s">
        <v>111</v>
      </c>
      <c r="I13" s="36">
        <v>5</v>
      </c>
      <c r="J13" s="37">
        <v>0</v>
      </c>
      <c r="K13" s="38">
        <f t="shared" si="0"/>
        <v>0</v>
      </c>
    </row>
    <row r="14" spans="5:11" x14ac:dyDescent="0.25">
      <c r="E14" s="35" t="s">
        <v>90</v>
      </c>
      <c r="F14" s="36" t="s">
        <v>103</v>
      </c>
      <c r="G14" s="36" t="s">
        <v>109</v>
      </c>
      <c r="H14" s="36" t="s">
        <v>111</v>
      </c>
      <c r="I14" s="36">
        <v>5</v>
      </c>
      <c r="J14" s="37">
        <v>0</v>
      </c>
      <c r="K14" s="38">
        <f t="shared" si="0"/>
        <v>0</v>
      </c>
    </row>
    <row r="15" spans="5:11" x14ac:dyDescent="0.25">
      <c r="E15" s="35" t="s">
        <v>91</v>
      </c>
      <c r="F15" s="36" t="s">
        <v>103</v>
      </c>
      <c r="G15" s="36" t="s">
        <v>109</v>
      </c>
      <c r="H15" s="36" t="s">
        <v>111</v>
      </c>
      <c r="I15" s="36">
        <v>5</v>
      </c>
      <c r="J15" s="37">
        <v>0</v>
      </c>
      <c r="K15" s="38">
        <f t="shared" si="0"/>
        <v>0</v>
      </c>
    </row>
    <row r="16" spans="5:11" x14ac:dyDescent="0.25">
      <c r="E16" s="35" t="s">
        <v>92</v>
      </c>
      <c r="F16" s="36" t="s">
        <v>103</v>
      </c>
      <c r="G16" s="36" t="s">
        <v>109</v>
      </c>
      <c r="H16" s="36" t="s">
        <v>111</v>
      </c>
      <c r="I16" s="36">
        <v>5</v>
      </c>
      <c r="J16" s="37">
        <v>0</v>
      </c>
      <c r="K16" s="38">
        <f t="shared" si="0"/>
        <v>0</v>
      </c>
    </row>
    <row r="17" spans="5:11" x14ac:dyDescent="0.25">
      <c r="E17" s="35" t="s">
        <v>93</v>
      </c>
      <c r="F17" s="36" t="s">
        <v>103</v>
      </c>
      <c r="G17" s="36" t="s">
        <v>109</v>
      </c>
      <c r="H17" s="36" t="s">
        <v>111</v>
      </c>
      <c r="I17" s="36">
        <v>5</v>
      </c>
      <c r="J17" s="37">
        <v>0</v>
      </c>
      <c r="K17" s="38">
        <f t="shared" si="0"/>
        <v>0</v>
      </c>
    </row>
    <row r="18" spans="5:11" x14ac:dyDescent="0.25">
      <c r="E18" s="35" t="s">
        <v>94</v>
      </c>
      <c r="F18" s="36" t="s">
        <v>103</v>
      </c>
      <c r="G18" s="36" t="s">
        <v>109</v>
      </c>
      <c r="H18" s="36" t="s">
        <v>111</v>
      </c>
      <c r="I18" s="36">
        <v>5</v>
      </c>
      <c r="J18" s="37">
        <v>0</v>
      </c>
      <c r="K18" s="38">
        <f t="shared" si="0"/>
        <v>0</v>
      </c>
    </row>
    <row r="19" spans="5:11" x14ac:dyDescent="0.25">
      <c r="E19" s="35" t="s">
        <v>97</v>
      </c>
      <c r="F19" s="36" t="s">
        <v>103</v>
      </c>
      <c r="G19" s="36" t="s">
        <v>109</v>
      </c>
      <c r="H19" s="36" t="s">
        <v>111</v>
      </c>
      <c r="I19" s="36">
        <v>5</v>
      </c>
      <c r="J19" s="37">
        <v>0</v>
      </c>
      <c r="K19" s="38">
        <f t="shared" si="0"/>
        <v>0</v>
      </c>
    </row>
    <row r="20" spans="5:11" x14ac:dyDescent="0.25">
      <c r="E20" s="35" t="s">
        <v>95</v>
      </c>
      <c r="F20" s="36" t="s">
        <v>103</v>
      </c>
      <c r="G20" s="36" t="s">
        <v>109</v>
      </c>
      <c r="H20" s="36" t="s">
        <v>111</v>
      </c>
      <c r="I20" s="36">
        <v>5</v>
      </c>
      <c r="J20" s="37">
        <v>0</v>
      </c>
      <c r="K20" s="38">
        <f t="shared" si="0"/>
        <v>0</v>
      </c>
    </row>
    <row r="21" spans="5:11" x14ac:dyDescent="0.25">
      <c r="E21" s="35" t="s">
        <v>96</v>
      </c>
      <c r="F21" s="36" t="s">
        <v>103</v>
      </c>
      <c r="G21" s="36" t="s">
        <v>109</v>
      </c>
      <c r="H21" s="36" t="s">
        <v>111</v>
      </c>
      <c r="I21" s="36">
        <v>5</v>
      </c>
      <c r="J21" s="37">
        <v>0</v>
      </c>
      <c r="K21" s="38">
        <f t="shared" si="0"/>
        <v>0</v>
      </c>
    </row>
    <row r="22" spans="5:11" x14ac:dyDescent="0.25">
      <c r="E22" s="35" t="s">
        <v>99</v>
      </c>
      <c r="F22" s="36" t="s">
        <v>103</v>
      </c>
      <c r="G22" s="36" t="s">
        <v>109</v>
      </c>
      <c r="H22" s="36" t="s">
        <v>111</v>
      </c>
      <c r="I22" s="36">
        <v>5</v>
      </c>
      <c r="J22" s="37">
        <v>0</v>
      </c>
      <c r="K22" s="38">
        <f t="shared" si="0"/>
        <v>0</v>
      </c>
    </row>
    <row r="23" spans="5:11" x14ac:dyDescent="0.25">
      <c r="E23" s="35" t="s">
        <v>98</v>
      </c>
      <c r="F23" s="36" t="s">
        <v>103</v>
      </c>
      <c r="G23" s="36" t="s">
        <v>109</v>
      </c>
      <c r="H23" s="36" t="s">
        <v>111</v>
      </c>
      <c r="I23" s="36">
        <v>5</v>
      </c>
      <c r="J23" s="37">
        <v>0</v>
      </c>
      <c r="K23" s="38">
        <f t="shared" si="0"/>
        <v>0</v>
      </c>
    </row>
    <row r="24" spans="5:11" x14ac:dyDescent="0.25">
      <c r="E24" s="35" t="s">
        <v>104</v>
      </c>
      <c r="F24" s="36" t="s">
        <v>103</v>
      </c>
      <c r="G24" s="36" t="s">
        <v>107</v>
      </c>
      <c r="H24" s="36" t="s">
        <v>110</v>
      </c>
      <c r="I24" s="36">
        <v>5</v>
      </c>
      <c r="J24" s="37">
        <v>7200000</v>
      </c>
      <c r="K24" s="38">
        <f t="shared" si="0"/>
        <v>36000000</v>
      </c>
    </row>
    <row r="25" spans="5:11" ht="15.75" thickBot="1" x14ac:dyDescent="0.3">
      <c r="E25" s="35" t="s">
        <v>105</v>
      </c>
      <c r="F25" s="36" t="s">
        <v>106</v>
      </c>
      <c r="G25" s="36" t="s">
        <v>107</v>
      </c>
      <c r="H25" s="36" t="s">
        <v>108</v>
      </c>
      <c r="I25" s="36">
        <v>5</v>
      </c>
      <c r="J25" s="37">
        <v>2500000</v>
      </c>
      <c r="K25" s="38">
        <f t="shared" si="0"/>
        <v>12500000</v>
      </c>
    </row>
    <row r="26" spans="5:11" ht="15.75" x14ac:dyDescent="0.25">
      <c r="E26" s="60" t="s">
        <v>17</v>
      </c>
      <c r="F26" s="61"/>
      <c r="G26" s="61"/>
      <c r="H26" s="61"/>
      <c r="I26" s="61"/>
      <c r="J26" s="62"/>
      <c r="K26" s="39">
        <f>SUM(K5:K25)</f>
        <v>50750000</v>
      </c>
    </row>
  </sheetData>
  <mergeCells count="2">
    <mergeCell ref="E3:K3"/>
    <mergeCell ref="E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204A-F5FC-499D-AC64-73DDD51DF569}">
  <sheetPr>
    <tabColor theme="7"/>
  </sheetPr>
  <dimension ref="F4:K20"/>
  <sheetViews>
    <sheetView workbookViewId="0">
      <selection activeCell="C10" sqref="C10"/>
    </sheetView>
  </sheetViews>
  <sheetFormatPr baseColWidth="10" defaultRowHeight="15" x14ac:dyDescent="0.25"/>
  <cols>
    <col min="6" max="6" width="24.85546875" bestFit="1" customWidth="1"/>
    <col min="7" max="7" width="13.28515625" bestFit="1" customWidth="1"/>
    <col min="8" max="8" width="21" bestFit="1" customWidth="1"/>
    <col min="9" max="11" width="21" customWidth="1"/>
    <col min="12" max="12" width="17.5703125" bestFit="1" customWidth="1"/>
  </cols>
  <sheetData>
    <row r="4" spans="6:11" ht="15.75" thickBot="1" x14ac:dyDescent="0.3"/>
    <row r="5" spans="6:11" ht="15.75" x14ac:dyDescent="0.25">
      <c r="F5" s="63" t="s">
        <v>76</v>
      </c>
      <c r="G5" s="64"/>
      <c r="H5" s="64"/>
      <c r="I5" s="64"/>
      <c r="J5" s="64"/>
      <c r="K5" s="65"/>
    </row>
    <row r="6" spans="6:11" ht="15.75" x14ac:dyDescent="0.25">
      <c r="F6" s="68" t="s">
        <v>20</v>
      </c>
      <c r="G6" s="66" t="s">
        <v>18</v>
      </c>
      <c r="H6" s="66" t="s">
        <v>29</v>
      </c>
      <c r="I6" s="66" t="s">
        <v>57</v>
      </c>
      <c r="J6" s="66"/>
      <c r="K6" s="67" t="s">
        <v>34</v>
      </c>
    </row>
    <row r="7" spans="6:11" ht="15.75" x14ac:dyDescent="0.25">
      <c r="F7" s="68"/>
      <c r="G7" s="66"/>
      <c r="H7" s="66"/>
      <c r="I7" s="66" t="s">
        <v>56</v>
      </c>
      <c r="J7" s="66"/>
      <c r="K7" s="67"/>
    </row>
    <row r="8" spans="6:11" ht="15.75" x14ac:dyDescent="0.25">
      <c r="F8" s="68"/>
      <c r="G8" s="66"/>
      <c r="H8" s="66"/>
      <c r="I8" s="9" t="s">
        <v>58</v>
      </c>
      <c r="J8" s="9" t="s">
        <v>59</v>
      </c>
      <c r="K8" s="67"/>
    </row>
    <row r="9" spans="6:11" ht="15.75" x14ac:dyDescent="0.25">
      <c r="F9" s="25" t="s">
        <v>35</v>
      </c>
      <c r="G9" s="10">
        <v>5</v>
      </c>
      <c r="H9" s="11">
        <v>150000</v>
      </c>
      <c r="I9" s="12" t="s">
        <v>48</v>
      </c>
      <c r="J9" s="12"/>
      <c r="K9" s="26">
        <f>H9*G9</f>
        <v>750000</v>
      </c>
    </row>
    <row r="10" spans="6:11" ht="15.75" x14ac:dyDescent="0.25">
      <c r="F10" s="25" t="s">
        <v>36</v>
      </c>
      <c r="G10" s="10">
        <v>5</v>
      </c>
      <c r="H10" s="11">
        <v>250000</v>
      </c>
      <c r="I10" s="12" t="s">
        <v>48</v>
      </c>
      <c r="J10" s="12"/>
      <c r="K10" s="26">
        <f t="shared" ref="K10:K19" si="0">H10*G10</f>
        <v>1250000</v>
      </c>
    </row>
    <row r="11" spans="6:11" ht="15.75" x14ac:dyDescent="0.25">
      <c r="F11" s="25" t="s">
        <v>37</v>
      </c>
      <c r="G11" s="10">
        <v>5</v>
      </c>
      <c r="H11" s="11">
        <v>30000</v>
      </c>
      <c r="I11" s="12" t="s">
        <v>48</v>
      </c>
      <c r="J11" s="12"/>
      <c r="K11" s="26">
        <f t="shared" si="0"/>
        <v>150000</v>
      </c>
    </row>
    <row r="12" spans="6:11" ht="15.75" x14ac:dyDescent="0.25">
      <c r="F12" s="25" t="s">
        <v>38</v>
      </c>
      <c r="G12" s="10">
        <v>5</v>
      </c>
      <c r="H12" s="11">
        <v>400000</v>
      </c>
      <c r="I12" s="12" t="s">
        <v>48</v>
      </c>
      <c r="J12" s="12"/>
      <c r="K12" s="26">
        <f t="shared" si="0"/>
        <v>2000000</v>
      </c>
    </row>
    <row r="13" spans="6:11" ht="15.75" x14ac:dyDescent="0.25">
      <c r="F13" s="25" t="s">
        <v>39</v>
      </c>
      <c r="G13" s="10">
        <v>5</v>
      </c>
      <c r="H13" s="11">
        <v>5000</v>
      </c>
      <c r="I13" s="12" t="s">
        <v>48</v>
      </c>
      <c r="J13" s="12"/>
      <c r="K13" s="26">
        <f t="shared" si="0"/>
        <v>25000</v>
      </c>
    </row>
    <row r="14" spans="6:11" ht="15.75" x14ac:dyDescent="0.25">
      <c r="F14" s="25" t="s">
        <v>40</v>
      </c>
      <c r="G14" s="10">
        <v>5</v>
      </c>
      <c r="H14" s="11">
        <v>15000</v>
      </c>
      <c r="I14" s="12" t="s">
        <v>48</v>
      </c>
      <c r="J14" s="12"/>
      <c r="K14" s="26">
        <f t="shared" si="0"/>
        <v>75000</v>
      </c>
    </row>
    <row r="15" spans="6:11" ht="15.75" x14ac:dyDescent="0.25">
      <c r="F15" s="25" t="s">
        <v>41</v>
      </c>
      <c r="G15" s="10">
        <v>5</v>
      </c>
      <c r="H15" s="11">
        <v>15000</v>
      </c>
      <c r="I15" s="12" t="s">
        <v>48</v>
      </c>
      <c r="J15" s="12"/>
      <c r="K15" s="26">
        <f t="shared" si="0"/>
        <v>75000</v>
      </c>
    </row>
    <row r="16" spans="6:11" ht="15.75" x14ac:dyDescent="0.25">
      <c r="F16" s="25" t="s">
        <v>42</v>
      </c>
      <c r="G16" s="10">
        <v>5</v>
      </c>
      <c r="H16" s="11">
        <v>150000</v>
      </c>
      <c r="I16" s="12" t="s">
        <v>48</v>
      </c>
      <c r="J16" s="12"/>
      <c r="K16" s="26">
        <f t="shared" si="0"/>
        <v>750000</v>
      </c>
    </row>
    <row r="17" spans="6:11" ht="15.75" x14ac:dyDescent="0.25">
      <c r="F17" s="25" t="s">
        <v>43</v>
      </c>
      <c r="G17" s="10">
        <v>5</v>
      </c>
      <c r="H17" s="11">
        <v>500000</v>
      </c>
      <c r="I17" s="12" t="s">
        <v>48</v>
      </c>
      <c r="J17" s="12"/>
      <c r="K17" s="26">
        <f t="shared" si="0"/>
        <v>2500000</v>
      </c>
    </row>
    <row r="18" spans="6:11" ht="15.75" x14ac:dyDescent="0.25">
      <c r="F18" s="25" t="s">
        <v>44</v>
      </c>
      <c r="G18" s="10">
        <v>5</v>
      </c>
      <c r="H18" s="11">
        <v>300000</v>
      </c>
      <c r="I18" s="12" t="s">
        <v>48</v>
      </c>
      <c r="J18" s="12"/>
      <c r="K18" s="26">
        <f t="shared" si="0"/>
        <v>1500000</v>
      </c>
    </row>
    <row r="19" spans="6:11" s="1" customFormat="1" ht="15.75" customHeight="1" thickBot="1" x14ac:dyDescent="0.3">
      <c r="F19" s="25" t="s">
        <v>45</v>
      </c>
      <c r="G19" s="10">
        <v>5</v>
      </c>
      <c r="H19" s="11">
        <v>1500000</v>
      </c>
      <c r="I19" s="12" t="s">
        <v>48</v>
      </c>
      <c r="J19" s="12"/>
      <c r="K19" s="26">
        <f t="shared" si="0"/>
        <v>7500000</v>
      </c>
    </row>
    <row r="20" spans="6:11" ht="16.5" thickBot="1" x14ac:dyDescent="0.3">
      <c r="F20" s="69" t="s">
        <v>17</v>
      </c>
      <c r="G20" s="70"/>
      <c r="H20" s="70"/>
      <c r="I20" s="70"/>
      <c r="J20" s="70"/>
      <c r="K20" s="27">
        <f>SUM(K9:K19)</f>
        <v>16575000</v>
      </c>
    </row>
  </sheetData>
  <mergeCells count="8">
    <mergeCell ref="F20:J20"/>
    <mergeCell ref="F5:K5"/>
    <mergeCell ref="I7:J7"/>
    <mergeCell ref="K6:K8"/>
    <mergeCell ref="I6:J6"/>
    <mergeCell ref="F6:F8"/>
    <mergeCell ref="G6:G8"/>
    <mergeCell ref="H6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51BA-B706-40CE-9840-F1DCF0E7721C}">
  <sheetPr>
    <tabColor rgb="FF00FFFF"/>
  </sheetPr>
  <dimension ref="F2:M12"/>
  <sheetViews>
    <sheetView topLeftCell="G1" workbookViewId="0">
      <selection activeCell="C12" sqref="C12"/>
    </sheetView>
  </sheetViews>
  <sheetFormatPr baseColWidth="10" defaultRowHeight="15" x14ac:dyDescent="0.25"/>
  <cols>
    <col min="6" max="6" width="38.85546875" bestFit="1" customWidth="1"/>
    <col min="7" max="7" width="26.7109375" bestFit="1" customWidth="1"/>
    <col min="8" max="8" width="35" bestFit="1" customWidth="1"/>
    <col min="9" max="9" width="31.42578125" customWidth="1"/>
    <col min="10" max="10" width="16.7109375" bestFit="1" customWidth="1"/>
    <col min="11" max="11" width="11.42578125" bestFit="1" customWidth="1"/>
    <col min="12" max="12" width="10.28515625" bestFit="1" customWidth="1"/>
    <col min="13" max="13" width="19.28515625" bestFit="1" customWidth="1"/>
    <col min="15" max="15" width="19.28515625" bestFit="1" customWidth="1"/>
    <col min="16" max="16" width="14.42578125" bestFit="1" customWidth="1"/>
  </cols>
  <sheetData>
    <row r="2" spans="6:13" ht="15.75" thickBot="1" x14ac:dyDescent="0.3"/>
    <row r="3" spans="6:13" ht="15.75" x14ac:dyDescent="0.25">
      <c r="F3" s="72" t="s">
        <v>54</v>
      </c>
      <c r="G3" s="73"/>
      <c r="H3" s="73"/>
      <c r="I3" s="73"/>
      <c r="J3" s="73"/>
      <c r="K3" s="73"/>
      <c r="L3" s="73"/>
      <c r="M3" s="74"/>
    </row>
    <row r="4" spans="6:13" ht="15.75" x14ac:dyDescent="0.25">
      <c r="F4" s="78" t="s">
        <v>64</v>
      </c>
      <c r="G4" s="71" t="s">
        <v>63</v>
      </c>
      <c r="H4" s="71" t="s">
        <v>62</v>
      </c>
      <c r="I4" s="71" t="s">
        <v>60</v>
      </c>
      <c r="J4" s="71" t="s">
        <v>61</v>
      </c>
      <c r="K4" s="71" t="s">
        <v>57</v>
      </c>
      <c r="L4" s="71"/>
      <c r="M4" s="77" t="s">
        <v>17</v>
      </c>
    </row>
    <row r="5" spans="6:13" ht="15.75" x14ac:dyDescent="0.25">
      <c r="F5" s="78"/>
      <c r="G5" s="71"/>
      <c r="H5" s="71"/>
      <c r="I5" s="71"/>
      <c r="J5" s="71"/>
      <c r="K5" s="71" t="s">
        <v>56</v>
      </c>
      <c r="L5" s="71"/>
      <c r="M5" s="77"/>
    </row>
    <row r="6" spans="6:13" ht="15.75" x14ac:dyDescent="0.25">
      <c r="F6" s="78"/>
      <c r="G6" s="71"/>
      <c r="H6" s="71"/>
      <c r="I6" s="71"/>
      <c r="J6" s="71"/>
      <c r="K6" s="17" t="s">
        <v>59</v>
      </c>
      <c r="L6" s="17" t="s">
        <v>58</v>
      </c>
      <c r="M6" s="77"/>
    </row>
    <row r="7" spans="6:13" ht="15.75" x14ac:dyDescent="0.25">
      <c r="F7" s="28" t="s">
        <v>46</v>
      </c>
      <c r="G7" s="13" t="s">
        <v>47</v>
      </c>
      <c r="H7" s="14">
        <v>1008</v>
      </c>
      <c r="I7" s="14">
        <v>6</v>
      </c>
      <c r="J7" s="15">
        <v>18000</v>
      </c>
      <c r="K7" s="16"/>
      <c r="L7" s="16" t="s">
        <v>55</v>
      </c>
      <c r="M7" s="29">
        <f>J7*H7</f>
        <v>18144000</v>
      </c>
    </row>
    <row r="8" spans="6:13" ht="15.75" x14ac:dyDescent="0.25">
      <c r="F8" s="28" t="s">
        <v>49</v>
      </c>
      <c r="G8" s="13" t="s">
        <v>47</v>
      </c>
      <c r="H8" s="14">
        <v>1008</v>
      </c>
      <c r="I8" s="14">
        <v>6</v>
      </c>
      <c r="J8" s="15">
        <v>18000</v>
      </c>
      <c r="K8" s="16"/>
      <c r="L8" s="16" t="s">
        <v>55</v>
      </c>
      <c r="M8" s="29">
        <f t="shared" ref="M8:M11" si="0">J8*H8</f>
        <v>18144000</v>
      </c>
    </row>
    <row r="9" spans="6:13" ht="15.75" x14ac:dyDescent="0.25">
      <c r="F9" s="28" t="s">
        <v>50</v>
      </c>
      <c r="G9" s="13" t="s">
        <v>47</v>
      </c>
      <c r="H9" s="14">
        <v>1008</v>
      </c>
      <c r="I9" s="14">
        <v>6</v>
      </c>
      <c r="J9" s="15">
        <v>18000</v>
      </c>
      <c r="K9" s="16"/>
      <c r="L9" s="16" t="s">
        <v>55</v>
      </c>
      <c r="M9" s="29">
        <f t="shared" si="0"/>
        <v>18144000</v>
      </c>
    </row>
    <row r="10" spans="6:13" ht="15.75" x14ac:dyDescent="0.25">
      <c r="F10" s="28" t="s">
        <v>51</v>
      </c>
      <c r="G10" s="13" t="s">
        <v>47</v>
      </c>
      <c r="H10" s="14">
        <v>1008</v>
      </c>
      <c r="I10" s="14">
        <v>6</v>
      </c>
      <c r="J10" s="15">
        <v>18000</v>
      </c>
      <c r="K10" s="16"/>
      <c r="L10" s="16" t="s">
        <v>55</v>
      </c>
      <c r="M10" s="29">
        <f t="shared" si="0"/>
        <v>18144000</v>
      </c>
    </row>
    <row r="11" spans="6:13" ht="15.75" x14ac:dyDescent="0.25">
      <c r="F11" s="28" t="s">
        <v>52</v>
      </c>
      <c r="G11" s="13" t="s">
        <v>47</v>
      </c>
      <c r="H11" s="14">
        <v>1008</v>
      </c>
      <c r="I11" s="14">
        <v>6</v>
      </c>
      <c r="J11" s="15">
        <v>18000</v>
      </c>
      <c r="K11" s="16"/>
      <c r="L11" s="16" t="s">
        <v>55</v>
      </c>
      <c r="M11" s="29">
        <f t="shared" si="0"/>
        <v>18144000</v>
      </c>
    </row>
    <row r="12" spans="6:13" ht="16.5" thickBot="1" x14ac:dyDescent="0.3">
      <c r="F12" s="75" t="s">
        <v>53</v>
      </c>
      <c r="G12" s="76"/>
      <c r="H12" s="76"/>
      <c r="I12" s="76"/>
      <c r="J12" s="76"/>
      <c r="K12" s="76"/>
      <c r="L12" s="76"/>
      <c r="M12" s="30">
        <f>SUM(M7:M11)</f>
        <v>90720000</v>
      </c>
    </row>
  </sheetData>
  <mergeCells count="10">
    <mergeCell ref="K4:L4"/>
    <mergeCell ref="F3:M3"/>
    <mergeCell ref="F12:L12"/>
    <mergeCell ref="M4:M6"/>
    <mergeCell ref="F4:F6"/>
    <mergeCell ref="K5:L5"/>
    <mergeCell ref="G4:G6"/>
    <mergeCell ref="H4:H6"/>
    <mergeCell ref="I4:I6"/>
    <mergeCell ref="J4:J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4FA7-7880-4F8A-A199-AEA96244257F}">
  <sheetPr>
    <tabColor rgb="FF66FF33"/>
  </sheetPr>
  <dimension ref="F1:N10"/>
  <sheetViews>
    <sheetView topLeftCell="E1" workbookViewId="0">
      <selection activeCell="C9" sqref="C9"/>
    </sheetView>
  </sheetViews>
  <sheetFormatPr baseColWidth="10" defaultRowHeight="15" x14ac:dyDescent="0.25"/>
  <cols>
    <col min="6" max="6" width="26.85546875" bestFit="1" customWidth="1"/>
    <col min="7" max="7" width="18.5703125" bestFit="1" customWidth="1"/>
    <col min="8" max="8" width="11.140625" bestFit="1" customWidth="1"/>
    <col min="9" max="9" width="13.7109375" bestFit="1" customWidth="1"/>
    <col min="10" max="10" width="19.140625" bestFit="1" customWidth="1"/>
    <col min="11" max="13" width="21.5703125" customWidth="1"/>
    <col min="14" max="14" width="16" bestFit="1" customWidth="1"/>
  </cols>
  <sheetData>
    <row r="1" spans="6:14" ht="15.75" thickBot="1" x14ac:dyDescent="0.3"/>
    <row r="2" spans="6:14" ht="15.75" x14ac:dyDescent="0.25">
      <c r="F2" s="80" t="s">
        <v>65</v>
      </c>
      <c r="G2" s="81"/>
      <c r="H2" s="81"/>
      <c r="I2" s="81"/>
      <c r="J2" s="81"/>
      <c r="K2" s="81"/>
      <c r="L2" s="81"/>
      <c r="M2" s="81"/>
      <c r="N2" s="82"/>
    </row>
    <row r="3" spans="6:14" ht="15.75" x14ac:dyDescent="0.25">
      <c r="F3" s="86" t="s">
        <v>77</v>
      </c>
      <c r="G3" s="83" t="s">
        <v>67</v>
      </c>
      <c r="H3" s="83" t="s">
        <v>70</v>
      </c>
      <c r="I3" s="83" t="s">
        <v>66</v>
      </c>
      <c r="J3" s="83" t="s">
        <v>71</v>
      </c>
      <c r="K3" s="83" t="s">
        <v>73</v>
      </c>
      <c r="L3" s="83" t="s">
        <v>75</v>
      </c>
      <c r="M3" s="83"/>
      <c r="N3" s="79" t="s">
        <v>17</v>
      </c>
    </row>
    <row r="4" spans="6:14" ht="15.75" x14ac:dyDescent="0.25">
      <c r="F4" s="86"/>
      <c r="G4" s="83"/>
      <c r="H4" s="83"/>
      <c r="I4" s="83"/>
      <c r="J4" s="83"/>
      <c r="K4" s="83"/>
      <c r="L4" s="83" t="s">
        <v>56</v>
      </c>
      <c r="M4" s="83"/>
      <c r="N4" s="79"/>
    </row>
    <row r="5" spans="6:14" ht="15.75" x14ac:dyDescent="0.25">
      <c r="F5" s="86"/>
      <c r="G5" s="83"/>
      <c r="H5" s="83"/>
      <c r="I5" s="83"/>
      <c r="J5" s="83"/>
      <c r="K5" s="83"/>
      <c r="L5" s="18" t="s">
        <v>58</v>
      </c>
      <c r="M5" s="18" t="s">
        <v>59</v>
      </c>
      <c r="N5" s="79"/>
    </row>
    <row r="6" spans="6:14" ht="15.75" x14ac:dyDescent="0.25">
      <c r="F6" s="31" t="s">
        <v>68</v>
      </c>
      <c r="G6" s="19">
        <v>840</v>
      </c>
      <c r="H6" s="19">
        <v>5</v>
      </c>
      <c r="I6" s="20">
        <v>200</v>
      </c>
      <c r="J6" s="19"/>
      <c r="K6" s="19"/>
      <c r="L6" s="19" t="s">
        <v>55</v>
      </c>
      <c r="M6" s="19"/>
      <c r="N6" s="32">
        <f>G6*I6</f>
        <v>168000</v>
      </c>
    </row>
    <row r="7" spans="6:14" ht="15.75" x14ac:dyDescent="0.25">
      <c r="F7" s="31" t="s">
        <v>69</v>
      </c>
      <c r="G7" s="19">
        <v>8</v>
      </c>
      <c r="H7" s="19">
        <v>10</v>
      </c>
      <c r="I7" s="19"/>
      <c r="J7" s="20">
        <v>900</v>
      </c>
      <c r="K7" s="19"/>
      <c r="L7" s="19" t="s">
        <v>55</v>
      </c>
      <c r="M7" s="19"/>
      <c r="N7" s="32">
        <f>G7*H7*J7</f>
        <v>72000</v>
      </c>
    </row>
    <row r="8" spans="6:14" ht="15.75" x14ac:dyDescent="0.25">
      <c r="F8" s="31" t="s">
        <v>72</v>
      </c>
      <c r="G8" s="19"/>
      <c r="H8" s="19"/>
      <c r="I8" s="19"/>
      <c r="J8" s="19"/>
      <c r="K8" s="20">
        <v>200000</v>
      </c>
      <c r="L8" s="21" t="s">
        <v>55</v>
      </c>
      <c r="M8" s="21"/>
      <c r="N8" s="32">
        <f>K8</f>
        <v>200000</v>
      </c>
    </row>
    <row r="9" spans="6:14" ht="15.75" x14ac:dyDescent="0.25">
      <c r="F9" s="31" t="s">
        <v>74</v>
      </c>
      <c r="G9" s="19"/>
      <c r="H9" s="19"/>
      <c r="I9" s="19"/>
      <c r="J9" s="19"/>
      <c r="K9" s="20">
        <v>300000</v>
      </c>
      <c r="L9" s="21" t="s">
        <v>55</v>
      </c>
      <c r="M9" s="21"/>
      <c r="N9" s="32">
        <f>K9</f>
        <v>300000</v>
      </c>
    </row>
    <row r="10" spans="6:14" ht="16.5" thickBot="1" x14ac:dyDescent="0.3">
      <c r="F10" s="84" t="s">
        <v>17</v>
      </c>
      <c r="G10" s="85"/>
      <c r="H10" s="85"/>
      <c r="I10" s="85"/>
      <c r="J10" s="85"/>
      <c r="K10" s="85"/>
      <c r="L10" s="85"/>
      <c r="M10" s="85"/>
      <c r="N10" s="33">
        <f>SUM(N6:N9)</f>
        <v>740000</v>
      </c>
    </row>
  </sheetData>
  <mergeCells count="11">
    <mergeCell ref="N3:N5"/>
    <mergeCell ref="F2:N2"/>
    <mergeCell ref="L4:M4"/>
    <mergeCell ref="L3:M3"/>
    <mergeCell ref="F10:M10"/>
    <mergeCell ref="F3:F5"/>
    <mergeCell ref="G3:G5"/>
    <mergeCell ref="H3:H5"/>
    <mergeCell ref="I3:I5"/>
    <mergeCell ref="J3:J5"/>
    <mergeCell ref="K3:K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FA65-BEC7-4262-81AC-D959FE01F12C}">
  <sheetPr>
    <tabColor rgb="FFFFFF00"/>
  </sheetPr>
  <dimension ref="F3:N18"/>
  <sheetViews>
    <sheetView tabSelected="1" topLeftCell="G1" workbookViewId="0">
      <selection activeCell="N18" sqref="N18"/>
    </sheetView>
  </sheetViews>
  <sheetFormatPr baseColWidth="10" defaultRowHeight="15" x14ac:dyDescent="0.25"/>
  <cols>
    <col min="6" max="6" width="14.28515625" bestFit="1" customWidth="1"/>
    <col min="7" max="7" width="31.85546875" bestFit="1" customWidth="1"/>
    <col min="8" max="8" width="36.140625" bestFit="1" customWidth="1"/>
    <col min="9" max="9" width="35.42578125" bestFit="1" customWidth="1"/>
    <col min="10" max="10" width="12.7109375" bestFit="1" customWidth="1"/>
    <col min="11" max="11" width="21" bestFit="1" customWidth="1"/>
    <col min="12" max="12" width="10.28515625" bestFit="1" customWidth="1"/>
    <col min="14" max="14" width="19.28515625" bestFit="1" customWidth="1"/>
  </cols>
  <sheetData>
    <row r="3" spans="6:14" ht="15.75" x14ac:dyDescent="0.25">
      <c r="F3" s="87" t="s">
        <v>128</v>
      </c>
      <c r="G3" s="87"/>
      <c r="H3" s="87"/>
      <c r="I3" s="87"/>
      <c r="J3" s="87"/>
      <c r="K3" s="87"/>
      <c r="L3" s="87"/>
      <c r="M3" s="87"/>
      <c r="N3" s="87"/>
    </row>
    <row r="4" spans="6:14" ht="15.75" x14ac:dyDescent="0.25">
      <c r="F4" s="87" t="s">
        <v>116</v>
      </c>
      <c r="G4" s="87" t="s">
        <v>113</v>
      </c>
      <c r="H4" s="87" t="s">
        <v>115</v>
      </c>
      <c r="I4" s="87" t="s">
        <v>114</v>
      </c>
      <c r="J4" s="87" t="s">
        <v>60</v>
      </c>
      <c r="K4" s="87" t="s">
        <v>29</v>
      </c>
      <c r="L4" s="87" t="s">
        <v>75</v>
      </c>
      <c r="M4" s="87"/>
      <c r="N4" s="87" t="s">
        <v>17</v>
      </c>
    </row>
    <row r="5" spans="6:14" ht="15.75" x14ac:dyDescent="0.25">
      <c r="F5" s="87"/>
      <c r="G5" s="87"/>
      <c r="H5" s="87"/>
      <c r="I5" s="87"/>
      <c r="J5" s="87"/>
      <c r="K5" s="87"/>
      <c r="L5" s="87" t="s">
        <v>56</v>
      </c>
      <c r="M5" s="87"/>
      <c r="N5" s="87"/>
    </row>
    <row r="6" spans="6:14" ht="15.75" x14ac:dyDescent="0.25">
      <c r="F6" s="87"/>
      <c r="G6" s="87"/>
      <c r="H6" s="87"/>
      <c r="I6" s="87"/>
      <c r="J6" s="87"/>
      <c r="K6" s="87"/>
      <c r="L6" s="40" t="s">
        <v>58</v>
      </c>
      <c r="M6" s="40" t="s">
        <v>59</v>
      </c>
      <c r="N6" s="87"/>
    </row>
    <row r="7" spans="6:14" ht="15.75" x14ac:dyDescent="0.25">
      <c r="F7" s="41">
        <v>1</v>
      </c>
      <c r="G7" s="42" t="s">
        <v>117</v>
      </c>
      <c r="H7" s="42">
        <v>1</v>
      </c>
      <c r="I7" s="42">
        <v>1008</v>
      </c>
      <c r="J7" s="42">
        <v>6</v>
      </c>
      <c r="K7" s="45">
        <v>3100</v>
      </c>
      <c r="L7" s="42"/>
      <c r="M7" s="42"/>
      <c r="N7" s="43">
        <f>K7*I7</f>
        <v>3124800</v>
      </c>
    </row>
    <row r="8" spans="6:14" ht="15.75" x14ac:dyDescent="0.25">
      <c r="F8" s="41">
        <v>2</v>
      </c>
      <c r="G8" s="42" t="s">
        <v>118</v>
      </c>
      <c r="H8" s="42">
        <v>1</v>
      </c>
      <c r="I8" s="42">
        <v>1008</v>
      </c>
      <c r="J8" s="42">
        <v>6</v>
      </c>
      <c r="K8" s="45">
        <v>2860</v>
      </c>
      <c r="L8" s="42"/>
      <c r="M8" s="42"/>
      <c r="N8" s="43">
        <f t="shared" ref="N8:N17" si="0">K8*I8</f>
        <v>2882880</v>
      </c>
    </row>
    <row r="9" spans="6:14" ht="15.75" x14ac:dyDescent="0.25">
      <c r="F9" s="41">
        <v>3</v>
      </c>
      <c r="G9" s="42" t="s">
        <v>119</v>
      </c>
      <c r="H9" s="42">
        <v>1</v>
      </c>
      <c r="I9" s="42">
        <v>1008</v>
      </c>
      <c r="J9" s="42">
        <v>6</v>
      </c>
      <c r="K9" s="45">
        <v>2300</v>
      </c>
      <c r="L9" s="42"/>
      <c r="M9" s="42"/>
      <c r="N9" s="43">
        <f t="shared" si="0"/>
        <v>2318400</v>
      </c>
    </row>
    <row r="10" spans="6:14" ht="15.75" x14ac:dyDescent="0.25">
      <c r="F10" s="41">
        <v>4</v>
      </c>
      <c r="G10" s="42" t="s">
        <v>120</v>
      </c>
      <c r="H10" s="42">
        <v>1</v>
      </c>
      <c r="I10" s="42">
        <v>1008</v>
      </c>
      <c r="J10" s="42">
        <v>6</v>
      </c>
      <c r="K10" s="45">
        <v>2100</v>
      </c>
      <c r="L10" s="42"/>
      <c r="M10" s="42"/>
      <c r="N10" s="43">
        <f t="shared" si="0"/>
        <v>2116800</v>
      </c>
    </row>
    <row r="11" spans="6:14" ht="15.75" x14ac:dyDescent="0.25">
      <c r="F11" s="41">
        <v>5</v>
      </c>
      <c r="G11" s="42" t="s">
        <v>121</v>
      </c>
      <c r="H11" s="42">
        <v>1</v>
      </c>
      <c r="I11" s="42">
        <v>1008</v>
      </c>
      <c r="J11" s="42">
        <v>6</v>
      </c>
      <c r="K11" s="45">
        <v>4100</v>
      </c>
      <c r="L11" s="42"/>
      <c r="M11" s="42"/>
      <c r="N11" s="43">
        <f t="shared" si="0"/>
        <v>4132800</v>
      </c>
    </row>
    <row r="12" spans="6:14" ht="15.75" x14ac:dyDescent="0.25">
      <c r="F12" s="41">
        <v>6</v>
      </c>
      <c r="G12" s="42" t="s">
        <v>123</v>
      </c>
      <c r="H12" s="42">
        <v>4</v>
      </c>
      <c r="I12" s="42">
        <v>1008</v>
      </c>
      <c r="J12" s="42">
        <v>6</v>
      </c>
      <c r="K12" s="45">
        <v>1500</v>
      </c>
      <c r="L12" s="42"/>
      <c r="M12" s="42"/>
      <c r="N12" s="43">
        <f t="shared" si="0"/>
        <v>1512000</v>
      </c>
    </row>
    <row r="13" spans="6:14" ht="15.75" x14ac:dyDescent="0.25">
      <c r="F13" s="41">
        <v>7</v>
      </c>
      <c r="G13" s="42" t="s">
        <v>122</v>
      </c>
      <c r="H13" s="42">
        <v>4</v>
      </c>
      <c r="I13" s="42">
        <v>1008</v>
      </c>
      <c r="J13" s="42">
        <v>6</v>
      </c>
      <c r="K13" s="45">
        <v>2000</v>
      </c>
      <c r="L13" s="42"/>
      <c r="M13" s="42"/>
      <c r="N13" s="43">
        <f t="shared" si="0"/>
        <v>2016000</v>
      </c>
    </row>
    <row r="14" spans="6:14" ht="15.75" x14ac:dyDescent="0.25">
      <c r="F14" s="41">
        <v>8</v>
      </c>
      <c r="G14" s="42" t="s">
        <v>124</v>
      </c>
      <c r="H14" s="42">
        <v>1</v>
      </c>
      <c r="I14" s="42">
        <v>1008</v>
      </c>
      <c r="J14" s="42">
        <v>6</v>
      </c>
      <c r="K14" s="45">
        <v>2300</v>
      </c>
      <c r="L14" s="42"/>
      <c r="M14" s="42"/>
      <c r="N14" s="43">
        <f t="shared" si="0"/>
        <v>2318400</v>
      </c>
    </row>
    <row r="15" spans="6:14" ht="15.75" x14ac:dyDescent="0.25">
      <c r="F15" s="41">
        <v>9</v>
      </c>
      <c r="G15" s="42" t="s">
        <v>125</v>
      </c>
      <c r="H15" s="42">
        <v>3</v>
      </c>
      <c r="I15" s="42">
        <v>1008</v>
      </c>
      <c r="J15" s="42">
        <v>6</v>
      </c>
      <c r="K15" s="45">
        <v>2500</v>
      </c>
      <c r="L15" s="42"/>
      <c r="M15" s="42"/>
      <c r="N15" s="43">
        <f t="shared" si="0"/>
        <v>2520000</v>
      </c>
    </row>
    <row r="16" spans="6:14" ht="15.75" x14ac:dyDescent="0.25">
      <c r="F16" s="41">
        <v>10</v>
      </c>
      <c r="G16" s="42" t="s">
        <v>126</v>
      </c>
      <c r="H16" s="42">
        <v>3</v>
      </c>
      <c r="I16" s="42">
        <v>1008</v>
      </c>
      <c r="J16" s="42">
        <v>6</v>
      </c>
      <c r="K16" s="45">
        <v>2600</v>
      </c>
      <c r="L16" s="42"/>
      <c r="M16" s="42"/>
      <c r="N16" s="43">
        <f t="shared" si="0"/>
        <v>2620800</v>
      </c>
    </row>
    <row r="17" spans="6:14" ht="15.75" x14ac:dyDescent="0.25">
      <c r="F17" s="41">
        <v>11</v>
      </c>
      <c r="G17" s="42" t="s">
        <v>127</v>
      </c>
      <c r="H17" s="42">
        <v>3</v>
      </c>
      <c r="I17" s="42">
        <v>1008</v>
      </c>
      <c r="J17" s="42">
        <v>6</v>
      </c>
      <c r="K17" s="45">
        <v>2800</v>
      </c>
      <c r="L17" s="42"/>
      <c r="M17" s="42"/>
      <c r="N17" s="43">
        <f t="shared" si="0"/>
        <v>2822400</v>
      </c>
    </row>
    <row r="18" spans="6:14" ht="15.75" x14ac:dyDescent="0.25">
      <c r="F18" s="87" t="s">
        <v>17</v>
      </c>
      <c r="G18" s="87"/>
      <c r="H18" s="87"/>
      <c r="I18" s="87"/>
      <c r="J18" s="87"/>
      <c r="K18" s="87"/>
      <c r="L18" s="87"/>
      <c r="M18" s="87"/>
      <c r="N18" s="44">
        <f>SUM(N7:N17)</f>
        <v>28385280</v>
      </c>
    </row>
  </sheetData>
  <mergeCells count="11">
    <mergeCell ref="H4:H6"/>
    <mergeCell ref="G4:G6"/>
    <mergeCell ref="F4:F6"/>
    <mergeCell ref="F3:N3"/>
    <mergeCell ref="F18:M18"/>
    <mergeCell ref="L4:M4"/>
    <mergeCell ref="L5:M5"/>
    <mergeCell ref="N4:N6"/>
    <mergeCell ref="K4:K6"/>
    <mergeCell ref="J4:J6"/>
    <mergeCell ref="I4:I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921D-8117-403D-9E64-EC0DCEC8BDD8}">
  <sheetPr>
    <tabColor rgb="FFFF99FF"/>
  </sheetPr>
  <dimension ref="F3:K13"/>
  <sheetViews>
    <sheetView workbookViewId="0">
      <selection activeCell="K13" sqref="K13"/>
    </sheetView>
  </sheetViews>
  <sheetFormatPr baseColWidth="10" defaultRowHeight="15" x14ac:dyDescent="0.25"/>
  <cols>
    <col min="6" max="6" width="21.7109375" bestFit="1" customWidth="1"/>
    <col min="7" max="7" width="13.28515625" bestFit="1" customWidth="1"/>
    <col min="8" max="8" width="21" bestFit="1" customWidth="1"/>
    <col min="9" max="9" width="10.28515625" bestFit="1" customWidth="1"/>
    <col min="11" max="11" width="20.5703125" bestFit="1" customWidth="1"/>
  </cols>
  <sheetData>
    <row r="3" spans="6:11" ht="15.75" x14ac:dyDescent="0.25">
      <c r="F3" s="87" t="s">
        <v>130</v>
      </c>
      <c r="G3" s="87"/>
      <c r="H3" s="87"/>
      <c r="I3" s="87"/>
      <c r="J3" s="87"/>
      <c r="K3" s="87"/>
    </row>
    <row r="4" spans="6:11" ht="15.75" x14ac:dyDescent="0.25">
      <c r="F4" s="87" t="s">
        <v>129</v>
      </c>
      <c r="G4" s="87" t="s">
        <v>18</v>
      </c>
      <c r="H4" s="87" t="s">
        <v>29</v>
      </c>
      <c r="I4" s="87" t="s">
        <v>75</v>
      </c>
      <c r="J4" s="87"/>
      <c r="K4" s="87" t="s">
        <v>17</v>
      </c>
    </row>
    <row r="5" spans="6:11" ht="15.75" x14ac:dyDescent="0.25">
      <c r="F5" s="87"/>
      <c r="G5" s="87"/>
      <c r="H5" s="87"/>
      <c r="I5" s="87" t="s">
        <v>56</v>
      </c>
      <c r="J5" s="87"/>
      <c r="K5" s="87"/>
    </row>
    <row r="6" spans="6:11" ht="15.75" x14ac:dyDescent="0.25">
      <c r="F6" s="87"/>
      <c r="G6" s="87"/>
      <c r="H6" s="87"/>
      <c r="I6" s="40" t="s">
        <v>58</v>
      </c>
      <c r="J6" s="40" t="s">
        <v>59</v>
      </c>
      <c r="K6" s="87"/>
    </row>
    <row r="7" spans="6:11" ht="15.75" x14ac:dyDescent="0.25">
      <c r="F7" s="41" t="s">
        <v>131</v>
      </c>
      <c r="G7" s="42">
        <v>1</v>
      </c>
      <c r="H7" s="8">
        <v>15250000</v>
      </c>
      <c r="I7" s="42" t="s">
        <v>48</v>
      </c>
      <c r="J7" s="42"/>
      <c r="K7" s="43">
        <f>H7*G7</f>
        <v>15250000</v>
      </c>
    </row>
    <row r="8" spans="6:11" ht="15.75" x14ac:dyDescent="0.25">
      <c r="F8" s="41" t="s">
        <v>132</v>
      </c>
      <c r="G8" s="42">
        <v>1</v>
      </c>
      <c r="H8" s="45">
        <v>50750000</v>
      </c>
      <c r="I8" s="42" t="s">
        <v>48</v>
      </c>
      <c r="J8" s="42"/>
      <c r="K8" s="43">
        <f t="shared" ref="K8:K12" si="0">H8*G8</f>
        <v>50750000</v>
      </c>
    </row>
    <row r="9" spans="6:11" ht="15.75" x14ac:dyDescent="0.25">
      <c r="F9" s="41" t="s">
        <v>133</v>
      </c>
      <c r="G9" s="42">
        <v>1</v>
      </c>
      <c r="H9" s="45">
        <v>16575000</v>
      </c>
      <c r="I9" s="42" t="s">
        <v>48</v>
      </c>
      <c r="J9" s="42"/>
      <c r="K9" s="43">
        <f t="shared" si="0"/>
        <v>16575000</v>
      </c>
    </row>
    <row r="10" spans="6:11" ht="15.75" x14ac:dyDescent="0.25">
      <c r="F10" s="41" t="s">
        <v>134</v>
      </c>
      <c r="G10" s="42">
        <v>1</v>
      </c>
      <c r="H10" s="45">
        <v>90720000</v>
      </c>
      <c r="I10" s="42" t="s">
        <v>48</v>
      </c>
      <c r="J10" s="42"/>
      <c r="K10" s="43">
        <f t="shared" si="0"/>
        <v>90720000</v>
      </c>
    </row>
    <row r="11" spans="6:11" ht="15.75" x14ac:dyDescent="0.25">
      <c r="F11" s="41" t="s">
        <v>135</v>
      </c>
      <c r="G11" s="42">
        <v>1</v>
      </c>
      <c r="H11" s="45">
        <v>740000</v>
      </c>
      <c r="I11" s="42" t="s">
        <v>48</v>
      </c>
      <c r="J11" s="42"/>
      <c r="K11" s="43">
        <f t="shared" si="0"/>
        <v>740000</v>
      </c>
    </row>
    <row r="12" spans="6:11" ht="15.75" x14ac:dyDescent="0.25">
      <c r="F12" s="41" t="s">
        <v>136</v>
      </c>
      <c r="G12" s="42">
        <v>1</v>
      </c>
      <c r="H12" s="45">
        <v>28385280</v>
      </c>
      <c r="I12" s="42" t="s">
        <v>48</v>
      </c>
      <c r="J12" s="42"/>
      <c r="K12" s="43">
        <f t="shared" si="0"/>
        <v>28385280</v>
      </c>
    </row>
    <row r="13" spans="6:11" ht="15.75" x14ac:dyDescent="0.25">
      <c r="F13" s="87" t="s">
        <v>17</v>
      </c>
      <c r="G13" s="87"/>
      <c r="H13" s="87"/>
      <c r="I13" s="87"/>
      <c r="J13" s="87"/>
      <c r="K13" s="44">
        <f>SUM(K7:K12)</f>
        <v>202420280</v>
      </c>
    </row>
  </sheetData>
  <mergeCells count="8">
    <mergeCell ref="F13:J13"/>
    <mergeCell ref="F3:K3"/>
    <mergeCell ref="I4:J4"/>
    <mergeCell ref="I5:J5"/>
    <mergeCell ref="K4:K6"/>
    <mergeCell ref="H4:H6"/>
    <mergeCell ref="G4:G6"/>
    <mergeCell ref="F4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HARDWARE</vt:lpstr>
      <vt:lpstr>SOFTWARE</vt:lpstr>
      <vt:lpstr>MUEBLE DE OFICINA</vt:lpstr>
      <vt:lpstr>PROGRAMADORES</vt:lpstr>
      <vt:lpstr>SERVICIOS PÚBLICOS</vt:lpstr>
      <vt:lpstr>EMPLEADOS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2021-05-12T00:16:54Z</dcterms:created>
  <dcterms:modified xsi:type="dcterms:W3CDTF">2021-05-13T01:54:49Z</dcterms:modified>
</cp:coreProperties>
</file>