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-20" windowWidth="33600" windowHeight="19080" tabRatio="500" firstSheet="3" activeTab="3"/>
  </bookViews>
  <sheets>
    <sheet name="sim_parameters" sheetId="5" r:id="rId1"/>
    <sheet name="launch_parameters" sheetId="1" r:id="rId2"/>
    <sheet name="RF_parameters" sheetId="2" r:id="rId3"/>
    <sheet name="GS_parameters" sheetId="3" r:id="rId4"/>
    <sheet name="Target_parameters" sheetId="4" r:id="rId5"/>
    <sheet name="OF_parameters" sheetId="6" r:id="rId6"/>
    <sheet name="gs generator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" i="7"/>
  <c r="A2" i="6"/>
  <c r="G5" i="2"/>
  <c r="G4" i="2"/>
  <c r="G3" i="2"/>
  <c r="G2" i="2"/>
</calcChain>
</file>

<file path=xl/sharedStrings.xml><?xml version="1.0" encoding="utf-8"?>
<sst xmlns="http://schemas.openxmlformats.org/spreadsheetml/2006/main" count="234" uniqueCount="102">
  <si>
    <t>ID</t>
  </si>
  <si>
    <t>Altitude</t>
  </si>
  <si>
    <t>Inclinat.</t>
  </si>
  <si>
    <t>RAAN</t>
  </si>
  <si>
    <t>Argument of Perigee</t>
  </si>
  <si>
    <t>Eccentricity</t>
  </si>
  <si>
    <t>SSO</t>
  </si>
  <si>
    <t>600 km circular, SSO</t>
  </si>
  <si>
    <t>400 km circular, 51.6°</t>
  </si>
  <si>
    <t>Frequency</t>
  </si>
  <si>
    <t>BitBeam BBUHF</t>
  </si>
  <si>
    <t>UHF up and down</t>
  </si>
  <si>
    <t>BBSDR</t>
  </si>
  <si>
    <t>S up, X down</t>
  </si>
  <si>
    <t>Tethers SWIFT</t>
  </si>
  <si>
    <t>Syrlinks EWC27</t>
  </si>
  <si>
    <t>Latitude</t>
  </si>
  <si>
    <t>Longitude</t>
  </si>
  <si>
    <t>Cost per sat.($k)</t>
  </si>
  <si>
    <t>Notes:</t>
  </si>
  <si>
    <t>Above is advertised info for 2016 launches</t>
  </si>
  <si>
    <t>Notes</t>
  </si>
  <si>
    <t>Cost per flight unit ($k)</t>
  </si>
  <si>
    <t>Cost per minute operations ($)</t>
  </si>
  <si>
    <t>Transmit Power (W)</t>
  </si>
  <si>
    <t>Consumed Power when transmitting (W)</t>
  </si>
  <si>
    <t>Name</t>
  </si>
  <si>
    <t>Simulation Start</t>
  </si>
  <si>
    <t>Item</t>
  </si>
  <si>
    <t>Simulation End</t>
  </si>
  <si>
    <t>Step Time (sec)</t>
  </si>
  <si>
    <t>year</t>
  </si>
  <si>
    <t>month</t>
  </si>
  <si>
    <t>day</t>
  </si>
  <si>
    <t>hour</t>
  </si>
  <si>
    <t>minute</t>
  </si>
  <si>
    <t>sec</t>
  </si>
  <si>
    <t>Height (m)</t>
  </si>
  <si>
    <t>Priority</t>
  </si>
  <si>
    <t>Dlink rate</t>
  </si>
  <si>
    <t>OF crosslink rate</t>
  </si>
  <si>
    <t>Taiwan</t>
  </si>
  <si>
    <t>Dominican Rep.</t>
  </si>
  <si>
    <t>Jamaica</t>
  </si>
  <si>
    <t>El Salvador</t>
  </si>
  <si>
    <t>Guatemala</t>
  </si>
  <si>
    <t>Antigua and Barbuda</t>
  </si>
  <si>
    <t>Japan</t>
  </si>
  <si>
    <t>Costa Rica</t>
  </si>
  <si>
    <t>Philippines</t>
  </si>
  <si>
    <t>Colombia</t>
  </si>
  <si>
    <t>Bangladesh</t>
  </si>
  <si>
    <t>Chile</t>
  </si>
  <si>
    <t>Korea</t>
  </si>
  <si>
    <t>Turkey</t>
  </si>
  <si>
    <t>Barbados</t>
  </si>
  <si>
    <t>Guam</t>
  </si>
  <si>
    <t>Uzbekistan</t>
  </si>
  <si>
    <t>Ecuador</t>
  </si>
  <si>
    <t>Venezuela</t>
  </si>
  <si>
    <t>Peru</t>
  </si>
  <si>
    <t>St. Kitts and Nevis</t>
  </si>
  <si>
    <t>Iran</t>
  </si>
  <si>
    <t>Indonesia</t>
  </si>
  <si>
    <t>Honduras</t>
  </si>
  <si>
    <t>Greece</t>
  </si>
  <si>
    <t>Albania</t>
  </si>
  <si>
    <t>Mexico</t>
  </si>
  <si>
    <t>Hong Kong</t>
  </si>
  <si>
    <t>Tajikistan</t>
  </si>
  <si>
    <t>Mozambique</t>
  </si>
  <si>
    <t>Syria</t>
  </si>
  <si>
    <t>Bolivia</t>
  </si>
  <si>
    <t>United States</t>
  </si>
  <si>
    <t>Fairbanks</t>
  </si>
  <si>
    <t>Hawaii</t>
  </si>
  <si>
    <t>Argentina</t>
  </si>
  <si>
    <t>Dubai</t>
  </si>
  <si>
    <t>Singapore</t>
  </si>
  <si>
    <t>New Zealand</t>
  </si>
  <si>
    <t>Inuvik</t>
  </si>
  <si>
    <t>Panama</t>
  </si>
  <si>
    <t>Cordoba</t>
  </si>
  <si>
    <t>Svalbard</t>
  </si>
  <si>
    <t>Tromso</t>
  </si>
  <si>
    <t>Grimstad</t>
  </si>
  <si>
    <t>Spain</t>
  </si>
  <si>
    <t>Azores</t>
  </si>
  <si>
    <t>Central Africa</t>
  </si>
  <si>
    <t>Hartebeesthoek</t>
  </si>
  <si>
    <t>Mauritius</t>
  </si>
  <si>
    <t>Bangelore</t>
  </si>
  <si>
    <t>Tokyo</t>
  </si>
  <si>
    <t>San Luis Obispo</t>
  </si>
  <si>
    <t>Vardo</t>
  </si>
  <si>
    <t>cztl.writeGStext(all_fd,'</t>
  </si>
  <si>
    <t xml:space="preserve"> </t>
  </si>
  <si>
    <t>',start_avail,end_avail,latitude=</t>
  </si>
  <si>
    <t>space</t>
  </si>
  <si>
    <t>,longitude=</t>
  </si>
  <si>
    <t>)</t>
  </si>
  <si>
    <t>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</si>
</sst>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sz val="15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21212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40" fontId="1" fillId="0" borderId="0" xfId="0" applyNumberFormat="1" applyFont="1"/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2" fontId="0" fillId="0" borderId="0" xfId="0" applyNumberFormat="1" applyAlignment="1">
      <alignment horizontal="right"/>
    </xf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4" sqref="B4"/>
    </sheetView>
  </sheetViews>
  <sheetFormatPr baseColWidth="10" defaultColWidth="8.83203125" defaultRowHeight="15" x14ac:dyDescent="0"/>
  <cols>
    <col min="1" max="1" width="13.6640625" bestFit="1" customWidth="1"/>
  </cols>
  <sheetData>
    <row r="1" spans="1:7">
      <c r="A1" t="s">
        <v>28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1:7">
      <c r="A2" t="s">
        <v>27</v>
      </c>
      <c r="B2">
        <v>2016</v>
      </c>
      <c r="C2">
        <v>3</v>
      </c>
      <c r="D2">
        <v>6</v>
      </c>
      <c r="E2">
        <v>0</v>
      </c>
      <c r="F2">
        <v>0</v>
      </c>
      <c r="G2">
        <v>0</v>
      </c>
    </row>
    <row r="3" spans="1:7">
      <c r="A3" t="s">
        <v>29</v>
      </c>
      <c r="B3">
        <v>2016</v>
      </c>
      <c r="C3">
        <v>3</v>
      </c>
      <c r="D3">
        <v>7</v>
      </c>
      <c r="E3">
        <v>0</v>
      </c>
      <c r="F3">
        <v>0</v>
      </c>
      <c r="G3">
        <v>0</v>
      </c>
    </row>
    <row r="4" spans="1:7">
      <c r="A4" t="s">
        <v>30</v>
      </c>
      <c r="B4">
        <v>60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"/>
    </sheetView>
  </sheetViews>
  <sheetFormatPr baseColWidth="10" defaultColWidth="11" defaultRowHeight="15" x14ac:dyDescent="0"/>
  <sheetData>
    <row r="1" spans="1:8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19</v>
      </c>
    </row>
    <row r="2" spans="1:8" ht="18">
      <c r="A2" s="1">
        <v>1</v>
      </c>
      <c r="B2" s="1">
        <v>600</v>
      </c>
      <c r="C2" s="1" t="s">
        <v>6</v>
      </c>
      <c r="D2" s="2">
        <v>0.41666666666666669</v>
      </c>
      <c r="E2" s="1">
        <v>0</v>
      </c>
      <c r="F2" s="1">
        <v>0</v>
      </c>
      <c r="G2" s="1">
        <v>545</v>
      </c>
      <c r="H2" s="1" t="s">
        <v>7</v>
      </c>
    </row>
    <row r="3" spans="1:8" ht="18">
      <c r="A3" s="1">
        <v>2</v>
      </c>
      <c r="B3" s="1">
        <v>400</v>
      </c>
      <c r="C3" s="1">
        <v>51.6</v>
      </c>
      <c r="D3" s="2">
        <v>0.41666666666666669</v>
      </c>
      <c r="E3" s="1">
        <v>0</v>
      </c>
      <c r="F3" s="1">
        <v>0</v>
      </c>
      <c r="G3" s="1">
        <v>545</v>
      </c>
      <c r="H3" s="1" t="s">
        <v>8</v>
      </c>
    </row>
    <row r="4" spans="1:8" ht="18">
      <c r="H4" s="1" t="s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1" sqref="H1:H1048576"/>
    </sheetView>
  </sheetViews>
  <sheetFormatPr baseColWidth="10" defaultColWidth="11" defaultRowHeight="15" x14ac:dyDescent="0"/>
  <cols>
    <col min="7" max="7" width="21.33203125" bestFit="1" customWidth="1"/>
  </cols>
  <sheetData>
    <row r="1" spans="1:8" ht="18">
      <c r="A1" s="1" t="s">
        <v>0</v>
      </c>
      <c r="B1" s="1" t="s">
        <v>9</v>
      </c>
      <c r="C1" s="1" t="s">
        <v>25</v>
      </c>
      <c r="D1" s="1" t="s">
        <v>24</v>
      </c>
      <c r="E1" s="1" t="s">
        <v>22</v>
      </c>
      <c r="F1" s="1" t="s">
        <v>23</v>
      </c>
      <c r="G1" s="1" t="s">
        <v>39</v>
      </c>
      <c r="H1" s="1" t="s">
        <v>21</v>
      </c>
    </row>
    <row r="2" spans="1:8" ht="18">
      <c r="A2" s="1">
        <v>1</v>
      </c>
      <c r="B2" s="1" t="s">
        <v>11</v>
      </c>
      <c r="C2" s="1">
        <v>8.25</v>
      </c>
      <c r="D2" s="1">
        <v>2.6</v>
      </c>
      <c r="E2" s="1">
        <v>4.3650000000000002</v>
      </c>
      <c r="F2" s="3">
        <v>1.95</v>
      </c>
      <c r="G2" s="4">
        <f>115.2*10^3</f>
        <v>115200</v>
      </c>
      <c r="H2" s="1" t="s">
        <v>10</v>
      </c>
    </row>
    <row r="3" spans="1:8" ht="18">
      <c r="A3" s="1">
        <v>2</v>
      </c>
      <c r="B3" s="1" t="s">
        <v>13</v>
      </c>
      <c r="C3" s="1">
        <v>12.3</v>
      </c>
      <c r="D3" s="1">
        <v>3.2</v>
      </c>
      <c r="E3" s="1">
        <v>17.155000000000001</v>
      </c>
      <c r="F3" s="3">
        <v>19.95</v>
      </c>
      <c r="G3" s="4">
        <f>80*10^6</f>
        <v>80000000</v>
      </c>
      <c r="H3" s="1" t="s">
        <v>12</v>
      </c>
    </row>
    <row r="4" spans="1:8" ht="18">
      <c r="A4" s="1">
        <v>3</v>
      </c>
      <c r="B4" s="1" t="s">
        <v>13</v>
      </c>
      <c r="C4" s="1">
        <v>35</v>
      </c>
      <c r="D4" s="1">
        <v>10</v>
      </c>
      <c r="E4" s="1">
        <v>126</v>
      </c>
      <c r="F4" s="3">
        <v>19.95</v>
      </c>
      <c r="G4" s="4">
        <f>100*10^6</f>
        <v>100000000</v>
      </c>
      <c r="H4" s="1" t="s">
        <v>14</v>
      </c>
    </row>
    <row r="5" spans="1:8" ht="18">
      <c r="A5" s="1">
        <v>4</v>
      </c>
      <c r="B5" s="1" t="s">
        <v>13</v>
      </c>
      <c r="C5" s="1">
        <v>11111</v>
      </c>
      <c r="D5" s="1">
        <v>2</v>
      </c>
      <c r="E5" s="1">
        <v>40</v>
      </c>
      <c r="F5" s="3">
        <v>19.95</v>
      </c>
      <c r="G5" s="4">
        <f>100*10^6</f>
        <v>100000000</v>
      </c>
      <c r="H5" s="1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30" zoomScaleNormal="130" zoomScalePageLayoutView="130" workbookViewId="0">
      <selection activeCell="E7" sqref="E7:E22"/>
    </sheetView>
  </sheetViews>
  <sheetFormatPr baseColWidth="10" defaultColWidth="11" defaultRowHeight="15" x14ac:dyDescent="0"/>
  <cols>
    <col min="2" max="2" width="12.5" bestFit="1" customWidth="1"/>
    <col min="3" max="3" width="13.1640625" bestFit="1" customWidth="1"/>
    <col min="6" max="6" width="17.1640625" bestFit="1" customWidth="1"/>
  </cols>
  <sheetData>
    <row r="1" spans="1:9" ht="16">
      <c r="A1" t="s">
        <v>0</v>
      </c>
      <c r="B1" t="s">
        <v>16</v>
      </c>
      <c r="C1" t="s">
        <v>17</v>
      </c>
      <c r="D1" t="s">
        <v>37</v>
      </c>
      <c r="E1" t="s">
        <v>101</v>
      </c>
      <c r="I1" s="5"/>
    </row>
    <row r="2" spans="1:9" ht="16">
      <c r="A2">
        <v>1</v>
      </c>
      <c r="B2" s="6">
        <v>68.360699999999994</v>
      </c>
      <c r="C2" s="7">
        <v>-133.72300000000001</v>
      </c>
      <c r="D2">
        <v>0</v>
      </c>
      <c r="E2">
        <v>1</v>
      </c>
      <c r="F2" s="5" t="s">
        <v>80</v>
      </c>
      <c r="I2" s="5"/>
    </row>
    <row r="3" spans="1:9" ht="16">
      <c r="A3">
        <v>2</v>
      </c>
      <c r="B3" s="6">
        <v>64.837800000000001</v>
      </c>
      <c r="C3" s="7">
        <v>-147.71639999999999</v>
      </c>
      <c r="D3">
        <v>0</v>
      </c>
      <c r="E3">
        <v>1</v>
      </c>
      <c r="F3" s="5" t="s">
        <v>74</v>
      </c>
      <c r="I3" s="5"/>
    </row>
    <row r="4" spans="1:9" ht="16">
      <c r="A4">
        <v>3</v>
      </c>
      <c r="B4" s="6">
        <v>35.272561099999997</v>
      </c>
      <c r="C4" s="8">
        <v>-120.7054055</v>
      </c>
      <c r="D4">
        <v>0</v>
      </c>
      <c r="E4">
        <v>1</v>
      </c>
      <c r="F4" s="5" t="s">
        <v>93</v>
      </c>
      <c r="I4" s="5"/>
    </row>
    <row r="5" spans="1:9" ht="16">
      <c r="A5">
        <v>4</v>
      </c>
      <c r="B5" s="6">
        <v>20.72</v>
      </c>
      <c r="C5" s="6">
        <v>-156.26</v>
      </c>
      <c r="D5">
        <v>0</v>
      </c>
      <c r="E5">
        <v>1</v>
      </c>
      <c r="F5" s="5" t="s">
        <v>75</v>
      </c>
      <c r="I5" s="5"/>
    </row>
    <row r="6" spans="1:9" ht="16">
      <c r="A6">
        <v>5</v>
      </c>
      <c r="B6" s="6">
        <v>8.5380000000000003</v>
      </c>
      <c r="C6" s="7">
        <v>-80.7821</v>
      </c>
      <c r="D6">
        <v>0</v>
      </c>
      <c r="E6">
        <v>1</v>
      </c>
      <c r="F6" s="5" t="s">
        <v>81</v>
      </c>
      <c r="I6" s="5"/>
    </row>
    <row r="7" spans="1:9" ht="16">
      <c r="A7">
        <v>6</v>
      </c>
      <c r="B7" s="7">
        <v>-31.420100000000001</v>
      </c>
      <c r="C7" s="7">
        <v>-64.188800000000001</v>
      </c>
      <c r="D7">
        <v>0</v>
      </c>
      <c r="E7">
        <v>1</v>
      </c>
      <c r="F7" s="5" t="s">
        <v>82</v>
      </c>
      <c r="I7" s="5"/>
    </row>
    <row r="8" spans="1:9" ht="16">
      <c r="A8">
        <v>7</v>
      </c>
      <c r="B8" s="6">
        <v>-53.7790629</v>
      </c>
      <c r="C8" s="6">
        <v>-67.773556900000003</v>
      </c>
      <c r="D8">
        <v>0</v>
      </c>
      <c r="E8">
        <v>1</v>
      </c>
      <c r="F8" s="5" t="s">
        <v>76</v>
      </c>
      <c r="I8" s="5"/>
    </row>
    <row r="9" spans="1:9" ht="16">
      <c r="A9">
        <v>8</v>
      </c>
      <c r="B9" s="6">
        <v>77.875</v>
      </c>
      <c r="C9" s="6">
        <v>20.975200000000001</v>
      </c>
      <c r="D9">
        <v>0</v>
      </c>
      <c r="E9">
        <v>1</v>
      </c>
      <c r="F9" s="5" t="s">
        <v>83</v>
      </c>
      <c r="I9" s="5"/>
    </row>
    <row r="10" spans="1:9" ht="16">
      <c r="A10">
        <v>9</v>
      </c>
      <c r="B10" s="8">
        <v>70.370599999999996</v>
      </c>
      <c r="C10" s="6">
        <v>31.109400000000001</v>
      </c>
      <c r="D10">
        <v>0</v>
      </c>
      <c r="E10">
        <v>1</v>
      </c>
      <c r="F10" s="5" t="s">
        <v>94</v>
      </c>
      <c r="I10" s="5"/>
    </row>
    <row r="11" spans="1:9" ht="16">
      <c r="A11">
        <v>10</v>
      </c>
      <c r="B11" s="6">
        <v>69.649199999999993</v>
      </c>
      <c r="C11" s="6">
        <v>18.955300000000001</v>
      </c>
      <c r="D11">
        <v>0</v>
      </c>
      <c r="E11">
        <v>1</v>
      </c>
      <c r="F11" s="5" t="s">
        <v>84</v>
      </c>
      <c r="I11" s="5"/>
    </row>
    <row r="12" spans="1:9" ht="16">
      <c r="A12">
        <v>11</v>
      </c>
      <c r="B12" s="6">
        <v>58.344700000000003</v>
      </c>
      <c r="C12" s="6">
        <v>8.5949000000000009</v>
      </c>
      <c r="D12">
        <v>0</v>
      </c>
      <c r="E12">
        <v>1</v>
      </c>
      <c r="F12" s="5" t="s">
        <v>85</v>
      </c>
      <c r="I12" s="5"/>
    </row>
    <row r="13" spans="1:9" ht="16">
      <c r="A13">
        <v>12</v>
      </c>
      <c r="B13" s="6">
        <v>40.463700000000003</v>
      </c>
      <c r="C13" s="7">
        <v>-3.7492000000000001</v>
      </c>
      <c r="D13">
        <v>0</v>
      </c>
      <c r="E13">
        <v>1</v>
      </c>
      <c r="F13" s="5" t="s">
        <v>86</v>
      </c>
      <c r="I13" s="5"/>
    </row>
    <row r="14" spans="1:9" ht="16">
      <c r="A14">
        <v>13</v>
      </c>
      <c r="B14" s="6">
        <v>37.741199999999999</v>
      </c>
      <c r="C14" s="7">
        <v>-25.675599999999999</v>
      </c>
      <c r="D14">
        <v>0</v>
      </c>
      <c r="E14">
        <v>1</v>
      </c>
      <c r="F14" s="5" t="s">
        <v>87</v>
      </c>
      <c r="I14" s="5"/>
    </row>
    <row r="15" spans="1:9" ht="16">
      <c r="A15">
        <v>14</v>
      </c>
      <c r="B15" s="6">
        <v>4.5206189999999999</v>
      </c>
      <c r="C15" s="6">
        <v>9.7497520000000009</v>
      </c>
      <c r="D15">
        <v>0</v>
      </c>
      <c r="E15">
        <v>1</v>
      </c>
      <c r="F15" s="5" t="s">
        <v>88</v>
      </c>
      <c r="I15" s="5"/>
    </row>
    <row r="16" spans="1:9" ht="16">
      <c r="A16">
        <v>15</v>
      </c>
      <c r="B16" s="6">
        <v>-25.64</v>
      </c>
      <c r="C16" s="6">
        <v>28.08</v>
      </c>
      <c r="D16">
        <v>0</v>
      </c>
      <c r="E16">
        <v>1</v>
      </c>
      <c r="F16" s="5" t="s">
        <v>89</v>
      </c>
      <c r="I16" s="5"/>
    </row>
    <row r="17" spans="1:9" ht="16">
      <c r="A17">
        <v>16</v>
      </c>
      <c r="B17" s="6">
        <v>25.1</v>
      </c>
      <c r="C17" s="6">
        <v>55.27</v>
      </c>
      <c r="D17">
        <v>0</v>
      </c>
      <c r="E17">
        <v>1</v>
      </c>
      <c r="F17" s="5" t="s">
        <v>77</v>
      </c>
      <c r="I17" s="5"/>
    </row>
    <row r="18" spans="1:9" ht="16">
      <c r="A18">
        <v>17</v>
      </c>
      <c r="B18" s="7">
        <v>-20.348400000000002</v>
      </c>
      <c r="C18" s="6">
        <v>57.552199999999999</v>
      </c>
      <c r="D18">
        <v>0</v>
      </c>
      <c r="E18">
        <v>1</v>
      </c>
      <c r="F18" s="5" t="s">
        <v>90</v>
      </c>
      <c r="I18" s="5"/>
    </row>
    <row r="19" spans="1:9" ht="16">
      <c r="A19">
        <v>18</v>
      </c>
      <c r="B19" s="6">
        <v>12.9716</v>
      </c>
      <c r="C19" s="6">
        <v>77.5946</v>
      </c>
      <c r="D19">
        <v>0</v>
      </c>
      <c r="E19">
        <v>1</v>
      </c>
      <c r="F19" s="5" t="s">
        <v>91</v>
      </c>
      <c r="I19" s="5"/>
    </row>
    <row r="20" spans="1:9" ht="16">
      <c r="A20">
        <v>19</v>
      </c>
      <c r="B20" s="6">
        <v>1.3521000000000001</v>
      </c>
      <c r="C20" s="6">
        <v>103.8198</v>
      </c>
      <c r="D20">
        <v>0</v>
      </c>
      <c r="E20">
        <v>1</v>
      </c>
      <c r="F20" s="5" t="s">
        <v>78</v>
      </c>
      <c r="I20" s="5"/>
    </row>
    <row r="21" spans="1:9" ht="16">
      <c r="A21">
        <v>20</v>
      </c>
      <c r="B21" s="6">
        <v>35.689500000000002</v>
      </c>
      <c r="C21" s="6">
        <v>139.6917</v>
      </c>
      <c r="D21">
        <v>0</v>
      </c>
      <c r="E21">
        <v>1</v>
      </c>
      <c r="F21" s="5" t="s">
        <v>92</v>
      </c>
      <c r="I21" s="5"/>
    </row>
    <row r="22" spans="1:9" ht="16">
      <c r="A22">
        <v>21</v>
      </c>
      <c r="B22" s="7">
        <v>-40.900599999999997</v>
      </c>
      <c r="C22" s="6">
        <v>174.886</v>
      </c>
      <c r="D22">
        <v>0</v>
      </c>
      <c r="E22">
        <v>1</v>
      </c>
      <c r="F22" s="5" t="s">
        <v>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49" sqref="D49"/>
    </sheetView>
  </sheetViews>
  <sheetFormatPr baseColWidth="10" defaultColWidth="8.83203125" defaultRowHeight="15" x14ac:dyDescent="0"/>
  <sheetData>
    <row r="1" spans="1:5">
      <c r="A1" t="s">
        <v>0</v>
      </c>
      <c r="B1" t="s">
        <v>26</v>
      </c>
      <c r="C1" t="s">
        <v>16</v>
      </c>
      <c r="D1" t="s">
        <v>17</v>
      </c>
      <c r="E1" t="s">
        <v>38</v>
      </c>
    </row>
    <row r="2" spans="1:5">
      <c r="A2">
        <v>1</v>
      </c>
      <c r="B2" t="s">
        <v>41</v>
      </c>
      <c r="C2">
        <v>23.697800000000001</v>
      </c>
      <c r="D2">
        <v>120.9605</v>
      </c>
      <c r="E2">
        <v>1</v>
      </c>
    </row>
    <row r="3" spans="1:5">
      <c r="A3">
        <v>2</v>
      </c>
      <c r="B3" t="s">
        <v>42</v>
      </c>
      <c r="C3">
        <v>18.735700000000001</v>
      </c>
      <c r="D3">
        <v>-70.162700000000001</v>
      </c>
      <c r="E3">
        <v>1</v>
      </c>
    </row>
    <row r="4" spans="1:5">
      <c r="A4">
        <v>3</v>
      </c>
      <c r="B4" t="s">
        <v>43</v>
      </c>
      <c r="C4">
        <v>18.1096</v>
      </c>
      <c r="D4">
        <v>-77.297499999999999</v>
      </c>
      <c r="E4">
        <v>1</v>
      </c>
    </row>
    <row r="5" spans="1:5">
      <c r="A5">
        <v>4</v>
      </c>
      <c r="B5" t="s">
        <v>44</v>
      </c>
      <c r="C5">
        <v>13.7942</v>
      </c>
      <c r="D5">
        <v>-88.896500000000003</v>
      </c>
      <c r="E5">
        <v>1</v>
      </c>
    </row>
    <row r="6" spans="1:5">
      <c r="A6">
        <v>5</v>
      </c>
      <c r="B6" t="s">
        <v>45</v>
      </c>
      <c r="C6">
        <v>14.6349</v>
      </c>
      <c r="D6">
        <v>-90.506900000000002</v>
      </c>
      <c r="E6">
        <v>1</v>
      </c>
    </row>
    <row r="7" spans="1:5">
      <c r="A7">
        <v>6</v>
      </c>
      <c r="B7" t="s">
        <v>46</v>
      </c>
      <c r="C7">
        <v>17.0608</v>
      </c>
      <c r="D7">
        <v>-61.796399999999998</v>
      </c>
      <c r="E7">
        <v>1</v>
      </c>
    </row>
    <row r="8" spans="1:5">
      <c r="A8">
        <v>7</v>
      </c>
      <c r="B8" t="s">
        <v>47</v>
      </c>
      <c r="C8">
        <v>36.204799999999999</v>
      </c>
      <c r="D8">
        <v>138.25290000000001</v>
      </c>
      <c r="E8">
        <v>1</v>
      </c>
    </row>
    <row r="9" spans="1:5">
      <c r="A9">
        <v>8</v>
      </c>
      <c r="B9" t="s">
        <v>48</v>
      </c>
      <c r="C9">
        <v>9.7489000000000008</v>
      </c>
      <c r="D9">
        <v>-83.753399999999999</v>
      </c>
      <c r="E9">
        <v>1</v>
      </c>
    </row>
    <row r="10" spans="1:5">
      <c r="A10">
        <v>9</v>
      </c>
      <c r="B10" t="s">
        <v>49</v>
      </c>
      <c r="C10">
        <v>12.8797</v>
      </c>
      <c r="D10">
        <v>121.774</v>
      </c>
      <c r="E10">
        <v>1</v>
      </c>
    </row>
    <row r="11" spans="1:5">
      <c r="A11">
        <v>10</v>
      </c>
      <c r="B11" t="s">
        <v>50</v>
      </c>
      <c r="C11">
        <v>4.5709</v>
      </c>
      <c r="D11">
        <v>-74.297300000000007</v>
      </c>
      <c r="E11">
        <v>1</v>
      </c>
    </row>
    <row r="12" spans="1:5">
      <c r="A12">
        <v>11</v>
      </c>
      <c r="B12" t="s">
        <v>51</v>
      </c>
      <c r="C12">
        <v>23.684999999999999</v>
      </c>
      <c r="D12">
        <v>90.356300000000005</v>
      </c>
      <c r="E12">
        <v>1</v>
      </c>
    </row>
    <row r="13" spans="1:5">
      <c r="A13">
        <v>12</v>
      </c>
      <c r="B13" t="s">
        <v>52</v>
      </c>
      <c r="C13">
        <v>-35.6751</v>
      </c>
      <c r="D13">
        <v>-71.543000000000006</v>
      </c>
      <c r="E13">
        <v>1</v>
      </c>
    </row>
    <row r="14" spans="1:5">
      <c r="A14">
        <v>13</v>
      </c>
      <c r="B14" t="s">
        <v>53</v>
      </c>
      <c r="C14">
        <v>35.907800000000002</v>
      </c>
      <c r="D14">
        <v>127.76690000000001</v>
      </c>
      <c r="E14">
        <v>1</v>
      </c>
    </row>
    <row r="15" spans="1:5">
      <c r="A15">
        <v>14</v>
      </c>
      <c r="B15" t="s">
        <v>54</v>
      </c>
      <c r="C15">
        <v>38.963700000000003</v>
      </c>
      <c r="D15">
        <v>35.243299999999998</v>
      </c>
      <c r="E15">
        <v>1</v>
      </c>
    </row>
    <row r="16" spans="1:5">
      <c r="A16">
        <v>15</v>
      </c>
      <c r="B16" t="s">
        <v>55</v>
      </c>
      <c r="C16">
        <v>13.193899999999999</v>
      </c>
      <c r="D16">
        <v>-59.543199999999999</v>
      </c>
      <c r="E16">
        <v>1</v>
      </c>
    </row>
    <row r="17" spans="1:5">
      <c r="A17">
        <v>16</v>
      </c>
      <c r="B17" t="s">
        <v>56</v>
      </c>
      <c r="C17">
        <v>13.4443</v>
      </c>
      <c r="D17">
        <v>144.7937</v>
      </c>
      <c r="E17">
        <v>1</v>
      </c>
    </row>
    <row r="18" spans="1:5">
      <c r="A18">
        <v>17</v>
      </c>
      <c r="B18" t="s">
        <v>57</v>
      </c>
      <c r="C18">
        <v>41.377499999999998</v>
      </c>
      <c r="D18">
        <v>64.585300000000004</v>
      </c>
      <c r="E18">
        <v>1</v>
      </c>
    </row>
    <row r="19" spans="1:5">
      <c r="A19">
        <v>18</v>
      </c>
      <c r="B19" t="s">
        <v>58</v>
      </c>
      <c r="C19">
        <v>-1.8311999999999999</v>
      </c>
      <c r="D19">
        <v>-78.183400000000006</v>
      </c>
      <c r="E19">
        <v>1</v>
      </c>
    </row>
    <row r="20" spans="1:5">
      <c r="A20">
        <v>19</v>
      </c>
      <c r="B20" t="s">
        <v>59</v>
      </c>
      <c r="C20">
        <v>6.4238</v>
      </c>
      <c r="D20">
        <v>-66.589699999999993</v>
      </c>
      <c r="E20">
        <v>1</v>
      </c>
    </row>
    <row r="21" spans="1:5">
      <c r="A21">
        <v>20</v>
      </c>
      <c r="B21" t="s">
        <v>60</v>
      </c>
      <c r="C21">
        <v>-9.19</v>
      </c>
      <c r="D21">
        <v>-75.015199999999993</v>
      </c>
      <c r="E21">
        <v>1</v>
      </c>
    </row>
    <row r="22" spans="1:5">
      <c r="A22">
        <v>21</v>
      </c>
      <c r="B22" t="s">
        <v>61</v>
      </c>
      <c r="C22">
        <v>17.357800000000001</v>
      </c>
      <c r="D22">
        <v>-62.783000000000001</v>
      </c>
      <c r="E22">
        <v>1</v>
      </c>
    </row>
    <row r="23" spans="1:5">
      <c r="A23">
        <v>22</v>
      </c>
      <c r="B23" t="s">
        <v>62</v>
      </c>
      <c r="C23">
        <v>32.427900000000001</v>
      </c>
      <c r="D23">
        <v>53.688000000000002</v>
      </c>
      <c r="E23">
        <v>1</v>
      </c>
    </row>
    <row r="24" spans="1:5">
      <c r="A24">
        <v>23</v>
      </c>
      <c r="B24" t="s">
        <v>63</v>
      </c>
      <c r="C24">
        <v>-0.7893</v>
      </c>
      <c r="D24">
        <v>113.9213</v>
      </c>
      <c r="E24">
        <v>1</v>
      </c>
    </row>
    <row r="25" spans="1:5">
      <c r="A25">
        <v>24</v>
      </c>
      <c r="B25" t="s">
        <v>64</v>
      </c>
      <c r="C25">
        <v>15.2</v>
      </c>
      <c r="D25">
        <v>-86.241900000000001</v>
      </c>
      <c r="E25">
        <v>1</v>
      </c>
    </row>
    <row r="26" spans="1:5">
      <c r="A26">
        <v>25</v>
      </c>
      <c r="B26" t="s">
        <v>65</v>
      </c>
      <c r="C26">
        <v>39.074199999999998</v>
      </c>
      <c r="D26">
        <v>21.824300000000001</v>
      </c>
      <c r="E26">
        <v>1</v>
      </c>
    </row>
    <row r="27" spans="1:5">
      <c r="A27">
        <v>26</v>
      </c>
      <c r="B27" t="s">
        <v>66</v>
      </c>
      <c r="C27">
        <v>41.153300000000002</v>
      </c>
      <c r="D27">
        <v>20.168299999999999</v>
      </c>
      <c r="E27">
        <v>1</v>
      </c>
    </row>
    <row r="28" spans="1:5">
      <c r="A28">
        <v>27</v>
      </c>
      <c r="B28" t="s">
        <v>67</v>
      </c>
      <c r="C28">
        <v>23.634499999999999</v>
      </c>
      <c r="D28">
        <v>-102.5528</v>
      </c>
      <c r="E28">
        <v>1</v>
      </c>
    </row>
    <row r="29" spans="1:5">
      <c r="A29">
        <v>28</v>
      </c>
      <c r="B29" t="s">
        <v>68</v>
      </c>
      <c r="C29">
        <v>22.3964</v>
      </c>
      <c r="D29">
        <v>114.1095</v>
      </c>
      <c r="E29">
        <v>1</v>
      </c>
    </row>
    <row r="30" spans="1:5">
      <c r="A30">
        <v>29</v>
      </c>
      <c r="B30" t="s">
        <v>69</v>
      </c>
      <c r="C30">
        <v>38.860999999999997</v>
      </c>
      <c r="D30">
        <v>71.2761</v>
      </c>
      <c r="E30">
        <v>1</v>
      </c>
    </row>
    <row r="31" spans="1:5">
      <c r="A31">
        <v>30</v>
      </c>
      <c r="B31" t="s">
        <v>70</v>
      </c>
      <c r="C31">
        <v>-18.665700000000001</v>
      </c>
      <c r="D31">
        <v>35.529600000000002</v>
      </c>
      <c r="E31">
        <v>1</v>
      </c>
    </row>
    <row r="32" spans="1:5">
      <c r="A32">
        <v>31</v>
      </c>
      <c r="B32" t="s">
        <v>71</v>
      </c>
      <c r="C32">
        <v>34.802100000000003</v>
      </c>
      <c r="D32">
        <v>38.9968</v>
      </c>
      <c r="E32">
        <v>1</v>
      </c>
    </row>
    <row r="33" spans="1:5">
      <c r="A33">
        <v>32</v>
      </c>
      <c r="B33" t="s">
        <v>72</v>
      </c>
      <c r="C33">
        <v>-16.290199999999999</v>
      </c>
      <c r="D33">
        <v>-63.588700000000003</v>
      </c>
      <c r="E33">
        <v>1</v>
      </c>
    </row>
    <row r="34" spans="1:5">
      <c r="A34">
        <v>33</v>
      </c>
      <c r="B34" t="s">
        <v>73</v>
      </c>
      <c r="C34">
        <v>37.090200000000003</v>
      </c>
      <c r="D34">
        <v>-95.712900000000005</v>
      </c>
      <c r="E34"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22" sqref="H22"/>
    </sheetView>
  </sheetViews>
  <sheetFormatPr baseColWidth="10" defaultColWidth="11" defaultRowHeight="15" x14ac:dyDescent="0"/>
  <sheetData>
    <row r="1" spans="1:1">
      <c r="A1" t="s">
        <v>40</v>
      </c>
    </row>
    <row r="2" spans="1:1">
      <c r="A2">
        <f>10*10^6</f>
        <v>10000000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E1" zoomScale="115" zoomScaleNormal="115" zoomScalePageLayoutView="115" workbookViewId="0">
      <selection activeCell="L5" sqref="L5"/>
    </sheetView>
  </sheetViews>
  <sheetFormatPr baseColWidth="10" defaultRowHeight="15" x14ac:dyDescent="0"/>
  <cols>
    <col min="5" max="5" width="17.1640625" bestFit="1" customWidth="1"/>
    <col min="7" max="7" width="11.5" customWidth="1"/>
    <col min="9" max="9" width="9.83203125" customWidth="1"/>
    <col min="10" max="10" width="10.5" bestFit="1" customWidth="1"/>
    <col min="12" max="12" width="74.83203125" bestFit="1" customWidth="1"/>
  </cols>
  <sheetData>
    <row r="1" spans="1:12">
      <c r="A1" t="s">
        <v>0</v>
      </c>
      <c r="B1" t="s">
        <v>16</v>
      </c>
      <c r="C1" t="s">
        <v>17</v>
      </c>
      <c r="D1" t="s">
        <v>37</v>
      </c>
      <c r="H1" t="s">
        <v>98</v>
      </c>
    </row>
    <row r="2" spans="1:12" ht="16">
      <c r="A2">
        <v>1</v>
      </c>
      <c r="B2" s="6">
        <v>68.360699999999994</v>
      </c>
      <c r="C2" s="7">
        <v>-133.72300000000001</v>
      </c>
      <c r="D2">
        <v>0</v>
      </c>
      <c r="E2" s="5" t="s">
        <v>80</v>
      </c>
      <c r="G2" t="s">
        <v>95</v>
      </c>
      <c r="H2" t="s">
        <v>96</v>
      </c>
      <c r="I2" t="s">
        <v>97</v>
      </c>
      <c r="J2" t="s">
        <v>99</v>
      </c>
      <c r="K2" t="s">
        <v>100</v>
      </c>
      <c r="L2" t="str">
        <f>CONCATENATE(G2,E2,H2,A2,I2,B2,J2,C2,K2)</f>
        <v>cztl.writeGStext(all_fd,'Inuvik 1',start_avail,end_avail,latitude=68.3607,longitude=-133.723)</v>
      </c>
    </row>
    <row r="3" spans="1:12" ht="16">
      <c r="A3">
        <v>2</v>
      </c>
      <c r="B3" s="6">
        <v>64.837800000000001</v>
      </c>
      <c r="C3" s="7">
        <v>-147.71639999999999</v>
      </c>
      <c r="D3">
        <v>0</v>
      </c>
      <c r="E3" s="5" t="s">
        <v>74</v>
      </c>
      <c r="G3" t="s">
        <v>95</v>
      </c>
      <c r="H3" t="s">
        <v>96</v>
      </c>
      <c r="I3" t="s">
        <v>97</v>
      </c>
      <c r="J3" t="s">
        <v>99</v>
      </c>
      <c r="K3" t="s">
        <v>100</v>
      </c>
      <c r="L3" t="str">
        <f t="shared" ref="L3:L22" si="0">CONCATENATE(G3,E3,H3,A3,I3,B3,J3,C3,K3)</f>
        <v>cztl.writeGStext(all_fd,'Fairbanks 2',start_avail,end_avail,latitude=64.8378,longitude=-147.7164)</v>
      </c>
    </row>
    <row r="4" spans="1:12" ht="16">
      <c r="A4">
        <v>3</v>
      </c>
      <c r="B4" s="6">
        <v>35.272561099999997</v>
      </c>
      <c r="C4" s="8">
        <v>-120.7054055</v>
      </c>
      <c r="D4">
        <v>0</v>
      </c>
      <c r="E4" s="5" t="s">
        <v>93</v>
      </c>
      <c r="G4" t="s">
        <v>95</v>
      </c>
      <c r="H4" t="s">
        <v>96</v>
      </c>
      <c r="I4" t="s">
        <v>97</v>
      </c>
      <c r="J4" t="s">
        <v>99</v>
      </c>
      <c r="K4" t="s">
        <v>100</v>
      </c>
      <c r="L4" t="str">
        <f t="shared" si="0"/>
        <v>cztl.writeGStext(all_fd,'San Luis Obispo 3',start_avail,end_avail,latitude=35.2725611,longitude=-120.7054055)</v>
      </c>
    </row>
    <row r="5" spans="1:12" ht="16">
      <c r="A5">
        <v>4</v>
      </c>
      <c r="B5" s="6">
        <v>20.72</v>
      </c>
      <c r="C5" s="6">
        <v>-156.26</v>
      </c>
      <c r="D5">
        <v>0</v>
      </c>
      <c r="E5" s="5" t="s">
        <v>75</v>
      </c>
      <c r="G5" t="s">
        <v>95</v>
      </c>
      <c r="H5" t="s">
        <v>96</v>
      </c>
      <c r="I5" t="s">
        <v>97</v>
      </c>
      <c r="J5" t="s">
        <v>99</v>
      </c>
      <c r="K5" t="s">
        <v>100</v>
      </c>
      <c r="L5" t="str">
        <f t="shared" si="0"/>
        <v>cztl.writeGStext(all_fd,'Hawaii 4',start_avail,end_avail,latitude=20.72,longitude=-156.26)</v>
      </c>
    </row>
    <row r="6" spans="1:12" ht="16">
      <c r="A6">
        <v>5</v>
      </c>
      <c r="B6" s="6">
        <v>8.5380000000000003</v>
      </c>
      <c r="C6" s="7">
        <v>-80.7821</v>
      </c>
      <c r="D6">
        <v>0</v>
      </c>
      <c r="E6" s="5" t="s">
        <v>81</v>
      </c>
      <c r="G6" t="s">
        <v>95</v>
      </c>
      <c r="H6" t="s">
        <v>96</v>
      </c>
      <c r="I6" t="s">
        <v>97</v>
      </c>
      <c r="J6" t="s">
        <v>99</v>
      </c>
      <c r="K6" t="s">
        <v>100</v>
      </c>
      <c r="L6" t="str">
        <f t="shared" si="0"/>
        <v>cztl.writeGStext(all_fd,'Panama 5',start_avail,end_avail,latitude=8.538,longitude=-80.7821)</v>
      </c>
    </row>
    <row r="7" spans="1:12" ht="16">
      <c r="A7">
        <v>6</v>
      </c>
      <c r="B7" s="7">
        <v>-31.420100000000001</v>
      </c>
      <c r="C7" s="7">
        <v>-64.188800000000001</v>
      </c>
      <c r="D7">
        <v>0</v>
      </c>
      <c r="E7" s="5" t="s">
        <v>82</v>
      </c>
      <c r="G7" t="s">
        <v>95</v>
      </c>
      <c r="H7" t="s">
        <v>96</v>
      </c>
      <c r="I7" t="s">
        <v>97</v>
      </c>
      <c r="J7" t="s">
        <v>99</v>
      </c>
      <c r="K7" t="s">
        <v>100</v>
      </c>
      <c r="L7" t="str">
        <f t="shared" si="0"/>
        <v>cztl.writeGStext(all_fd,'Cordoba 6',start_avail,end_avail,latitude=-31.4201,longitude=-64.1888)</v>
      </c>
    </row>
    <row r="8" spans="1:12" ht="16">
      <c r="A8">
        <v>7</v>
      </c>
      <c r="B8" s="6">
        <v>-53.7790629</v>
      </c>
      <c r="C8" s="6">
        <v>-67.773556900000003</v>
      </c>
      <c r="D8">
        <v>0</v>
      </c>
      <c r="E8" s="5" t="s">
        <v>76</v>
      </c>
      <c r="G8" t="s">
        <v>95</v>
      </c>
      <c r="H8" t="s">
        <v>96</v>
      </c>
      <c r="I8" t="s">
        <v>97</v>
      </c>
      <c r="J8" t="s">
        <v>99</v>
      </c>
      <c r="K8" t="s">
        <v>100</v>
      </c>
      <c r="L8" t="str">
        <f t="shared" si="0"/>
        <v>cztl.writeGStext(all_fd,'Argentina 7',start_avail,end_avail,latitude=-53.7790629,longitude=-67.7735569)</v>
      </c>
    </row>
    <row r="9" spans="1:12" ht="16">
      <c r="A9">
        <v>8</v>
      </c>
      <c r="B9" s="6">
        <v>77.875</v>
      </c>
      <c r="C9" s="6">
        <v>20.975200000000001</v>
      </c>
      <c r="D9">
        <v>0</v>
      </c>
      <c r="E9" s="5" t="s">
        <v>83</v>
      </c>
      <c r="G9" t="s">
        <v>95</v>
      </c>
      <c r="H9" t="s">
        <v>96</v>
      </c>
      <c r="I9" t="s">
        <v>97</v>
      </c>
      <c r="J9" t="s">
        <v>99</v>
      </c>
      <c r="K9" t="s">
        <v>100</v>
      </c>
      <c r="L9" t="str">
        <f t="shared" si="0"/>
        <v>cztl.writeGStext(all_fd,'Svalbard 8',start_avail,end_avail,latitude=77.875,longitude=20.9752)</v>
      </c>
    </row>
    <row r="10" spans="1:12" ht="16">
      <c r="A10">
        <v>9</v>
      </c>
      <c r="B10" s="8">
        <v>70.370599999999996</v>
      </c>
      <c r="C10" s="6">
        <v>31.109400000000001</v>
      </c>
      <c r="D10">
        <v>0</v>
      </c>
      <c r="E10" s="5" t="s">
        <v>94</v>
      </c>
      <c r="G10" t="s">
        <v>95</v>
      </c>
      <c r="H10" t="s">
        <v>96</v>
      </c>
      <c r="I10" t="s">
        <v>97</v>
      </c>
      <c r="J10" t="s">
        <v>99</v>
      </c>
      <c r="K10" t="s">
        <v>100</v>
      </c>
      <c r="L10" t="str">
        <f t="shared" si="0"/>
        <v>cztl.writeGStext(all_fd,'Vardo 9',start_avail,end_avail,latitude=70.3706,longitude=31.1094)</v>
      </c>
    </row>
    <row r="11" spans="1:12" ht="16">
      <c r="A11">
        <v>10</v>
      </c>
      <c r="B11" s="6">
        <v>69.649199999999993</v>
      </c>
      <c r="C11" s="6">
        <v>18.955300000000001</v>
      </c>
      <c r="D11">
        <v>0</v>
      </c>
      <c r="E11" s="5" t="s">
        <v>84</v>
      </c>
      <c r="G11" t="s">
        <v>95</v>
      </c>
      <c r="H11" t="s">
        <v>96</v>
      </c>
      <c r="I11" t="s">
        <v>97</v>
      </c>
      <c r="J11" t="s">
        <v>99</v>
      </c>
      <c r="K11" t="s">
        <v>100</v>
      </c>
      <c r="L11" t="str">
        <f t="shared" si="0"/>
        <v>cztl.writeGStext(all_fd,'Tromso 10',start_avail,end_avail,latitude=69.6492,longitude=18.9553)</v>
      </c>
    </row>
    <row r="12" spans="1:12" ht="16">
      <c r="A12">
        <v>11</v>
      </c>
      <c r="B12" s="6">
        <v>58.344700000000003</v>
      </c>
      <c r="C12" s="6">
        <v>8.5949000000000009</v>
      </c>
      <c r="D12">
        <v>0</v>
      </c>
      <c r="E12" s="5" t="s">
        <v>85</v>
      </c>
      <c r="G12" t="s">
        <v>95</v>
      </c>
      <c r="H12" t="s">
        <v>96</v>
      </c>
      <c r="I12" t="s">
        <v>97</v>
      </c>
      <c r="J12" t="s">
        <v>99</v>
      </c>
      <c r="K12" t="s">
        <v>100</v>
      </c>
      <c r="L12" t="str">
        <f t="shared" si="0"/>
        <v>cztl.writeGStext(all_fd,'Grimstad 11',start_avail,end_avail,latitude=58.3447,longitude=8.5949)</v>
      </c>
    </row>
    <row r="13" spans="1:12" ht="16">
      <c r="A13">
        <v>12</v>
      </c>
      <c r="B13" s="6">
        <v>40.463700000000003</v>
      </c>
      <c r="C13" s="7">
        <v>-3.7492000000000001</v>
      </c>
      <c r="D13">
        <v>0</v>
      </c>
      <c r="E13" s="5" t="s">
        <v>86</v>
      </c>
      <c r="G13" t="s">
        <v>95</v>
      </c>
      <c r="H13" t="s">
        <v>96</v>
      </c>
      <c r="I13" t="s">
        <v>97</v>
      </c>
      <c r="J13" t="s">
        <v>99</v>
      </c>
      <c r="K13" t="s">
        <v>100</v>
      </c>
      <c r="L13" t="str">
        <f t="shared" si="0"/>
        <v>cztl.writeGStext(all_fd,'Spain 12',start_avail,end_avail,latitude=40.4637,longitude=-3.7492)</v>
      </c>
    </row>
    <row r="14" spans="1:12" ht="16">
      <c r="A14">
        <v>13</v>
      </c>
      <c r="B14" s="6">
        <v>37.741199999999999</v>
      </c>
      <c r="C14" s="7">
        <v>-25.675599999999999</v>
      </c>
      <c r="D14">
        <v>0</v>
      </c>
      <c r="E14" s="5" t="s">
        <v>87</v>
      </c>
      <c r="G14" t="s">
        <v>95</v>
      </c>
      <c r="H14" t="s">
        <v>96</v>
      </c>
      <c r="I14" t="s">
        <v>97</v>
      </c>
      <c r="J14" t="s">
        <v>99</v>
      </c>
      <c r="K14" t="s">
        <v>100</v>
      </c>
      <c r="L14" t="str">
        <f t="shared" si="0"/>
        <v>cztl.writeGStext(all_fd,'Azores 13',start_avail,end_avail,latitude=37.7412,longitude=-25.6756)</v>
      </c>
    </row>
    <row r="15" spans="1:12" ht="16">
      <c r="A15">
        <v>14</v>
      </c>
      <c r="B15" s="6">
        <v>4.5206189999999999</v>
      </c>
      <c r="C15" s="6">
        <v>9.7497520000000009</v>
      </c>
      <c r="D15">
        <v>0</v>
      </c>
      <c r="E15" s="5" t="s">
        <v>88</v>
      </c>
      <c r="G15" t="s">
        <v>95</v>
      </c>
      <c r="H15" t="s">
        <v>96</v>
      </c>
      <c r="I15" t="s">
        <v>97</v>
      </c>
      <c r="J15" t="s">
        <v>99</v>
      </c>
      <c r="K15" t="s">
        <v>100</v>
      </c>
      <c r="L15" t="str">
        <f t="shared" si="0"/>
        <v>cztl.writeGStext(all_fd,'Central Africa 14',start_avail,end_avail,latitude=4.520619,longitude=9.749752)</v>
      </c>
    </row>
    <row r="16" spans="1:12" ht="16">
      <c r="A16">
        <v>15</v>
      </c>
      <c r="B16" s="6">
        <v>-25.64</v>
      </c>
      <c r="C16" s="6">
        <v>28.08</v>
      </c>
      <c r="D16">
        <v>0</v>
      </c>
      <c r="E16" s="5" t="s">
        <v>89</v>
      </c>
      <c r="G16" t="s">
        <v>95</v>
      </c>
      <c r="H16" t="s">
        <v>96</v>
      </c>
      <c r="I16" t="s">
        <v>97</v>
      </c>
      <c r="J16" t="s">
        <v>99</v>
      </c>
      <c r="K16" t="s">
        <v>100</v>
      </c>
      <c r="L16" t="str">
        <f t="shared" si="0"/>
        <v>cztl.writeGStext(all_fd,'Hartebeesthoek 15',start_avail,end_avail,latitude=-25.64,longitude=28.08)</v>
      </c>
    </row>
    <row r="17" spans="1:12" ht="16">
      <c r="A17">
        <v>16</v>
      </c>
      <c r="B17" s="6">
        <v>25.1</v>
      </c>
      <c r="C17" s="6">
        <v>55.27</v>
      </c>
      <c r="D17">
        <v>0</v>
      </c>
      <c r="E17" s="5" t="s">
        <v>77</v>
      </c>
      <c r="G17" t="s">
        <v>95</v>
      </c>
      <c r="H17" t="s">
        <v>96</v>
      </c>
      <c r="I17" t="s">
        <v>97</v>
      </c>
      <c r="J17" t="s">
        <v>99</v>
      </c>
      <c r="K17" t="s">
        <v>100</v>
      </c>
      <c r="L17" t="str">
        <f t="shared" si="0"/>
        <v>cztl.writeGStext(all_fd,'Dubai 16',start_avail,end_avail,latitude=25.1,longitude=55.27)</v>
      </c>
    </row>
    <row r="18" spans="1:12" ht="16">
      <c r="A18">
        <v>17</v>
      </c>
      <c r="B18" s="7">
        <v>-20.348400000000002</v>
      </c>
      <c r="C18" s="6">
        <v>57.552199999999999</v>
      </c>
      <c r="D18">
        <v>0</v>
      </c>
      <c r="E18" s="5" t="s">
        <v>90</v>
      </c>
      <c r="G18" t="s">
        <v>95</v>
      </c>
      <c r="H18" t="s">
        <v>96</v>
      </c>
      <c r="I18" t="s">
        <v>97</v>
      </c>
      <c r="J18" t="s">
        <v>99</v>
      </c>
      <c r="K18" t="s">
        <v>100</v>
      </c>
      <c r="L18" t="str">
        <f t="shared" si="0"/>
        <v>cztl.writeGStext(all_fd,'Mauritius 17',start_avail,end_avail,latitude=-20.3484,longitude=57.5522)</v>
      </c>
    </row>
    <row r="19" spans="1:12" ht="16">
      <c r="A19">
        <v>18</v>
      </c>
      <c r="B19" s="6">
        <v>12.9716</v>
      </c>
      <c r="C19" s="6">
        <v>77.5946</v>
      </c>
      <c r="D19">
        <v>0</v>
      </c>
      <c r="E19" s="5" t="s">
        <v>91</v>
      </c>
      <c r="G19" t="s">
        <v>95</v>
      </c>
      <c r="H19" t="s">
        <v>96</v>
      </c>
      <c r="I19" t="s">
        <v>97</v>
      </c>
      <c r="J19" t="s">
        <v>99</v>
      </c>
      <c r="K19" t="s">
        <v>100</v>
      </c>
      <c r="L19" t="str">
        <f t="shared" si="0"/>
        <v>cztl.writeGStext(all_fd,'Bangelore 18',start_avail,end_avail,latitude=12.9716,longitude=77.5946)</v>
      </c>
    </row>
    <row r="20" spans="1:12" ht="16">
      <c r="A20">
        <v>19</v>
      </c>
      <c r="B20" s="6">
        <v>1.3521000000000001</v>
      </c>
      <c r="C20" s="6">
        <v>103.8198</v>
      </c>
      <c r="D20">
        <v>0</v>
      </c>
      <c r="E20" s="5" t="s">
        <v>78</v>
      </c>
      <c r="G20" t="s">
        <v>95</v>
      </c>
      <c r="H20" t="s">
        <v>96</v>
      </c>
      <c r="I20" t="s">
        <v>97</v>
      </c>
      <c r="J20" t="s">
        <v>99</v>
      </c>
      <c r="K20" t="s">
        <v>100</v>
      </c>
      <c r="L20" t="str">
        <f t="shared" si="0"/>
        <v>cztl.writeGStext(all_fd,'Singapore 19',start_avail,end_avail,latitude=1.3521,longitude=103.8198)</v>
      </c>
    </row>
    <row r="21" spans="1:12" ht="16">
      <c r="A21">
        <v>20</v>
      </c>
      <c r="B21" s="6">
        <v>35.689500000000002</v>
      </c>
      <c r="C21" s="6">
        <v>139.6917</v>
      </c>
      <c r="D21">
        <v>0</v>
      </c>
      <c r="E21" s="5" t="s">
        <v>92</v>
      </c>
      <c r="G21" t="s">
        <v>95</v>
      </c>
      <c r="H21" t="s">
        <v>96</v>
      </c>
      <c r="I21" t="s">
        <v>97</v>
      </c>
      <c r="J21" t="s">
        <v>99</v>
      </c>
      <c r="K21" t="s">
        <v>100</v>
      </c>
      <c r="L21" t="str">
        <f t="shared" si="0"/>
        <v>cztl.writeGStext(all_fd,'Tokyo 20',start_avail,end_avail,latitude=35.6895,longitude=139.6917)</v>
      </c>
    </row>
    <row r="22" spans="1:12" ht="16">
      <c r="A22">
        <v>21</v>
      </c>
      <c r="B22" s="7">
        <v>-40.900599999999997</v>
      </c>
      <c r="C22" s="6">
        <v>174.886</v>
      </c>
      <c r="D22">
        <v>0</v>
      </c>
      <c r="E22" s="5" t="s">
        <v>79</v>
      </c>
      <c r="G22" t="s">
        <v>95</v>
      </c>
      <c r="H22" t="s">
        <v>96</v>
      </c>
      <c r="I22" t="s">
        <v>97</v>
      </c>
      <c r="J22" t="s">
        <v>99</v>
      </c>
      <c r="K22" t="s">
        <v>100</v>
      </c>
      <c r="L22" t="str">
        <f t="shared" si="0"/>
        <v>cztl.writeGStext(all_fd,'New Zealand 21',start_avail,end_avail,latitude=-40.9006,longitude=174.886)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sim_parameters</vt:lpstr>
      <vt:lpstr>launch_parameters</vt:lpstr>
      <vt:lpstr>RF_parameters</vt:lpstr>
      <vt:lpstr>GS_parameters</vt:lpstr>
      <vt:lpstr>Target_parameters</vt:lpstr>
      <vt:lpstr>OF_parameters</vt:lpstr>
      <vt:lpstr>gs generator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Clements</dc:creator>
  <cp:lastModifiedBy>Kit Kennedy</cp:lastModifiedBy>
  <dcterms:created xsi:type="dcterms:W3CDTF">2016-03-04T18:34:21Z</dcterms:created>
  <dcterms:modified xsi:type="dcterms:W3CDTF">2017-03-08T18:10:42Z</dcterms:modified>
</cp:coreProperties>
</file>