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iran\Desktop\"/>
    </mc:Choice>
  </mc:AlternateContent>
  <bookViews>
    <workbookView xWindow="0" yWindow="0" windowWidth="28800" windowHeight="13080"/>
  </bookViews>
  <sheets>
    <sheet name="AREA REQUIREMENT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B23" i="2" s="1"/>
  <c r="B32" i="2"/>
  <c r="B31" i="2"/>
  <c r="B30" i="2"/>
  <c r="B17" i="2" s="1"/>
  <c r="B24" i="2" l="1"/>
  <c r="B13" i="2" l="1"/>
  <c r="B48" i="2"/>
  <c r="B53" i="2" s="1"/>
  <c r="B14" i="2" s="1"/>
  <c r="B8" i="2"/>
  <c r="B7" i="2"/>
  <c r="B26" i="2" l="1"/>
  <c r="B27" i="2" l="1"/>
  <c r="B11" i="2" s="1"/>
</calcChain>
</file>

<file path=xl/sharedStrings.xml><?xml version="1.0" encoding="utf-8"?>
<sst xmlns="http://schemas.openxmlformats.org/spreadsheetml/2006/main" count="81" uniqueCount="60">
  <si>
    <t>PROJECT INFORMATION</t>
  </si>
  <si>
    <t>Floor to Floor Height (m)</t>
  </si>
  <si>
    <t>MECHANICAL SYSTEMS</t>
  </si>
  <si>
    <t>Cooling Load (tons)</t>
  </si>
  <si>
    <t>ELECTRICAL SYSTEMS</t>
  </si>
  <si>
    <t>PLUMBING SYSTEMS</t>
  </si>
  <si>
    <t>Occupancy Per Floor (people/floor)</t>
  </si>
  <si>
    <t>Total Occupancy (people)</t>
  </si>
  <si>
    <t>VERTICAL TRANSPORTATION</t>
  </si>
  <si>
    <t>Number of Elevator Shafts</t>
  </si>
  <si>
    <t>EGRESS STAIRS</t>
  </si>
  <si>
    <t>Number of Egress Stairs</t>
  </si>
  <si>
    <t>Occupant Load</t>
  </si>
  <si>
    <t>Width Per Occupant (mm)</t>
  </si>
  <si>
    <t>Clear Width of Corridor and Stair (m)</t>
  </si>
  <si>
    <t>Length of Egress Stair Enclosure (m)</t>
  </si>
  <si>
    <t>Width of Egress Stair Enclosure (m)</t>
  </si>
  <si>
    <t>BASEMENT OR ROOF</t>
  </si>
  <si>
    <t>BASEMENT, ROOF, MEP ROOM</t>
  </si>
  <si>
    <t>GROUND LEVEL OR ROOF</t>
  </si>
  <si>
    <t>TYPICAL FLOOR (CORE)</t>
  </si>
  <si>
    <t>TYPICAL FLOOR AREA REQUIREMENTS</t>
  </si>
  <si>
    <t>ROOF AREA REQUIREMENTS</t>
  </si>
  <si>
    <t>TWO EGRESS STAIRS</t>
  </si>
  <si>
    <t>TWO ELEVATOR SHAFTS</t>
  </si>
  <si>
    <t>FAN ROOM, COOLING TOWERS, ELEVATOR MACHINE ROOM</t>
  </si>
  <si>
    <t>ROOF</t>
  </si>
  <si>
    <r>
      <t>Gross Floor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</si>
  <si>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Area Per Floor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</si>
  <si>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Occupancy Density (people/m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</si>
  <si>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>ASHRAE 62.1-2019</t>
    </r>
    <r>
      <rPr>
        <sz val="11"/>
        <color theme="1"/>
        <rFont val="Calibri"/>
        <family val="2"/>
        <scheme val="minor"/>
      </rPr>
      <t>, Table 6.1</t>
    </r>
  </si>
  <si>
    <r>
      <t>MEP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</si>
  <si>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 xml:space="preserve">Mechanical and Electrical Equipment for Buildings, </t>
    </r>
    <r>
      <rPr>
        <sz val="11"/>
        <color theme="1"/>
        <rFont val="Calibri"/>
        <family val="2"/>
        <scheme val="minor"/>
      </rPr>
      <t>10.3, Table 10.5</t>
    </r>
  </si>
  <si>
    <r>
      <t>Airflow Rate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/hr)</t>
    </r>
  </si>
  <si>
    <r>
      <t>Airflow Rate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/s)</t>
    </r>
  </si>
  <si>
    <r>
      <t>Supply Shaft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</si>
  <si>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 xml:space="preserve">Mechanical and Electrical Equipment for Buildings, </t>
    </r>
    <r>
      <rPr>
        <sz val="11"/>
        <color theme="1"/>
        <rFont val="Calibri"/>
        <family val="2"/>
        <scheme val="minor"/>
      </rPr>
      <t>10.4 (a) Air Ducts</t>
    </r>
  </si>
  <si>
    <r>
      <t>Return Shaft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</si>
  <si>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Heating and Cooling Area Pipe Riser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</si>
  <si>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>The Architect's Studio Companion</t>
    </r>
    <r>
      <rPr>
        <sz val="11"/>
        <color theme="1"/>
        <rFont val="Calibri"/>
        <family val="2"/>
        <scheme val="minor"/>
      </rPr>
      <t>, 4, Vertical Distribution of Services for Large Buildings</t>
    </r>
  </si>
  <si>
    <r>
      <t>Central Fan Room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</si>
  <si>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 xml:space="preserve">Mechanical and Electrical Equipment for Buildings, </t>
    </r>
    <r>
      <rPr>
        <sz val="11"/>
        <color theme="1"/>
        <rFont val="Calibri"/>
        <family val="2"/>
        <scheme val="minor"/>
      </rPr>
      <t>10.2, Table 10.3</t>
    </r>
  </si>
  <si>
    <r>
      <t>Central Boiler and Chiller Room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</si>
  <si>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Cooling Tower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</si>
  <si>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 xml:space="preserve">Mechanical and Electrical Equipment for Buildings, </t>
    </r>
    <r>
      <rPr>
        <sz val="11"/>
        <color theme="1"/>
        <rFont val="Calibri"/>
        <family val="2"/>
        <scheme val="minor"/>
      </rPr>
      <t>10.3 (c) Condensing Water Equipment</t>
    </r>
  </si>
  <si>
    <r>
      <t xml:space="preserve">From </t>
    </r>
    <r>
      <rPr>
        <i/>
        <sz val="11"/>
        <color theme="1"/>
        <rFont val="Calibri"/>
        <family val="2"/>
        <scheme val="minor"/>
      </rPr>
      <t>The Architect's Studio Companion</t>
    </r>
    <r>
      <rPr>
        <sz val="11"/>
        <color theme="1"/>
        <rFont val="Calibri"/>
        <family val="2"/>
        <scheme val="minor"/>
      </rPr>
      <t>, 4, Major Equipment Spaces for Large Buildings</t>
    </r>
  </si>
  <si>
    <r>
      <t>Water Pump Room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</si>
  <si>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Fire Pump Room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</si>
  <si>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Individual Shaft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</si>
  <si>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Elevator Machine Room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</si>
  <si>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>The Architect's Studio Companion</t>
    </r>
    <r>
      <rPr>
        <sz val="11"/>
        <color theme="1"/>
        <rFont val="Calibri"/>
        <family val="2"/>
        <scheme val="minor"/>
      </rPr>
      <t>, 5.2, Sizing the Egress System</t>
    </r>
  </si>
  <si>
    <t>SUPPLY AND RETURN RISERS</t>
  </si>
  <si>
    <t>ELECTRICAL AND PLUMBING RISERS</t>
  </si>
  <si>
    <r>
      <t>Mechanical Shaft Area per Floor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</si>
  <si>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Electrical and Plumbing Room Area per Floor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</si>
  <si>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Elevator Area per Floor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</si>
  <si>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Egress Stair Area per Floor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</si>
  <si>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Electrical Room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</si>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</sst>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165" fontId="0" fillId="0" borderId="1" xfId="1" applyNumberFormat="1" applyFont="1" applyBorder="1"/>
    <xf numFmtId="164" fontId="0" fillId="0" borderId="1" xfId="1" applyNumberFormat="1" applyFont="1" applyBorder="1"/>
    <xf numFmtId="0" fontId="0" fillId="0" borderId="0" xfId="0" applyFill="1" applyBorder="1"/>
    <xf numFmtId="2" fontId="2" fillId="0" borderId="1" xfId="0" applyNumberFormat="1" applyFont="1" applyBorder="1" applyAlignment="1">
      <alignment horizontal="left" indent="5"/>
    </xf>
    <xf numFmtId="165" fontId="2" fillId="0" borderId="1" xfId="1" applyNumberFormat="1" applyFont="1" applyBorder="1"/>
    <xf numFmtId="164" fontId="2" fillId="0" borderId="1" xfId="1" applyNumberFormat="1" applyFont="1" applyBorder="1"/>
    <xf numFmtId="0" fontId="2" fillId="0" borderId="1" xfId="0" applyFont="1" applyBorder="1"/>
    <xf numFmtId="4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66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2" fontId="0" fillId="0" borderId="1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/>
    <xf numFmtId="0" fontId="0" fillId="0" borderId="0" xfId="0" applyFont="1" applyFill="1"/>
    <xf numFmtId="166" fontId="0" fillId="0" borderId="1" xfId="0" applyNumberFormat="1" applyFont="1" applyFill="1" applyBorder="1"/>
    <xf numFmtId="164" fontId="2" fillId="0" borderId="1" xfId="0" applyNumberFormat="1" applyFont="1" applyFill="1" applyBorder="1"/>
    <xf numFmtId="0" fontId="0" fillId="0" borderId="1" xfId="0" applyFont="1" applyFill="1" applyBorder="1" applyAlignment="1">
      <alignment wrapText="1"/>
    </xf>
    <xf numFmtId="0" fontId="0" fillId="0" borderId="0" xfId="0" applyFont="1"/>
    <xf numFmtId="2" fontId="0" fillId="0" borderId="1" xfId="0" applyNumberFormat="1" applyFont="1" applyBorder="1" applyAlignment="1">
      <alignment horizontal="left" indent="5"/>
    </xf>
    <xf numFmtId="0" fontId="0" fillId="0" borderId="1" xfId="0" applyFont="1" applyBorder="1"/>
    <xf numFmtId="0" fontId="0" fillId="3" borderId="1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0" fillId="8" borderId="0" xfId="0" applyFont="1" applyFill="1"/>
    <xf numFmtId="164" fontId="2" fillId="0" borderId="1" xfId="0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zoomScaleNormal="100" workbookViewId="0">
      <selection activeCell="B3" sqref="B3"/>
    </sheetView>
  </sheetViews>
  <sheetFormatPr defaultRowHeight="15" x14ac:dyDescent="0.25"/>
  <cols>
    <col min="1" max="1" width="48" bestFit="1" customWidth="1"/>
    <col min="2" max="2" width="13.7109375" bestFit="1" customWidth="1"/>
    <col min="3" max="3" width="13.7109375" customWidth="1"/>
    <col min="4" max="4" width="32.5703125" customWidth="1"/>
    <col min="5" max="5" width="109.42578125" hidden="1" customWidth="1"/>
  </cols>
  <sheetData>
    <row r="1" spans="1:5" x14ac:dyDescent="0.25">
      <c r="A1" s="38" t="s">
        <v>0</v>
      </c>
      <c r="B1" s="38"/>
      <c r="C1" s="38"/>
      <c r="D1" s="38"/>
      <c r="E1" s="38"/>
    </row>
    <row r="2" spans="1:5" ht="17.25" x14ac:dyDescent="0.25">
      <c r="A2" s="15" t="s">
        <v>27</v>
      </c>
      <c r="B2" s="25">
        <v>5000</v>
      </c>
      <c r="C2" s="16"/>
      <c r="D2" s="16"/>
      <c r="E2" s="17"/>
    </row>
    <row r="3" spans="1:5" ht="17.25" x14ac:dyDescent="0.25">
      <c r="A3" s="15" t="s">
        <v>28</v>
      </c>
      <c r="B3" s="25">
        <v>1250</v>
      </c>
      <c r="C3" s="16"/>
      <c r="D3" s="16"/>
      <c r="E3" s="17"/>
    </row>
    <row r="4" spans="1:5" x14ac:dyDescent="0.25">
      <c r="A4" s="15" t="s">
        <v>1</v>
      </c>
      <c r="B4" s="25">
        <v>4</v>
      </c>
      <c r="C4" s="16"/>
      <c r="D4" s="16"/>
      <c r="E4" s="17"/>
    </row>
    <row r="5" spans="1:5" x14ac:dyDescent="0.25">
      <c r="A5" s="18"/>
      <c r="B5" s="18"/>
      <c r="C5" s="18"/>
      <c r="D5" s="18"/>
      <c r="E5" s="18"/>
    </row>
    <row r="6" spans="1:5" ht="17.25" x14ac:dyDescent="0.25">
      <c r="A6" s="17" t="s">
        <v>29</v>
      </c>
      <c r="B6" s="17">
        <v>0.04</v>
      </c>
      <c r="C6" s="17"/>
      <c r="D6" s="17"/>
      <c r="E6" s="17" t="s">
        <v>30</v>
      </c>
    </row>
    <row r="7" spans="1:5" x14ac:dyDescent="0.25">
      <c r="A7" s="17" t="s">
        <v>7</v>
      </c>
      <c r="B7" s="17">
        <f>B6*B2</f>
        <v>200</v>
      </c>
      <c r="C7" s="17"/>
      <c r="D7" s="17"/>
      <c r="E7" s="17"/>
    </row>
    <row r="8" spans="1:5" x14ac:dyDescent="0.25">
      <c r="A8" s="17" t="s">
        <v>6</v>
      </c>
      <c r="B8" s="19">
        <f>B6*B3</f>
        <v>50</v>
      </c>
      <c r="C8" s="19"/>
      <c r="D8" s="17"/>
      <c r="E8" s="17"/>
    </row>
    <row r="9" spans="1:5" x14ac:dyDescent="0.25">
      <c r="A9" s="18"/>
      <c r="B9" s="18"/>
      <c r="C9" s="18"/>
      <c r="D9" s="18"/>
      <c r="E9" s="18"/>
    </row>
    <row r="10" spans="1:5" x14ac:dyDescent="0.25">
      <c r="A10" s="35" t="s">
        <v>21</v>
      </c>
      <c r="B10" s="36"/>
      <c r="C10" s="36"/>
      <c r="D10" s="36"/>
      <c r="E10" s="37"/>
    </row>
    <row r="11" spans="1:5" ht="17.25" x14ac:dyDescent="0.25">
      <c r="A11" s="30" t="s">
        <v>53</v>
      </c>
      <c r="B11" s="33">
        <f>B26+B27+B28</f>
        <v>5.4947145877378425</v>
      </c>
      <c r="C11" s="39" t="s">
        <v>58</v>
      </c>
      <c r="D11" s="27" t="s">
        <v>51</v>
      </c>
      <c r="E11" s="26"/>
    </row>
    <row r="12" spans="1:5" ht="17.25" x14ac:dyDescent="0.25">
      <c r="A12" s="29" t="s">
        <v>54</v>
      </c>
      <c r="B12" s="20">
        <v>0</v>
      </c>
      <c r="C12" s="39"/>
      <c r="D12" s="17" t="s">
        <v>52</v>
      </c>
      <c r="E12" s="18"/>
    </row>
    <row r="13" spans="1:5" ht="17.25" x14ac:dyDescent="0.25">
      <c r="A13" s="31" t="s">
        <v>55</v>
      </c>
      <c r="B13" s="20">
        <f>B43*B42</f>
        <v>5.75</v>
      </c>
      <c r="C13" s="39" t="s">
        <v>59</v>
      </c>
      <c r="D13" s="17" t="s">
        <v>24</v>
      </c>
      <c r="E13" s="18"/>
    </row>
    <row r="14" spans="1:5" ht="17.25" x14ac:dyDescent="0.25">
      <c r="A14" s="28" t="s">
        <v>56</v>
      </c>
      <c r="B14" s="20">
        <f>(B52*B53*B50)</f>
        <v>6.7679999999999998</v>
      </c>
      <c r="C14" s="39" t="s">
        <v>59</v>
      </c>
      <c r="D14" s="17" t="s">
        <v>23</v>
      </c>
      <c r="E14" s="18"/>
    </row>
    <row r="15" spans="1:5" x14ac:dyDescent="0.25">
      <c r="A15" s="18"/>
      <c r="B15" s="18"/>
      <c r="C15" s="18"/>
      <c r="D15" s="18"/>
      <c r="E15" s="18"/>
    </row>
    <row r="16" spans="1:5" x14ac:dyDescent="0.25">
      <c r="A16" s="35" t="s">
        <v>22</v>
      </c>
      <c r="B16" s="36"/>
      <c r="C16" s="36"/>
      <c r="D16" s="36"/>
      <c r="E16" s="37"/>
    </row>
    <row r="17" spans="1:5" ht="30" x14ac:dyDescent="0.25">
      <c r="A17" s="30" t="s">
        <v>31</v>
      </c>
      <c r="B17" s="20">
        <f>B30+B32+B44</f>
        <v>164.53815146795984</v>
      </c>
      <c r="C17" s="33" t="s">
        <v>58</v>
      </c>
      <c r="D17" s="21" t="s">
        <v>25</v>
      </c>
      <c r="E17" s="18"/>
    </row>
    <row r="18" spans="1:5" x14ac:dyDescent="0.25">
      <c r="A18" s="22"/>
      <c r="B18" s="22"/>
      <c r="C18" s="22"/>
      <c r="D18" s="22"/>
      <c r="E18" s="22"/>
    </row>
    <row r="19" spans="1:5" ht="3.75" customHeight="1" x14ac:dyDescent="0.25">
      <c r="A19" s="32"/>
      <c r="B19" s="32"/>
      <c r="C19" s="32"/>
      <c r="D19" s="32"/>
      <c r="E19" s="22"/>
    </row>
    <row r="20" spans="1:5" x14ac:dyDescent="0.25">
      <c r="A20" s="22"/>
      <c r="B20" s="22"/>
      <c r="C20" s="22"/>
      <c r="D20" s="22"/>
      <c r="E20" s="22"/>
    </row>
    <row r="21" spans="1:5" x14ac:dyDescent="0.25">
      <c r="A21" s="34" t="s">
        <v>2</v>
      </c>
      <c r="B21" s="34"/>
      <c r="C21" s="34"/>
      <c r="D21" s="34"/>
      <c r="E21" s="34"/>
    </row>
    <row r="22" spans="1:5" hidden="1" x14ac:dyDescent="0.25">
      <c r="A22" s="17" t="s">
        <v>3</v>
      </c>
      <c r="B22" s="23">
        <f>B2/55</f>
        <v>90.909090909090907</v>
      </c>
      <c r="C22" s="23"/>
      <c r="D22" s="4"/>
      <c r="E22" s="24" t="s">
        <v>32</v>
      </c>
    </row>
    <row r="23" spans="1:5" ht="17.25" hidden="1" x14ac:dyDescent="0.25">
      <c r="A23" s="17" t="s">
        <v>33</v>
      </c>
      <c r="B23" s="1">
        <f>B22*189*3.6</f>
        <v>61854.545454545449</v>
      </c>
      <c r="C23" s="1"/>
      <c r="D23" s="5"/>
      <c r="E23" s="24" t="s">
        <v>32</v>
      </c>
    </row>
    <row r="24" spans="1:5" ht="17.25" hidden="1" x14ac:dyDescent="0.25">
      <c r="A24" s="17" t="s">
        <v>34</v>
      </c>
      <c r="B24" s="2">
        <f>B22*189*0.001</f>
        <v>17.18181818181818</v>
      </c>
      <c r="C24" s="2"/>
      <c r="D24" s="6"/>
      <c r="E24" s="24"/>
    </row>
    <row r="25" spans="1:5" hidden="1" x14ac:dyDescent="0.25">
      <c r="A25" s="17"/>
      <c r="B25" s="24"/>
      <c r="C25" s="24"/>
      <c r="D25" s="7"/>
      <c r="E25" s="24"/>
    </row>
    <row r="26" spans="1:5" ht="17.25" x14ac:dyDescent="0.25">
      <c r="A26" s="11" t="s">
        <v>35</v>
      </c>
      <c r="B26" s="8">
        <f>B24/8.6*1.25</f>
        <v>2.4973572938689212</v>
      </c>
      <c r="C26" s="8"/>
      <c r="D26" s="8" t="s">
        <v>20</v>
      </c>
      <c r="E26" s="9" t="s">
        <v>36</v>
      </c>
    </row>
    <row r="27" spans="1:5" ht="17.25" x14ac:dyDescent="0.25">
      <c r="A27" s="11" t="s">
        <v>37</v>
      </c>
      <c r="B27" s="8">
        <f>B26</f>
        <v>2.4973572938689212</v>
      </c>
      <c r="C27" s="8"/>
      <c r="D27" s="8" t="s">
        <v>20</v>
      </c>
      <c r="E27" s="9"/>
    </row>
    <row r="28" spans="1:5" ht="17.25" x14ac:dyDescent="0.25">
      <c r="A28" s="11" t="s">
        <v>38</v>
      </c>
      <c r="B28" s="8">
        <v>0.5</v>
      </c>
      <c r="C28" s="8"/>
      <c r="D28" s="8" t="s">
        <v>20</v>
      </c>
      <c r="E28" s="9" t="s">
        <v>39</v>
      </c>
    </row>
    <row r="29" spans="1:5" x14ac:dyDescent="0.25">
      <c r="A29" s="11"/>
      <c r="B29" s="9"/>
      <c r="C29" s="9"/>
      <c r="D29" s="9"/>
      <c r="E29" s="9"/>
    </row>
    <row r="30" spans="1:5" ht="17.25" x14ac:dyDescent="0.25">
      <c r="A30" s="11" t="s">
        <v>40</v>
      </c>
      <c r="B30" s="10">
        <f>(B2/58)^1.087</f>
        <v>127.03815146795985</v>
      </c>
      <c r="C30" s="10"/>
      <c r="D30" s="10" t="s">
        <v>18</v>
      </c>
      <c r="E30" s="9" t="s">
        <v>41</v>
      </c>
    </row>
    <row r="31" spans="1:5" ht="17.25" x14ac:dyDescent="0.25">
      <c r="A31" s="11" t="s">
        <v>42</v>
      </c>
      <c r="B31" s="10">
        <f>(B2/116)^1.053</f>
        <v>52.618825730141246</v>
      </c>
      <c r="C31" s="10"/>
      <c r="D31" s="10" t="s">
        <v>17</v>
      </c>
      <c r="E31" s="9" t="s">
        <v>41</v>
      </c>
    </row>
    <row r="32" spans="1:5" ht="17.25" x14ac:dyDescent="0.25">
      <c r="A32" s="11" t="s">
        <v>43</v>
      </c>
      <c r="B32" s="10">
        <f>B2/400</f>
        <v>12.5</v>
      </c>
      <c r="C32" s="10"/>
      <c r="D32" s="10" t="s">
        <v>19</v>
      </c>
      <c r="E32" s="9" t="s">
        <v>44</v>
      </c>
    </row>
    <row r="33" spans="1:6" x14ac:dyDescent="0.25">
      <c r="A33" s="9"/>
      <c r="B33" s="9"/>
      <c r="C33" s="9"/>
      <c r="D33" s="9"/>
      <c r="E33" s="9"/>
    </row>
    <row r="34" spans="1:6" x14ac:dyDescent="0.25">
      <c r="A34" s="34" t="s">
        <v>4</v>
      </c>
      <c r="B34" s="34"/>
      <c r="C34" s="34"/>
      <c r="D34" s="34"/>
      <c r="E34" s="34"/>
    </row>
    <row r="35" spans="1:6" ht="17.25" x14ac:dyDescent="0.25">
      <c r="A35" s="11" t="s">
        <v>57</v>
      </c>
      <c r="B35" s="10">
        <v>2</v>
      </c>
      <c r="C35" s="10"/>
      <c r="D35" s="10" t="s">
        <v>17</v>
      </c>
      <c r="E35" s="9" t="s">
        <v>45</v>
      </c>
    </row>
    <row r="36" spans="1:6" x14ac:dyDescent="0.25">
      <c r="A36" s="11"/>
      <c r="B36" s="8"/>
      <c r="C36" s="8"/>
      <c r="D36" s="8"/>
      <c r="E36" s="9"/>
    </row>
    <row r="37" spans="1:6" x14ac:dyDescent="0.25">
      <c r="A37" s="34" t="s">
        <v>5</v>
      </c>
      <c r="B37" s="34"/>
      <c r="C37" s="34"/>
      <c r="D37" s="34"/>
      <c r="E37" s="34"/>
    </row>
    <row r="38" spans="1:6" ht="17.25" x14ac:dyDescent="0.25">
      <c r="A38" s="11" t="s">
        <v>46</v>
      </c>
      <c r="B38" s="10">
        <v>8</v>
      </c>
      <c r="C38" s="10"/>
      <c r="D38" s="10" t="s">
        <v>17</v>
      </c>
      <c r="E38" s="9" t="s">
        <v>45</v>
      </c>
    </row>
    <row r="39" spans="1:6" ht="17.25" x14ac:dyDescent="0.25">
      <c r="A39" s="11" t="s">
        <v>47</v>
      </c>
      <c r="B39" s="10">
        <v>8</v>
      </c>
      <c r="C39" s="10"/>
      <c r="D39" s="10" t="s">
        <v>17</v>
      </c>
      <c r="E39" s="9" t="s">
        <v>45</v>
      </c>
    </row>
    <row r="40" spans="1:6" x14ac:dyDescent="0.25">
      <c r="A40" s="11"/>
      <c r="B40" s="11"/>
      <c r="C40" s="11"/>
      <c r="D40" s="11"/>
      <c r="E40" s="11"/>
      <c r="F40" s="3"/>
    </row>
    <row r="41" spans="1:6" x14ac:dyDescent="0.25">
      <c r="A41" s="34" t="s">
        <v>8</v>
      </c>
      <c r="B41" s="34"/>
      <c r="C41" s="34"/>
      <c r="D41" s="34"/>
      <c r="E41" s="34"/>
      <c r="F41" s="3"/>
    </row>
    <row r="42" spans="1:6" x14ac:dyDescent="0.25">
      <c r="A42" s="11" t="s">
        <v>9</v>
      </c>
      <c r="B42" s="12">
        <v>1</v>
      </c>
      <c r="C42" s="12"/>
      <c r="D42" s="8"/>
      <c r="E42" s="9" t="s">
        <v>45</v>
      </c>
    </row>
    <row r="43" spans="1:6" ht="17.25" x14ac:dyDescent="0.25">
      <c r="A43" s="11" t="s">
        <v>48</v>
      </c>
      <c r="B43" s="10">
        <v>5.75</v>
      </c>
      <c r="C43" s="10"/>
      <c r="D43" s="8" t="s">
        <v>20</v>
      </c>
      <c r="E43" s="9" t="s">
        <v>45</v>
      </c>
    </row>
    <row r="44" spans="1:6" ht="17.25" x14ac:dyDescent="0.25">
      <c r="A44" s="11" t="s">
        <v>49</v>
      </c>
      <c r="B44" s="10">
        <v>25</v>
      </c>
      <c r="C44" s="10"/>
      <c r="D44" s="10" t="s">
        <v>26</v>
      </c>
      <c r="E44" s="9" t="s">
        <v>45</v>
      </c>
    </row>
    <row r="45" spans="1:6" x14ac:dyDescent="0.25">
      <c r="A45" s="9"/>
      <c r="B45" s="9"/>
      <c r="C45" s="9"/>
      <c r="D45" s="9"/>
      <c r="E45" s="9"/>
    </row>
    <row r="46" spans="1:6" x14ac:dyDescent="0.25">
      <c r="A46" s="34" t="s">
        <v>10</v>
      </c>
      <c r="B46" s="34"/>
      <c r="C46" s="34"/>
      <c r="D46" s="34"/>
      <c r="E46" s="34"/>
    </row>
    <row r="47" spans="1:6" hidden="1" x14ac:dyDescent="0.25">
      <c r="A47" s="13" t="s">
        <v>13</v>
      </c>
      <c r="B47" s="10">
        <v>8</v>
      </c>
      <c r="C47" s="10"/>
      <c r="D47" s="10"/>
      <c r="E47" s="9" t="s">
        <v>50</v>
      </c>
    </row>
    <row r="48" spans="1:6" hidden="1" x14ac:dyDescent="0.25">
      <c r="A48" s="13" t="s">
        <v>12</v>
      </c>
      <c r="B48" s="10">
        <f>B3/9.3</f>
        <v>134.40860215053763</v>
      </c>
      <c r="C48" s="10"/>
      <c r="D48" s="10"/>
      <c r="E48" s="9" t="s">
        <v>50</v>
      </c>
    </row>
    <row r="49" spans="1:5" hidden="1" x14ac:dyDescent="0.25">
      <c r="A49" s="13"/>
      <c r="B49" s="12"/>
      <c r="C49" s="12"/>
      <c r="D49" s="12"/>
      <c r="E49" s="9"/>
    </row>
    <row r="50" spans="1:5" x14ac:dyDescent="0.25">
      <c r="A50" s="11" t="s">
        <v>11</v>
      </c>
      <c r="B50" s="12">
        <v>1</v>
      </c>
      <c r="C50" s="12"/>
      <c r="D50" s="9"/>
      <c r="E50" s="9" t="s">
        <v>50</v>
      </c>
    </row>
    <row r="51" spans="1:5" x14ac:dyDescent="0.25">
      <c r="A51" s="11" t="s">
        <v>14</v>
      </c>
      <c r="B51" s="14">
        <v>0.9</v>
      </c>
      <c r="C51" s="14"/>
      <c r="D51" s="14"/>
      <c r="E51" s="9" t="s">
        <v>50</v>
      </c>
    </row>
    <row r="52" spans="1:5" x14ac:dyDescent="0.25">
      <c r="A52" s="11" t="s">
        <v>15</v>
      </c>
      <c r="B52" s="14">
        <v>3.76</v>
      </c>
      <c r="C52" s="14"/>
      <c r="D52" s="8" t="s">
        <v>20</v>
      </c>
      <c r="E52" s="9" t="s">
        <v>50</v>
      </c>
    </row>
    <row r="53" spans="1:5" x14ac:dyDescent="0.25">
      <c r="A53" s="11" t="s">
        <v>16</v>
      </c>
      <c r="B53" s="14">
        <f>B51*2</f>
        <v>1.8</v>
      </c>
      <c r="C53" s="14"/>
      <c r="D53" s="8" t="s">
        <v>20</v>
      </c>
      <c r="E53" s="9"/>
    </row>
  </sheetData>
  <mergeCells count="8">
    <mergeCell ref="A46:E46"/>
    <mergeCell ref="A10:E10"/>
    <mergeCell ref="A16:E16"/>
    <mergeCell ref="A1:E1"/>
    <mergeCell ref="A21:E21"/>
    <mergeCell ref="A34:E34"/>
    <mergeCell ref="A37:E37"/>
    <mergeCell ref="A41:E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Irani</dc:creator>
  <cp:lastModifiedBy>Ali Irani</cp:lastModifiedBy>
  <dcterms:created xsi:type="dcterms:W3CDTF">2022-09-26T16:50:20Z</dcterms:created>
  <dcterms:modified xsi:type="dcterms:W3CDTF">2024-10-10T23:46:46Z</dcterms:modified>
</cp:coreProperties>
</file>