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fileSharing readOnlyRecommended="1" userName="Toshiba" algorithmName="SHA-512" hashValue="EI13ocUVLQlcFEwPIubrelITbb22npczd4+41ebMiAMpVIedenGAyiC+LTdSA93LId5ciboRTyDB6k7lkHuorg==" saltValue="ySJOc382TyNX2NDFhDjSTA==" spinCount="100000"/>
  <workbookPr hidePivotFieldList="1"/>
  <mc:AlternateContent xmlns:mc="http://schemas.openxmlformats.org/markup-compatibility/2006">
    <mc:Choice Requires="x15">
      <x15ac:absPath xmlns:x15ac="http://schemas.microsoft.com/office/spreadsheetml/2010/11/ac" url="D:\Upwork Portforlio Projects\Automated Result Sheet\"/>
    </mc:Choice>
  </mc:AlternateContent>
  <xr:revisionPtr revIDLastSave="0" documentId="8_{7356FCAD-82EB-4EA1-B8C3-1FEFB7FB2E7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shboard Portrait" sheetId="36" r:id="rId1"/>
    <sheet name="Result Sheet" sheetId="34" r:id="rId2"/>
    <sheet name="Dynamic Images" sheetId="35" r:id="rId3"/>
  </sheets>
  <definedNames>
    <definedName name="Ahmed_Taufiq">'Dynamic Images'!$B$13</definedName>
    <definedName name="Ariful_Fikri">'Dynamic Images'!$B$10</definedName>
    <definedName name="Camelia_Putri">'Dynamic Images'!$B$4</definedName>
    <definedName name="Diva_Salsabila">'Dynamic Images'!$B$6</definedName>
    <definedName name="Fakrur_Rozi">'Dynamic Images'!$B$11</definedName>
    <definedName name="Fauzia_Altaf">'Dynamic Images'!$B$12</definedName>
    <definedName name="Fifth">INDIRECT('Dynamic Images'!$G$6)</definedName>
    <definedName name="Fifthlast">INDIRECT('Dynamic Images'!$G$7)</definedName>
    <definedName name="First">INDIRECT('Dynamic Images'!$G$2)</definedName>
    <definedName name="Fourth">INDIRECT('Dynamic Images'!$G$5)</definedName>
    <definedName name="Fourthlast">INDIRECT('Dynamic Images'!$G$8)</definedName>
    <definedName name="Last">INDIRECT('Dynamic Images'!$G$11)</definedName>
    <definedName name="Mita_Nurhaliza">'Dynamic Images'!$B$7</definedName>
    <definedName name="Mustaqin_Zuhdi">'Dynamic Images'!$B$2</definedName>
    <definedName name="Ola_Wiley">'Dynamic Images'!$B$15</definedName>
    <definedName name="Otis_Osburn">'Dynamic Images'!$B$16</definedName>
    <definedName name="_xlnm.Print_Area" localSheetId="0">'Dashboard Portrait'!$A$1:$J$55</definedName>
    <definedName name="Reinal_Jacob">'Dynamic Images'!$B$8</definedName>
    <definedName name="Rendi_Fernando">'Dynamic Images'!$B$14</definedName>
    <definedName name="Riski_Adam">'Dynamic Images'!$B$5</definedName>
    <definedName name="Robi_Kurniawan">'Dynamic Images'!$B$9</definedName>
    <definedName name="Sabitha_Renaldi">'Dynamic Images'!$B$3</definedName>
    <definedName name="Second">INDIRECT('Dynamic Images'!$G$3)</definedName>
    <definedName name="Secondlast">INDIRECT('Dynamic Images'!$G$10)</definedName>
    <definedName name="Third">INDIRECT('Dynamic Images'!$G$4)</definedName>
    <definedName name="Thirdlast">INDIRECT('Dynamic Images'!$G$9)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35" l="1"/>
  <c r="G4" i="35"/>
  <c r="G5" i="35"/>
  <c r="G6" i="35"/>
  <c r="G7" i="35"/>
  <c r="G8" i="35"/>
  <c r="G9" i="35"/>
  <c r="G10" i="35"/>
  <c r="G11" i="35"/>
  <c r="G2" i="35"/>
  <c r="E2" i="34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A3" i="35" l="1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2" i="35"/>
  <c r="U3" i="34"/>
  <c r="S3" i="34"/>
  <c r="R3" i="34"/>
  <c r="T3" i="34"/>
  <c r="M2" i="35" l="1"/>
  <c r="U6" i="34"/>
  <c r="T6" i="34"/>
  <c r="V2" i="34"/>
  <c r="W2" i="34" s="1"/>
  <c r="J11" i="34" l="1"/>
  <c r="J9" i="34"/>
  <c r="J3" i="34"/>
  <c r="J13" i="34" l="1"/>
  <c r="J14" i="34"/>
  <c r="J6" i="34"/>
  <c r="J7" i="34"/>
  <c r="J8" i="34"/>
  <c r="J4" i="34"/>
  <c r="J5" i="34"/>
  <c r="J12" i="34"/>
  <c r="J2" i="34"/>
  <c r="R6" i="34"/>
  <c r="J15" i="34"/>
  <c r="J16" i="34"/>
  <c r="J10" i="34"/>
  <c r="S6" i="34"/>
  <c r="V3" i="34" l="1"/>
  <c r="K8" i="34" s="1"/>
  <c r="M8" i="34" s="1"/>
  <c r="K4" i="34" l="1"/>
  <c r="M4" i="34" s="1"/>
  <c r="K13" i="34"/>
  <c r="M13" i="34" s="1"/>
  <c r="K14" i="34"/>
  <c r="M14" i="34" s="1"/>
  <c r="K7" i="34"/>
  <c r="M7" i="34" s="1"/>
  <c r="K6" i="34"/>
  <c r="M6" i="34" s="1"/>
  <c r="K9" i="34"/>
  <c r="M9" i="34" s="1"/>
  <c r="K3" i="34"/>
  <c r="M3" i="34" s="1"/>
  <c r="K11" i="34"/>
  <c r="M11" i="34" s="1"/>
  <c r="K12" i="34"/>
  <c r="M12" i="34" s="1"/>
  <c r="K5" i="34"/>
  <c r="M5" i="34" s="1"/>
  <c r="K2" i="34"/>
  <c r="M2" i="34" s="1"/>
  <c r="K16" i="34"/>
  <c r="M16" i="34" s="1"/>
  <c r="K15" i="34"/>
  <c r="M15" i="34" s="1"/>
  <c r="K10" i="34"/>
  <c r="M10" i="34" s="1"/>
  <c r="W3" i="34"/>
  <c r="B9" i="34"/>
  <c r="B14" i="34" l="1"/>
  <c r="B10" i="34"/>
  <c r="L10" i="34" s="1"/>
  <c r="B3" i="34"/>
  <c r="L3" i="34" s="1"/>
  <c r="B5" i="34"/>
  <c r="L5" i="34" s="1"/>
  <c r="B11" i="34"/>
  <c r="L11" i="34" s="1"/>
  <c r="B2" i="34"/>
  <c r="B6" i="34"/>
  <c r="L6" i="34" s="1"/>
  <c r="B15" i="34"/>
  <c r="L15" i="34" s="1"/>
  <c r="B12" i="34"/>
  <c r="L12" i="34" s="1"/>
  <c r="B13" i="34"/>
  <c r="B8" i="34"/>
  <c r="L8" i="34" s="1"/>
  <c r="B4" i="34"/>
  <c r="L4" i="34" s="1"/>
  <c r="B16" i="34"/>
  <c r="L16" i="34" s="1"/>
  <c r="B7" i="34"/>
  <c r="L7" i="34" s="1"/>
  <c r="L14" i="34"/>
  <c r="L13" i="34"/>
  <c r="L9" i="34"/>
  <c r="F3" i="35" l="1"/>
  <c r="I3" i="35" s="1"/>
  <c r="F7" i="35"/>
  <c r="I7" i="35" s="1"/>
  <c r="F11" i="35"/>
  <c r="I11" i="35" s="1"/>
  <c r="F9" i="35"/>
  <c r="I9" i="35" s="1"/>
  <c r="F6" i="35"/>
  <c r="I6" i="35" s="1"/>
  <c r="F4" i="35"/>
  <c r="I4" i="35" s="1"/>
  <c r="F8" i="35"/>
  <c r="I8" i="35" s="1"/>
  <c r="F2" i="35"/>
  <c r="I2" i="35" s="1"/>
  <c r="F5" i="35"/>
  <c r="I5" i="35" s="1"/>
  <c r="F10" i="35"/>
  <c r="I10" i="35" s="1"/>
  <c r="L2" i="34"/>
</calcChain>
</file>

<file path=xl/sharedStrings.xml><?xml version="1.0" encoding="utf-8"?>
<sst xmlns="http://schemas.openxmlformats.org/spreadsheetml/2006/main" count="61" uniqueCount="54">
  <si>
    <t>Ser</t>
  </si>
  <si>
    <t>Name</t>
  </si>
  <si>
    <t>Posn</t>
  </si>
  <si>
    <t>D</t>
  </si>
  <si>
    <t>B+</t>
  </si>
  <si>
    <t>B-</t>
  </si>
  <si>
    <t>F</t>
  </si>
  <si>
    <t>Total</t>
  </si>
  <si>
    <t>%age</t>
  </si>
  <si>
    <t>%</t>
  </si>
  <si>
    <t>Grade</t>
  </si>
  <si>
    <t>Telecom &amp; Duties</t>
  </si>
  <si>
    <t>EW</t>
  </si>
  <si>
    <t>FD</t>
  </si>
  <si>
    <t>Arty Sig Eqpt</t>
  </si>
  <si>
    <t>Posn2</t>
  </si>
  <si>
    <t>Total Mks</t>
  </si>
  <si>
    <t>Activities Completed</t>
  </si>
  <si>
    <t>Course Avg</t>
  </si>
  <si>
    <t>Row Labels</t>
  </si>
  <si>
    <t>Count of Grade</t>
  </si>
  <si>
    <t>Grand Total</t>
  </si>
  <si>
    <t>Name with Underscore</t>
  </si>
  <si>
    <t>Image</t>
  </si>
  <si>
    <t>Name on Dashbd</t>
  </si>
  <si>
    <t>Img</t>
  </si>
  <si>
    <t>Top 5</t>
  </si>
  <si>
    <t>Bottom 5</t>
  </si>
  <si>
    <t>Total %age</t>
  </si>
  <si>
    <t>Date</t>
  </si>
  <si>
    <t>English</t>
  </si>
  <si>
    <t>Maths</t>
  </si>
  <si>
    <t>Physics</t>
  </si>
  <si>
    <t>Social Studies</t>
  </si>
  <si>
    <t>Regn No</t>
  </si>
  <si>
    <t>Mustaqin Zuhdi</t>
  </si>
  <si>
    <t>Camelia Putri</t>
  </si>
  <si>
    <t>Riski Adam</t>
  </si>
  <si>
    <t>Diva Salsabila</t>
  </si>
  <si>
    <t>Mita Nurhaliza</t>
  </si>
  <si>
    <t>Reinal Jacob</t>
  </si>
  <si>
    <t>Robi Kurniawan</t>
  </si>
  <si>
    <t>Ariful Fikri</t>
  </si>
  <si>
    <t>Fakrur Rozi</t>
  </si>
  <si>
    <t>Fauzia Altaf</t>
  </si>
  <si>
    <t>Rendi Fernando</t>
  </si>
  <si>
    <t>Sabitha Renaldi</t>
  </si>
  <si>
    <t>Ahmed Taufiq</t>
  </si>
  <si>
    <t>Ola Wiley</t>
  </si>
  <si>
    <t>Otis Osburn</t>
  </si>
  <si>
    <t>C+</t>
  </si>
  <si>
    <t>E</t>
  </si>
  <si>
    <t>C-</t>
  </si>
  <si>
    <t>Name for Dashbd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</si>
</sst>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;[Red]0.00"/>
    <numFmt numFmtId="165" formatCode="0;[Red]0"/>
    <numFmt numFmtId="166" formatCode="d/m/yy"/>
  </numFmts>
  <fonts count="14" x14ac:knownFonts="1">
    <font>
      <sz val="10"/>
      <name val="Arial"/>
    </font>
    <font>
      <sz val="10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4"/>
      <name val="Arial"/>
      <family val="2"/>
    </font>
    <font>
      <sz val="14"/>
      <name val="Arial"/>
      <family val="2"/>
    </font>
    <font>
      <b/>
      <sz val="14"/>
      <name val="Calibri"/>
      <family val="2"/>
      <scheme val="minor"/>
    </font>
    <font>
      <b/>
      <sz val="12"/>
      <color theme="1"/>
      <name val="Arial"/>
      <family val="2"/>
    </font>
    <font>
      <sz val="14"/>
      <color theme="0"/>
      <name val="Arial"/>
      <family val="2"/>
    </font>
    <font>
      <b/>
      <sz val="14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</cellStyleXfs>
  <cellXfs count="53">
    <xf numFmtId="0" fontId="0" fillId="0" borderId="0" xfId="0"/>
    <xf numFmtId="0" fontId="1" fillId="0" borderId="0" xfId="0" applyFont="1"/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5" borderId="1" xfId="1" applyFont="1" applyFill="1" applyBorder="1" applyAlignment="1">
      <alignment horizontal="left" vertical="center"/>
    </xf>
    <xf numFmtId="164" fontId="4" fillId="6" borderId="1" xfId="1" applyNumberFormat="1" applyFont="1" applyFill="1" applyBorder="1" applyAlignment="1">
      <alignment horizontal="center"/>
    </xf>
    <xf numFmtId="164" fontId="5" fillId="6" borderId="1" xfId="1" applyNumberFormat="1" applyFont="1" applyFill="1" applyBorder="1" applyAlignment="1">
      <alignment horizontal="center"/>
    </xf>
    <xf numFmtId="164" fontId="6" fillId="5" borderId="1" xfId="1" applyNumberFormat="1" applyFont="1" applyFill="1" applyBorder="1" applyAlignment="1">
      <alignment horizontal="center" vertical="center"/>
    </xf>
    <xf numFmtId="164" fontId="5" fillId="5" borderId="1" xfId="1" applyNumberFormat="1" applyFont="1" applyFill="1" applyBorder="1" applyAlignment="1">
      <alignment horizontal="center"/>
    </xf>
    <xf numFmtId="165" fontId="5" fillId="5" borderId="3" xfId="1" applyNumberFormat="1" applyFont="1" applyFill="1" applyBorder="1" applyAlignment="1">
      <alignment horizontal="center"/>
    </xf>
    <xf numFmtId="0" fontId="0" fillId="0" borderId="0" xfId="0" applyAlignment="1">
      <alignment horizontal="center" wrapText="1"/>
    </xf>
    <xf numFmtId="0" fontId="6" fillId="0" borderId="1" xfId="1" applyFont="1" applyBorder="1" applyAlignment="1">
      <alignment horizontal="center" vertical="center"/>
    </xf>
    <xf numFmtId="9" fontId="6" fillId="0" borderId="1" xfId="3" applyFont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10" fontId="5" fillId="0" borderId="1" xfId="3" applyNumberFormat="1" applyFont="1" applyBorder="1" applyAlignment="1">
      <alignment horizontal="center" wrapText="1"/>
    </xf>
    <xf numFmtId="164" fontId="6" fillId="5" borderId="1" xfId="1" applyNumberFormat="1" applyFont="1" applyFill="1" applyBorder="1" applyAlignment="1">
      <alignment horizontal="center"/>
    </xf>
    <xf numFmtId="0" fontId="5" fillId="5" borderId="2" xfId="1" applyFont="1" applyFill="1" applyBorder="1" applyAlignment="1">
      <alignment horizontal="left" vertical="center"/>
    </xf>
    <xf numFmtId="164" fontId="5" fillId="6" borderId="2" xfId="1" applyNumberFormat="1" applyFont="1" applyFill="1" applyBorder="1" applyAlignment="1">
      <alignment horizontal="center"/>
    </xf>
    <xf numFmtId="164" fontId="6" fillId="5" borderId="2" xfId="1" applyNumberFormat="1" applyFont="1" applyFill="1" applyBorder="1" applyAlignment="1">
      <alignment horizontal="center" vertical="center"/>
    </xf>
    <xf numFmtId="164" fontId="5" fillId="5" borderId="2" xfId="1" applyNumberFormat="1" applyFont="1" applyFill="1" applyBorder="1" applyAlignment="1">
      <alignment horizontal="center"/>
    </xf>
    <xf numFmtId="165" fontId="5" fillId="5" borderId="11" xfId="1" applyNumberFormat="1" applyFont="1" applyFill="1" applyBorder="1" applyAlignment="1">
      <alignment horizontal="center"/>
    </xf>
    <xf numFmtId="9" fontId="6" fillId="0" borderId="0" xfId="3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7" fillId="0" borderId="0" xfId="0" applyFont="1" applyAlignment="1">
      <alignment horizontal="center" vertical="center"/>
    </xf>
    <xf numFmtId="0" fontId="0" fillId="0" borderId="0" xfId="0" pivotButton="1"/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9" fillId="0" borderId="0" xfId="0" applyFont="1"/>
    <xf numFmtId="0" fontId="8" fillId="0" borderId="0" xfId="0" applyFont="1"/>
    <xf numFmtId="0" fontId="10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64" fontId="4" fillId="6" borderId="2" xfId="1" applyNumberFormat="1" applyFont="1" applyFill="1" applyBorder="1" applyAlignment="1">
      <alignment horizontal="center"/>
    </xf>
    <xf numFmtId="0" fontId="0" fillId="2" borderId="0" xfId="0" applyFill="1"/>
    <xf numFmtId="164" fontId="4" fillId="4" borderId="5" xfId="1" applyNumberFormat="1" applyFont="1" applyFill="1" applyBorder="1" applyAlignment="1">
      <alignment horizontal="center" vertical="center"/>
    </xf>
    <xf numFmtId="0" fontId="5" fillId="5" borderId="9" xfId="1" applyFont="1" applyFill="1" applyBorder="1" applyAlignment="1">
      <alignment horizontal="center" vertical="center"/>
    </xf>
    <xf numFmtId="0" fontId="5" fillId="5" borderId="10" xfId="1" applyFont="1" applyFill="1" applyBorder="1" applyAlignment="1">
      <alignment horizontal="center" vertical="center"/>
    </xf>
    <xf numFmtId="0" fontId="5" fillId="5" borderId="12" xfId="1" applyFont="1" applyFill="1" applyBorder="1" applyAlignment="1">
      <alignment horizontal="center" vertical="center"/>
    </xf>
    <xf numFmtId="0" fontId="5" fillId="5" borderId="8" xfId="1" applyFont="1" applyFill="1" applyBorder="1" applyAlignment="1">
      <alignment horizontal="center" vertical="center"/>
    </xf>
    <xf numFmtId="0" fontId="0" fillId="0" borderId="1" xfId="1" applyFont="1" applyBorder="1" applyAlignment="1">
      <alignment horizontal="center" vertical="center"/>
    </xf>
    <xf numFmtId="0" fontId="11" fillId="3" borderId="4" xfId="1" applyFont="1" applyFill="1" applyBorder="1" applyAlignment="1">
      <alignment horizontal="center" vertical="center" wrapText="1"/>
    </xf>
    <xf numFmtId="0" fontId="11" fillId="3" borderId="5" xfId="1" applyFont="1" applyFill="1" applyBorder="1" applyAlignment="1">
      <alignment horizontal="center" vertical="center" wrapText="1"/>
    </xf>
    <xf numFmtId="0" fontId="11" fillId="4" borderId="5" xfId="1" applyFont="1" applyFill="1" applyBorder="1" applyAlignment="1">
      <alignment horizontal="center" vertical="center" wrapText="1"/>
    </xf>
    <xf numFmtId="164" fontId="11" fillId="3" borderId="5" xfId="1" applyNumberFormat="1" applyFont="1" applyFill="1" applyBorder="1" applyAlignment="1">
      <alignment horizontal="center" vertical="center" wrapText="1"/>
    </xf>
    <xf numFmtId="0" fontId="11" fillId="3" borderId="6" xfId="1" applyFont="1" applyFill="1" applyBorder="1" applyAlignment="1">
      <alignment horizontal="center" vertical="center" wrapText="1"/>
    </xf>
    <xf numFmtId="0" fontId="11" fillId="3" borderId="7" xfId="1" applyFont="1" applyFill="1" applyBorder="1" applyAlignment="1">
      <alignment horizontal="center" vertical="center" wrapText="1"/>
    </xf>
    <xf numFmtId="0" fontId="2" fillId="5" borderId="1" xfId="1" applyFont="1" applyFill="1" applyBorder="1" applyAlignment="1">
      <alignment horizontal="center" vertical="center"/>
    </xf>
    <xf numFmtId="0" fontId="2" fillId="5" borderId="2" xfId="1" applyFont="1" applyFill="1" applyBorder="1" applyAlignment="1">
      <alignment horizontal="center" vertical="center"/>
    </xf>
    <xf numFmtId="0" fontId="12" fillId="0" borderId="0" xfId="0" applyFont="1"/>
    <xf numFmtId="166" fontId="13" fillId="0" borderId="0" xfId="0" applyNumberFormat="1" applyFont="1"/>
    <xf numFmtId="0" fontId="10" fillId="0" borderId="1" xfId="0" applyFont="1" applyBorder="1" applyAlignment="1">
      <alignment horizontal="center" vertical="center"/>
    </xf>
  </cellXfs>
  <cellStyles count="4">
    <cellStyle name="Normal" xfId="0" builtinId="0"/>
    <cellStyle name="Normal 2" xfId="1" xr:uid="{00000000-0005-0000-0000-000001000000}"/>
    <cellStyle name="Normal 3 2" xfId="2" xr:uid="{00000000-0005-0000-0000-000002000000}"/>
    <cellStyle name="Percent" xfId="3" builtinId="5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5" formatCode="0;[Red]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0.00;[Red]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0.00;[Red]0.00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0.00;[Red]0.0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0.00;[Red]0.0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4" formatCode="0.00;[Red]0.0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;[Red]0.0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27350"/>
        </patternFill>
      </fill>
    </dxf>
  </dxfs>
  <tableStyles count="0" defaultTableStyle="TableStyleMedium2" defaultPivotStyle="PivotStyleLight16"/>
  <colors>
    <mruColors>
      <color rgb="FFF273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[Automated Result Sheet V2.0.xlsx]Result Sheet!PivotTable1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blipFill>
            <a:blip xmlns:r="http://schemas.openxmlformats.org/officeDocument/2006/relationships" r:embed="rId1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1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1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75000"/>
            </a:schemeClr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w="190500" h="381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w="190500" h="381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</c:pivotFmt>
      <c:pivotFmt>
        <c:idx val="8"/>
        <c:spPr>
          <a:solidFill>
            <a:schemeClr val="accent2">
              <a:lumMod val="75000"/>
            </a:schemeClr>
          </a:solidFill>
          <a:scene3d>
            <a:camera prst="orthographicFront"/>
            <a:lightRig rig="threePt" dir="t"/>
          </a:scene3d>
          <a:sp3d>
            <a:bevelT w="190500" h="381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'Result Sheet'!$S$14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'Result Sheet'!$R$15:$R$22</c:f>
              <c:strCache>
                <c:ptCount val="7"/>
                <c:pt idx="0">
                  <c:v>B-</c:v>
                </c:pt>
                <c:pt idx="1">
                  <c:v>B+</c:v>
                </c:pt>
                <c:pt idx="2">
                  <c:v>C-</c:v>
                </c:pt>
                <c:pt idx="3">
                  <c:v>C+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</c:strCache>
            </c:strRef>
          </c:cat>
          <c:val>
            <c:numRef>
              <c:f>'Result Sheet'!$S$15:$S$22</c:f>
              <c:numCache>
                <c:formatCode>General</c:formatCode>
                <c:ptCount val="7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CE-4661-9327-DBE1A79670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432931664"/>
        <c:axId val="-432934928"/>
      </c:barChart>
      <c:catAx>
        <c:axId val="-43293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32934928"/>
        <c:crosses val="autoZero"/>
        <c:auto val="1"/>
        <c:lblAlgn val="ctr"/>
        <c:lblOffset val="100"/>
        <c:noMultiLvlLbl val="0"/>
      </c:catAx>
      <c:valAx>
        <c:axId val="-4329349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-432931664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chart" Target="../charts/chart1.xml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jpg"/><Relationship Id="rId13" Type="http://schemas.openxmlformats.org/officeDocument/2006/relationships/image" Target="../media/image29.jpg"/><Relationship Id="rId18" Type="http://schemas.openxmlformats.org/officeDocument/2006/relationships/image" Target="../media/image34.jpg"/><Relationship Id="rId3" Type="http://schemas.openxmlformats.org/officeDocument/2006/relationships/image" Target="../media/image4.emf"/><Relationship Id="rId21" Type="http://schemas.openxmlformats.org/officeDocument/2006/relationships/image" Target="../media/image7.emf"/><Relationship Id="rId7" Type="http://schemas.openxmlformats.org/officeDocument/2006/relationships/image" Target="../media/image23.jpg"/><Relationship Id="rId12" Type="http://schemas.openxmlformats.org/officeDocument/2006/relationships/image" Target="../media/image28.jpg"/><Relationship Id="rId17" Type="http://schemas.openxmlformats.org/officeDocument/2006/relationships/image" Target="../media/image33.jpg"/><Relationship Id="rId25" Type="http://schemas.openxmlformats.org/officeDocument/2006/relationships/image" Target="../media/image9.emf"/><Relationship Id="rId2" Type="http://schemas.openxmlformats.org/officeDocument/2006/relationships/image" Target="../media/image5.emf"/><Relationship Id="rId16" Type="http://schemas.openxmlformats.org/officeDocument/2006/relationships/image" Target="../media/image32.jpg"/><Relationship Id="rId20" Type="http://schemas.openxmlformats.org/officeDocument/2006/relationships/image" Target="../media/image36.jpg"/><Relationship Id="rId1" Type="http://schemas.openxmlformats.org/officeDocument/2006/relationships/image" Target="../media/image6.emf"/><Relationship Id="rId6" Type="http://schemas.openxmlformats.org/officeDocument/2006/relationships/image" Target="../media/image22.jpg"/><Relationship Id="rId11" Type="http://schemas.openxmlformats.org/officeDocument/2006/relationships/image" Target="../media/image27.jpg"/><Relationship Id="rId24" Type="http://schemas.openxmlformats.org/officeDocument/2006/relationships/image" Target="../media/image10.emf"/><Relationship Id="rId5" Type="http://schemas.openxmlformats.org/officeDocument/2006/relationships/image" Target="../media/image2.emf"/><Relationship Id="rId15" Type="http://schemas.openxmlformats.org/officeDocument/2006/relationships/image" Target="../media/image31.jpg"/><Relationship Id="rId23" Type="http://schemas.openxmlformats.org/officeDocument/2006/relationships/image" Target="../media/image11.emf"/><Relationship Id="rId10" Type="http://schemas.openxmlformats.org/officeDocument/2006/relationships/image" Target="../media/image26.jpg"/><Relationship Id="rId19" Type="http://schemas.openxmlformats.org/officeDocument/2006/relationships/image" Target="../media/image35.jpg"/><Relationship Id="rId4" Type="http://schemas.openxmlformats.org/officeDocument/2006/relationships/image" Target="../media/image3.emf"/><Relationship Id="rId9" Type="http://schemas.openxmlformats.org/officeDocument/2006/relationships/image" Target="../media/image25.jpg"/><Relationship Id="rId14" Type="http://schemas.openxmlformats.org/officeDocument/2006/relationships/image" Target="../media/image30.jpg"/><Relationship Id="rId22" Type="http://schemas.openxmlformats.org/officeDocument/2006/relationships/image" Target="../media/image8.emf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599234</xdr:colOff>
      <xdr:row>54</xdr:row>
      <xdr:rowOff>155408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0" y="0"/>
          <a:ext cx="6103681" cy="881814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191224</xdr:colOff>
      <xdr:row>0</xdr:row>
      <xdr:rowOff>26096</xdr:rowOff>
    </xdr:from>
    <xdr:to>
      <xdr:col>5</xdr:col>
      <xdr:colOff>402541</xdr:colOff>
      <xdr:row>1</xdr:row>
      <xdr:rowOff>84180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>
          <a:off x="2640510" y="26096"/>
          <a:ext cx="823638" cy="221370"/>
        </a:xfrm>
        <a:prstGeom prst="rect">
          <a:avLst/>
        </a:prstGeom>
        <a:solidFill>
          <a:schemeClr val="accent6">
            <a:lumMod val="5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000" b="1">
              <a:solidFill>
                <a:schemeClr val="bg1"/>
              </a:solidFill>
              <a:latin typeface="+mn-lt"/>
            </a:rPr>
            <a:t>CONFIDENTiAL</a:t>
          </a:r>
        </a:p>
      </xdr:txBody>
    </xdr:sp>
    <xdr:clientData/>
  </xdr:twoCellAnchor>
  <xdr:twoCellAnchor>
    <xdr:from>
      <xdr:col>4</xdr:col>
      <xdr:colOff>104742</xdr:colOff>
      <xdr:row>53</xdr:row>
      <xdr:rowOff>58077</xdr:rowOff>
    </xdr:from>
    <xdr:to>
      <xdr:col>5</xdr:col>
      <xdr:colOff>489023</xdr:colOff>
      <xdr:row>54</xdr:row>
      <xdr:rowOff>116161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 txBox="1"/>
      </xdr:nvSpPr>
      <xdr:spPr>
        <a:xfrm>
          <a:off x="2554028" y="8712220"/>
          <a:ext cx="996602" cy="221370"/>
        </a:xfrm>
        <a:prstGeom prst="rect">
          <a:avLst/>
        </a:prstGeom>
        <a:solidFill>
          <a:schemeClr val="accent6">
            <a:lumMod val="5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marL="0" indent="0" algn="ctr"/>
          <a:r>
            <a:rPr lang="en-US" sz="1000" b="1">
              <a:solidFill>
                <a:schemeClr val="bg1"/>
              </a:solidFill>
              <a:latin typeface="+mn-lt"/>
              <a:ea typeface="+mn-ea"/>
              <a:cs typeface="+mn-cs"/>
            </a:rPr>
            <a:t>CONFIDENTiAL</a:t>
          </a:r>
        </a:p>
      </xdr:txBody>
    </xdr:sp>
    <xdr:clientData/>
  </xdr:twoCellAnchor>
  <xdr:twoCellAnchor>
    <xdr:from>
      <xdr:col>0</xdr:col>
      <xdr:colOff>193782</xdr:colOff>
      <xdr:row>6</xdr:row>
      <xdr:rowOff>92487</xdr:rowOff>
    </xdr:from>
    <xdr:to>
      <xdr:col>4</xdr:col>
      <xdr:colOff>277264</xdr:colOff>
      <xdr:row>8</xdr:row>
      <xdr:rowOff>61765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 txBox="1"/>
      </xdr:nvSpPr>
      <xdr:spPr>
        <a:xfrm>
          <a:off x="193782" y="1064037"/>
          <a:ext cx="2521882" cy="29312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1">
              <a:latin typeface="+mn-lt"/>
            </a:rPr>
            <a:t>Total Graded Activities    </a:t>
          </a:r>
          <a:r>
            <a:rPr lang="en-US" sz="1200" b="1" baseline="0">
              <a:latin typeface="+mn-lt"/>
            </a:rPr>
            <a:t>       </a:t>
          </a:r>
          <a:r>
            <a:rPr lang="en-US" sz="1200" b="1">
              <a:latin typeface="+mn-lt"/>
            </a:rPr>
            <a:t>-        </a:t>
          </a:r>
        </a:p>
      </xdr:txBody>
    </xdr:sp>
    <xdr:clientData/>
  </xdr:twoCellAnchor>
  <xdr:twoCellAnchor>
    <xdr:from>
      <xdr:col>3</xdr:col>
      <xdr:colOff>425694</xdr:colOff>
      <xdr:row>6</xdr:row>
      <xdr:rowOff>80129</xdr:rowOff>
    </xdr:from>
    <xdr:to>
      <xdr:col>4</xdr:col>
      <xdr:colOff>281513</xdr:colOff>
      <xdr:row>8</xdr:row>
      <xdr:rowOff>74125</xdr:rowOff>
    </xdr:to>
    <xdr:sp macro="" textlink="'Result Sheet'!V2">
      <xdr:nvSpPr>
        <xdr:cNvPr id="6" name="TextBox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 txBox="1"/>
      </xdr:nvSpPr>
      <xdr:spPr>
        <a:xfrm>
          <a:off x="2254494" y="1051679"/>
          <a:ext cx="465419" cy="3178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fld id="{4156C0BD-F9D0-4510-BF23-DD620221CF7C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200</a:t>
          </a:fld>
          <a:endParaRPr lang="en-US" sz="1600">
            <a:latin typeface="+mn-lt"/>
          </a:endParaRPr>
        </a:p>
      </xdr:txBody>
    </xdr:sp>
    <xdr:clientData/>
  </xdr:twoCellAnchor>
  <xdr:oneCellAnchor>
    <xdr:from>
      <xdr:col>2</xdr:col>
      <xdr:colOff>83849</xdr:colOff>
      <xdr:row>1</xdr:row>
      <xdr:rowOff>154422</xdr:rowOff>
    </xdr:from>
    <xdr:ext cx="3393814" cy="28020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 txBox="1"/>
      </xdr:nvSpPr>
      <xdr:spPr>
        <a:xfrm>
          <a:off x="1312881" y="318293"/>
          <a:ext cx="3393814" cy="28020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200" b="1">
              <a:latin typeface="+mn-lt"/>
            </a:rPr>
            <a:t>PROGRESSIVE RESULT - "CLASS/ COURSE</a:t>
          </a:r>
          <a:r>
            <a:rPr lang="en-US" sz="1200" b="1" baseline="0">
              <a:latin typeface="+mn-lt"/>
            </a:rPr>
            <a:t> DETAILS"</a:t>
          </a:r>
          <a:endParaRPr lang="en-US" sz="1200" b="1">
            <a:latin typeface="+mn-lt"/>
          </a:endParaRPr>
        </a:p>
      </xdr:txBody>
    </xdr:sp>
    <xdr:clientData/>
  </xdr:oneCellAnchor>
  <xdr:oneCellAnchor>
    <xdr:from>
      <xdr:col>4</xdr:col>
      <xdr:colOff>46337</xdr:colOff>
      <xdr:row>4</xdr:row>
      <xdr:rowOff>75534</xdr:rowOff>
    </xdr:from>
    <xdr:ext cx="1114344" cy="28020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 txBox="1"/>
      </xdr:nvSpPr>
      <xdr:spPr>
        <a:xfrm>
          <a:off x="2484737" y="723234"/>
          <a:ext cx="1114344" cy="28020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en-US" sz="1200" b="1">
              <a:latin typeface="+mn-lt"/>
            </a:rPr>
            <a:t>Current Wk - 5</a:t>
          </a:r>
        </a:p>
      </xdr:txBody>
    </xdr:sp>
    <xdr:clientData/>
  </xdr:oneCellAnchor>
  <xdr:oneCellAnchor>
    <xdr:from>
      <xdr:col>0</xdr:col>
      <xdr:colOff>193782</xdr:colOff>
      <xdr:row>4</xdr:row>
      <xdr:rowOff>75534</xdr:rowOff>
    </xdr:from>
    <xdr:ext cx="1138197" cy="28020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 txBox="1"/>
      </xdr:nvSpPr>
      <xdr:spPr>
        <a:xfrm>
          <a:off x="193782" y="723234"/>
          <a:ext cx="1138197" cy="28020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en-US" sz="1200" b="1">
              <a:latin typeface="+mn-lt"/>
            </a:rPr>
            <a:t>Total Str   -  30 </a:t>
          </a:r>
        </a:p>
      </xdr:txBody>
    </xdr:sp>
    <xdr:clientData/>
  </xdr:oneCellAnchor>
  <xdr:oneCellAnchor>
    <xdr:from>
      <xdr:col>4</xdr:col>
      <xdr:colOff>116613</xdr:colOff>
      <xdr:row>9</xdr:row>
      <xdr:rowOff>87196</xdr:rowOff>
    </xdr:from>
    <xdr:ext cx="973793" cy="28020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 txBox="1"/>
      </xdr:nvSpPr>
      <xdr:spPr>
        <a:xfrm>
          <a:off x="2555013" y="1544521"/>
          <a:ext cx="973793" cy="28020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>
              <a:latin typeface="+mn-lt"/>
            </a:rPr>
            <a:t>Grades Distr</a:t>
          </a:r>
        </a:p>
      </xdr:txBody>
    </xdr:sp>
    <xdr:clientData/>
  </xdr:oneCellAnchor>
  <xdr:oneCellAnchor>
    <xdr:from>
      <xdr:col>4</xdr:col>
      <xdr:colOff>202776</xdr:colOff>
      <xdr:row>38</xdr:row>
      <xdr:rowOff>104161</xdr:rowOff>
    </xdr:from>
    <xdr:ext cx="780983" cy="280205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 txBox="1"/>
      </xdr:nvSpPr>
      <xdr:spPr>
        <a:xfrm>
          <a:off x="2660841" y="6331258"/>
          <a:ext cx="780983" cy="28020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>
              <a:latin typeface="+mn-lt"/>
            </a:rPr>
            <a:t>Bottom 5</a:t>
          </a:r>
        </a:p>
      </xdr:txBody>
    </xdr:sp>
    <xdr:clientData/>
  </xdr:oneCellAnchor>
  <xdr:oneCellAnchor>
    <xdr:from>
      <xdr:col>4</xdr:col>
      <xdr:colOff>334044</xdr:colOff>
      <xdr:row>24</xdr:row>
      <xdr:rowOff>63420</xdr:rowOff>
    </xdr:from>
    <xdr:ext cx="538930" cy="28020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 txBox="1"/>
      </xdr:nvSpPr>
      <xdr:spPr>
        <a:xfrm>
          <a:off x="2772444" y="3949620"/>
          <a:ext cx="538930" cy="28020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>
              <a:latin typeface="+mn-lt"/>
            </a:rPr>
            <a:t>Top 5</a:t>
          </a:r>
        </a:p>
      </xdr:txBody>
    </xdr:sp>
    <xdr:clientData/>
  </xdr:oneCellAnchor>
  <xdr:twoCellAnchor>
    <xdr:from>
      <xdr:col>0</xdr:col>
      <xdr:colOff>199099</xdr:colOff>
      <xdr:row>11</xdr:row>
      <xdr:rowOff>66463</xdr:rowOff>
    </xdr:from>
    <xdr:to>
      <xdr:col>9</xdr:col>
      <xdr:colOff>394667</xdr:colOff>
      <xdr:row>23</xdr:row>
      <xdr:rowOff>104383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16</xdr:col>
      <xdr:colOff>340468</xdr:colOff>
      <xdr:row>12</xdr:row>
      <xdr:rowOff>121595</xdr:rowOff>
    </xdr:from>
    <xdr:ext cx="18473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 txBox="1"/>
      </xdr:nvSpPr>
      <xdr:spPr>
        <a:xfrm>
          <a:off x="10094068" y="206469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4</xdr:col>
      <xdr:colOff>443630</xdr:colOff>
      <xdr:row>6</xdr:row>
      <xdr:rowOff>91970</xdr:rowOff>
    </xdr:from>
    <xdr:to>
      <xdr:col>9</xdr:col>
      <xdr:colOff>366864</xdr:colOff>
      <xdr:row>8</xdr:row>
      <xdr:rowOff>62283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 txBox="1"/>
      </xdr:nvSpPr>
      <xdr:spPr>
        <a:xfrm>
          <a:off x="2882030" y="1063520"/>
          <a:ext cx="2971234" cy="29416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1">
              <a:latin typeface="+mn-lt"/>
            </a:rPr>
            <a:t>Graded Activities Completed -</a:t>
          </a:r>
        </a:p>
      </xdr:txBody>
    </xdr:sp>
    <xdr:clientData/>
  </xdr:twoCellAnchor>
  <xdr:twoCellAnchor>
    <xdr:from>
      <xdr:col>8</xdr:col>
      <xdr:colOff>196157</xdr:colOff>
      <xdr:row>6</xdr:row>
      <xdr:rowOff>130553</xdr:rowOff>
    </xdr:from>
    <xdr:to>
      <xdr:col>8</xdr:col>
      <xdr:colOff>483864</xdr:colOff>
      <xdr:row>8</xdr:row>
      <xdr:rowOff>23700</xdr:rowOff>
    </xdr:to>
    <xdr:sp macro="" textlink="'Result Sheet'!V3">
      <xdr:nvSpPr>
        <xdr:cNvPr id="16" name="TextBox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SpPr txBox="1"/>
      </xdr:nvSpPr>
      <xdr:spPr>
        <a:xfrm>
          <a:off x="5072957" y="1102103"/>
          <a:ext cx="287707" cy="2169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fld id="{D6DB659D-057D-45AA-9E0C-2D57AE7C2792}" type="TxLink">
            <a:rPr lang="en-US" sz="12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200</a:t>
          </a:fld>
          <a:endParaRPr lang="en-US" sz="1100"/>
        </a:p>
      </xdr:txBody>
    </xdr:sp>
    <xdr:clientData/>
  </xdr:twoCellAnchor>
  <xdr:twoCellAnchor>
    <xdr:from>
      <xdr:col>8</xdr:col>
      <xdr:colOff>550527</xdr:colOff>
      <xdr:row>6</xdr:row>
      <xdr:rowOff>130553</xdr:rowOff>
    </xdr:from>
    <xdr:to>
      <xdr:col>9</xdr:col>
      <xdr:colOff>259219</xdr:colOff>
      <xdr:row>8</xdr:row>
      <xdr:rowOff>23700</xdr:rowOff>
    </xdr:to>
    <xdr:sp macro="" textlink="'Result Sheet'!W3">
      <xdr:nvSpPr>
        <xdr:cNvPr id="17" name="TextBox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SpPr txBox="1"/>
      </xdr:nvSpPr>
      <xdr:spPr>
        <a:xfrm>
          <a:off x="5427327" y="1102103"/>
          <a:ext cx="318292" cy="2169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fld id="{FD42B59B-05FA-40A2-93EA-ECEB90179EE4}" type="TxLink">
            <a:rPr lang="en-US" sz="12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100%</a:t>
          </a:fld>
          <a:endParaRPr lang="en-US" sz="1100"/>
        </a:p>
      </xdr:txBody>
    </xdr:sp>
    <xdr:clientData/>
  </xdr:twoCellAnchor>
  <xdr:twoCellAnchor>
    <xdr:from>
      <xdr:col>7</xdr:col>
      <xdr:colOff>368490</xdr:colOff>
      <xdr:row>4</xdr:row>
      <xdr:rowOff>54240</xdr:rowOff>
    </xdr:from>
    <xdr:to>
      <xdr:col>9</xdr:col>
      <xdr:colOff>366864</xdr:colOff>
      <xdr:row>6</xdr:row>
      <xdr:rowOff>21294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 txBox="1"/>
      </xdr:nvSpPr>
      <xdr:spPr>
        <a:xfrm>
          <a:off x="4635690" y="701940"/>
          <a:ext cx="1217574" cy="29090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r>
            <a:rPr lang="en-US" sz="1200" b="1">
              <a:latin typeface="+mn-lt"/>
            </a:rPr>
            <a:t>As On -             </a:t>
          </a:r>
        </a:p>
      </xdr:txBody>
    </xdr:sp>
    <xdr:clientData/>
  </xdr:twoCellAnchor>
  <xdr:twoCellAnchor>
    <xdr:from>
      <xdr:col>8</xdr:col>
      <xdr:colOff>332843</xdr:colOff>
      <xdr:row>4</xdr:row>
      <xdr:rowOff>91135</xdr:rowOff>
    </xdr:from>
    <xdr:to>
      <xdr:col>9</xdr:col>
      <xdr:colOff>341917</xdr:colOff>
      <xdr:row>5</xdr:row>
      <xdr:rowOff>147682</xdr:rowOff>
    </xdr:to>
    <xdr:sp macro="" textlink="'Dynamic Images'!M2">
      <xdr:nvSpPr>
        <xdr:cNvPr id="19" name="TextBox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 txBox="1"/>
      </xdr:nvSpPr>
      <xdr:spPr>
        <a:xfrm>
          <a:off x="5209643" y="738835"/>
          <a:ext cx="618674" cy="2184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fld id="{DDAABE5E-6909-4253-AE92-ED654E2DC5C9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21/8/24</a:t>
          </a:fld>
          <a:endParaRPr lang="en-US" sz="1400" b="1" i="0" u="none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0</xdr:col>
      <xdr:colOff>97494</xdr:colOff>
      <xdr:row>41</xdr:row>
      <xdr:rowOff>63508</xdr:rowOff>
    </xdr:from>
    <xdr:to>
      <xdr:col>1</xdr:col>
      <xdr:colOff>601891</xdr:colOff>
      <xdr:row>51</xdr:row>
      <xdr:rowOff>112662</xdr:rowOff>
    </xdr:to>
    <xdr:sp macro="" textlink="">
      <xdr:nvSpPr>
        <xdr:cNvPr id="20" name="Rounded Rectangl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97494" y="6782218"/>
          <a:ext cx="1118913" cy="168786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207439</xdr:colOff>
          <xdr:row>41</xdr:row>
          <xdr:rowOff>104868</xdr:rowOff>
        </xdr:from>
        <xdr:to>
          <xdr:col>1</xdr:col>
          <xdr:colOff>491946</xdr:colOff>
          <xdr:row>47</xdr:row>
          <xdr:rowOff>38454</xdr:rowOff>
        </xdr:to>
        <xdr:pic>
          <xdr:nvPicPr>
            <xdr:cNvPr id="21" name="Picture 20">
              <a:extLst>
                <a:ext uri="{FF2B5EF4-FFF2-40B4-BE49-F238E27FC236}">
                  <a16:creationId xmlns:a16="http://schemas.microsoft.com/office/drawing/2014/main" id="{00000000-0008-0000-1300-000015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fthlast" spid="_x0000_s4617"/>
                </a:ext>
              </a:extLst>
            </xdr:cNvPicPr>
          </xdr:nvPicPr>
          <xdr:blipFill rotWithShape="1">
            <a:blip xmlns:r="http://schemas.openxmlformats.org/officeDocument/2006/relationships" r:embed="rId2"/>
            <a:srcRect l="2055" t="1732" r="6191" b="3674"/>
            <a:stretch>
              <a:fillRect/>
            </a:stretch>
          </xdr:blipFill>
          <xdr:spPr>
            <a:xfrm>
              <a:off x="207439" y="6682131"/>
              <a:ext cx="896112" cy="896112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0</xdr:col>
      <xdr:colOff>141504</xdr:colOff>
      <xdr:row>47</xdr:row>
      <xdr:rowOff>125098</xdr:rowOff>
    </xdr:from>
    <xdr:to>
      <xdr:col>1</xdr:col>
      <xdr:colOff>557881</xdr:colOff>
      <xdr:row>49</xdr:row>
      <xdr:rowOff>21403</xdr:rowOff>
    </xdr:to>
    <xdr:sp macro="" textlink="'Dynamic Images'!F7">
      <xdr:nvSpPr>
        <xdr:cNvPr id="22" name="TextBox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SpPr txBox="1"/>
      </xdr:nvSpPr>
      <xdr:spPr>
        <a:xfrm>
          <a:off x="141504" y="7664887"/>
          <a:ext cx="1027982" cy="217148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92EF6CA9-46F5-4C49-BEC8-38D17ADD21D0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Ariful Fikri</a:t>
          </a:fld>
          <a:endParaRPr lang="en-US" sz="900" b="1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393182</xdr:colOff>
      <xdr:row>49</xdr:row>
      <xdr:rowOff>141360</xdr:rowOff>
    </xdr:from>
    <xdr:to>
      <xdr:col>1</xdr:col>
      <xdr:colOff>306204</xdr:colOff>
      <xdr:row>51</xdr:row>
      <xdr:rowOff>30368</xdr:rowOff>
    </xdr:to>
    <xdr:sp macro="" textlink="'Dynamic Images'!I7">
      <xdr:nvSpPr>
        <xdr:cNvPr id="23" name="TextBox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SpPr txBox="1"/>
      </xdr:nvSpPr>
      <xdr:spPr>
        <a:xfrm>
          <a:off x="393182" y="8171037"/>
          <a:ext cx="527538" cy="21675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11622BB9-2B33-4D47-B73D-F509A0CA0875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52.09</a:t>
          </a:fld>
          <a:endParaRPr lang="en-US" sz="900" b="1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2</xdr:col>
      <xdr:colOff>73590</xdr:colOff>
      <xdr:row>41</xdr:row>
      <xdr:rowOff>63508</xdr:rowOff>
    </xdr:from>
    <xdr:to>
      <xdr:col>3</xdr:col>
      <xdr:colOff>577987</xdr:colOff>
      <xdr:row>51</xdr:row>
      <xdr:rowOff>112662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302622" y="6782218"/>
          <a:ext cx="1118913" cy="168786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183535</xdr:colOff>
          <xdr:row>41</xdr:row>
          <xdr:rowOff>104868</xdr:rowOff>
        </xdr:from>
        <xdr:to>
          <xdr:col>3</xdr:col>
          <xdr:colOff>468042</xdr:colOff>
          <xdr:row>47</xdr:row>
          <xdr:rowOff>38454</xdr:rowOff>
        </xdr:to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00000000-0008-0000-1300-00001A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ourthlast" spid="_x0000_s4618"/>
                </a:ext>
              </a:extLst>
            </xdr:cNvPicPr>
          </xdr:nvPicPr>
          <xdr:blipFill rotWithShape="1">
            <a:blip xmlns:r="http://schemas.openxmlformats.org/officeDocument/2006/relationships" r:embed="rId3"/>
            <a:srcRect l="2055" t="1732" r="6191" b="3674"/>
            <a:stretch>
              <a:fillRect/>
            </a:stretch>
          </xdr:blipFill>
          <xdr:spPr>
            <a:xfrm>
              <a:off x="1406746" y="6682131"/>
              <a:ext cx="896112" cy="896112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2</xdr:col>
      <xdr:colOff>119000</xdr:colOff>
      <xdr:row>47</xdr:row>
      <xdr:rowOff>125098</xdr:rowOff>
    </xdr:from>
    <xdr:to>
      <xdr:col>3</xdr:col>
      <xdr:colOff>532577</xdr:colOff>
      <xdr:row>49</xdr:row>
      <xdr:rowOff>21403</xdr:rowOff>
    </xdr:to>
    <xdr:sp macro="" textlink="'Dynamic Images'!F8">
      <xdr:nvSpPr>
        <xdr:cNvPr id="27" name="TextBox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SpPr txBox="1"/>
      </xdr:nvSpPr>
      <xdr:spPr>
        <a:xfrm>
          <a:off x="1342211" y="7664887"/>
          <a:ext cx="1025182" cy="217148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8DD99355-6CD5-4681-B762-96005F865EE4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Diva Salsabila</a:t>
          </a:fld>
          <a:endParaRPr lang="en-US" sz="900" b="1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2</xdr:col>
      <xdr:colOff>408698</xdr:colOff>
      <xdr:row>49</xdr:row>
      <xdr:rowOff>141360</xdr:rowOff>
    </xdr:from>
    <xdr:to>
      <xdr:col>3</xdr:col>
      <xdr:colOff>242879</xdr:colOff>
      <xdr:row>51</xdr:row>
      <xdr:rowOff>30368</xdr:rowOff>
    </xdr:to>
    <xdr:sp macro="" textlink="'Dynamic Images'!I8">
      <xdr:nvSpPr>
        <xdr:cNvPr id="28" name="TextBox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SpPr txBox="1"/>
      </xdr:nvSpPr>
      <xdr:spPr>
        <a:xfrm>
          <a:off x="1637730" y="8171037"/>
          <a:ext cx="448697" cy="21675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3F11152F-F41C-4ED6-A9E0-E0F644D79982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50.55</a:t>
          </a:fld>
          <a:endParaRPr lang="en-US" sz="900" b="1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4</xdr:col>
      <xdr:colOff>49686</xdr:colOff>
      <xdr:row>41</xdr:row>
      <xdr:rowOff>63508</xdr:rowOff>
    </xdr:from>
    <xdr:to>
      <xdr:col>5</xdr:col>
      <xdr:colOff>544080</xdr:colOff>
      <xdr:row>51</xdr:row>
      <xdr:rowOff>112662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2507751" y="6782218"/>
          <a:ext cx="1108910" cy="168786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154629</xdr:colOff>
          <xdr:row>41</xdr:row>
          <xdr:rowOff>104868</xdr:rowOff>
        </xdr:from>
        <xdr:to>
          <xdr:col>5</xdr:col>
          <xdr:colOff>439136</xdr:colOff>
          <xdr:row>47</xdr:row>
          <xdr:rowOff>38454</xdr:rowOff>
        </xdr:to>
        <xdr:pic>
          <xdr:nvPicPr>
            <xdr:cNvPr id="31" name="Picture 30">
              <a:extLst>
                <a:ext uri="{FF2B5EF4-FFF2-40B4-BE49-F238E27FC236}">
                  <a16:creationId xmlns:a16="http://schemas.microsoft.com/office/drawing/2014/main" id="{00000000-0008-0000-1300-00001F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Thirdlast" spid="_x0000_s4619"/>
                </a:ext>
              </a:extLst>
            </xdr:cNvPicPr>
          </xdr:nvPicPr>
          <xdr:blipFill rotWithShape="1">
            <a:blip xmlns:r="http://schemas.openxmlformats.org/officeDocument/2006/relationships" r:embed="rId4"/>
            <a:srcRect l="2055" t="1732" r="6191" b="3674"/>
            <a:stretch>
              <a:fillRect/>
            </a:stretch>
          </xdr:blipFill>
          <xdr:spPr>
            <a:xfrm>
              <a:off x="2601050" y="6682131"/>
              <a:ext cx="896112" cy="896112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4</xdr:col>
      <xdr:colOff>95096</xdr:colOff>
      <xdr:row>47</xdr:row>
      <xdr:rowOff>125098</xdr:rowOff>
    </xdr:from>
    <xdr:to>
      <xdr:col>5</xdr:col>
      <xdr:colOff>498670</xdr:colOff>
      <xdr:row>49</xdr:row>
      <xdr:rowOff>21403</xdr:rowOff>
    </xdr:to>
    <xdr:sp macro="" textlink="'Dynamic Images'!F9">
      <xdr:nvSpPr>
        <xdr:cNvPr id="32" name="TextBox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SpPr txBox="1"/>
      </xdr:nvSpPr>
      <xdr:spPr>
        <a:xfrm>
          <a:off x="2541517" y="7664887"/>
          <a:ext cx="1015179" cy="217148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939E8F21-9F53-46A1-9F09-8C48A5A4D346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Camelia Putri</a:t>
          </a:fld>
          <a:endParaRPr lang="en-US" sz="900" b="1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4</xdr:col>
      <xdr:colOff>381777</xdr:colOff>
      <xdr:row>49</xdr:row>
      <xdr:rowOff>141360</xdr:rowOff>
    </xdr:from>
    <xdr:to>
      <xdr:col>5</xdr:col>
      <xdr:colOff>211989</xdr:colOff>
      <xdr:row>51</xdr:row>
      <xdr:rowOff>30368</xdr:rowOff>
    </xdr:to>
    <xdr:sp macro="" textlink="'Dynamic Images'!I9">
      <xdr:nvSpPr>
        <xdr:cNvPr id="33" name="TextBox 32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SpPr txBox="1"/>
      </xdr:nvSpPr>
      <xdr:spPr>
        <a:xfrm>
          <a:off x="2839842" y="8171037"/>
          <a:ext cx="444728" cy="21675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7966E699-044C-43ED-AF61-9F8232184694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42.53</a:t>
          </a:fld>
          <a:endParaRPr lang="en-US" sz="900" b="1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6</xdr:col>
      <xdr:colOff>15779</xdr:colOff>
      <xdr:row>41</xdr:row>
      <xdr:rowOff>63508</xdr:rowOff>
    </xdr:from>
    <xdr:to>
      <xdr:col>7</xdr:col>
      <xdr:colOff>520176</xdr:colOff>
      <xdr:row>51</xdr:row>
      <xdr:rowOff>112662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3702876" y="6782218"/>
          <a:ext cx="1118913" cy="168786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125724</xdr:colOff>
          <xdr:row>41</xdr:row>
          <xdr:rowOff>104868</xdr:rowOff>
        </xdr:from>
        <xdr:to>
          <xdr:col>7</xdr:col>
          <xdr:colOff>410231</xdr:colOff>
          <xdr:row>47</xdr:row>
          <xdr:rowOff>38454</xdr:rowOff>
        </xdr:to>
        <xdr:pic>
          <xdr:nvPicPr>
            <xdr:cNvPr id="36" name="Picture 35">
              <a:extLst>
                <a:ext uri="{FF2B5EF4-FFF2-40B4-BE49-F238E27FC236}">
                  <a16:creationId xmlns:a16="http://schemas.microsoft.com/office/drawing/2014/main" id="{00000000-0008-0000-1300-000024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Secondlast" spid="_x0000_s4620"/>
                </a:ext>
              </a:extLst>
            </xdr:cNvPicPr>
          </xdr:nvPicPr>
          <xdr:blipFill rotWithShape="1">
            <a:blip xmlns:r="http://schemas.openxmlformats.org/officeDocument/2006/relationships" r:embed="rId5"/>
            <a:srcRect l="2055" t="1732" r="6191" b="3674"/>
            <a:stretch>
              <a:fillRect/>
            </a:stretch>
          </xdr:blipFill>
          <xdr:spPr>
            <a:xfrm>
              <a:off x="3795356" y="6682131"/>
              <a:ext cx="896112" cy="896112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6</xdr:col>
      <xdr:colOff>61189</xdr:colOff>
      <xdr:row>47</xdr:row>
      <xdr:rowOff>125098</xdr:rowOff>
    </xdr:from>
    <xdr:to>
      <xdr:col>7</xdr:col>
      <xdr:colOff>474766</xdr:colOff>
      <xdr:row>49</xdr:row>
      <xdr:rowOff>21403</xdr:rowOff>
    </xdr:to>
    <xdr:sp macro="" textlink="'Dynamic Images'!F10">
      <xdr:nvSpPr>
        <xdr:cNvPr id="37" name="TextBox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SpPr txBox="1"/>
      </xdr:nvSpPr>
      <xdr:spPr>
        <a:xfrm>
          <a:off x="3730821" y="7664887"/>
          <a:ext cx="1025182" cy="217148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1ACDE1D1-296C-433D-9EE5-812E0DA21AD9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Otis Osburn</a:t>
          </a:fld>
          <a:endParaRPr lang="en-US" sz="400" b="1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6</xdr:col>
      <xdr:colOff>357874</xdr:colOff>
      <xdr:row>49</xdr:row>
      <xdr:rowOff>141360</xdr:rowOff>
    </xdr:from>
    <xdr:to>
      <xdr:col>7</xdr:col>
      <xdr:colOff>178082</xdr:colOff>
      <xdr:row>51</xdr:row>
      <xdr:rowOff>30368</xdr:rowOff>
    </xdr:to>
    <xdr:sp macro="" textlink="'Dynamic Images'!I10">
      <xdr:nvSpPr>
        <xdr:cNvPr id="38" name="TextBox 37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SpPr txBox="1"/>
      </xdr:nvSpPr>
      <xdr:spPr>
        <a:xfrm>
          <a:off x="4044971" y="8171037"/>
          <a:ext cx="434724" cy="21675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7DBBF936-0646-42B1-AFA8-71DFF8B11B2A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40.65</a:t>
          </a:fld>
          <a:endParaRPr lang="en-US" sz="400" b="1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7</xdr:col>
      <xdr:colOff>605129</xdr:colOff>
      <xdr:row>41</xdr:row>
      <xdr:rowOff>63508</xdr:rowOff>
    </xdr:from>
    <xdr:to>
      <xdr:col>9</xdr:col>
      <xdr:colOff>496272</xdr:colOff>
      <xdr:row>51</xdr:row>
      <xdr:rowOff>112662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SpPr/>
      </xdr:nvSpPr>
      <xdr:spPr>
        <a:xfrm>
          <a:off x="4906742" y="6782218"/>
          <a:ext cx="1120175" cy="168786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102644</xdr:colOff>
          <xdr:row>41</xdr:row>
          <xdr:rowOff>104868</xdr:rowOff>
        </xdr:from>
        <xdr:to>
          <xdr:col>9</xdr:col>
          <xdr:colOff>387151</xdr:colOff>
          <xdr:row>47</xdr:row>
          <xdr:rowOff>38454</xdr:rowOff>
        </xdr:to>
        <xdr:pic>
          <xdr:nvPicPr>
            <xdr:cNvPr id="41" name="Picture 40">
              <a:extLst>
                <a:ext uri="{FF2B5EF4-FFF2-40B4-BE49-F238E27FC236}">
                  <a16:creationId xmlns:a16="http://schemas.microsoft.com/office/drawing/2014/main" id="{00000000-0008-0000-1300-000029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Last" spid="_x0000_s4621"/>
                </a:ext>
              </a:extLst>
            </xdr:cNvPicPr>
          </xdr:nvPicPr>
          <xdr:blipFill rotWithShape="1">
            <a:blip xmlns:r="http://schemas.openxmlformats.org/officeDocument/2006/relationships" r:embed="rId6"/>
            <a:srcRect l="2055" t="1732" r="6191" b="3674"/>
            <a:stretch>
              <a:fillRect/>
            </a:stretch>
          </xdr:blipFill>
          <xdr:spPr>
            <a:xfrm>
              <a:off x="4995486" y="6682131"/>
              <a:ext cx="896112" cy="896112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38110</xdr:colOff>
      <xdr:row>47</xdr:row>
      <xdr:rowOff>125098</xdr:rowOff>
    </xdr:from>
    <xdr:to>
      <xdr:col>9</xdr:col>
      <xdr:colOff>451686</xdr:colOff>
      <xdr:row>49</xdr:row>
      <xdr:rowOff>21403</xdr:rowOff>
    </xdr:to>
    <xdr:sp macro="" textlink="'Dynamic Images'!F11">
      <xdr:nvSpPr>
        <xdr:cNvPr id="42" name="TextBox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 txBox="1"/>
      </xdr:nvSpPr>
      <xdr:spPr>
        <a:xfrm>
          <a:off x="4930952" y="7664887"/>
          <a:ext cx="1025181" cy="217148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80AA5DF5-44ED-44E9-A052-43551F9472FA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Fauzia Altaf</a:t>
          </a:fld>
          <a:endParaRPr lang="en-US" sz="400" b="1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8</xdr:col>
      <xdr:colOff>334794</xdr:colOff>
      <xdr:row>49</xdr:row>
      <xdr:rowOff>141360</xdr:rowOff>
    </xdr:from>
    <xdr:to>
      <xdr:col>9</xdr:col>
      <xdr:colOff>155001</xdr:colOff>
      <xdr:row>51</xdr:row>
      <xdr:rowOff>30368</xdr:rowOff>
    </xdr:to>
    <xdr:sp macro="" textlink="'Dynamic Images'!I11">
      <xdr:nvSpPr>
        <xdr:cNvPr id="43" name="TextBox 42">
          <a:extLst>
            <a:ext uri="{FF2B5EF4-FFF2-40B4-BE49-F238E27FC236}">
              <a16:creationId xmlns:a16="http://schemas.microsoft.com/office/drawing/2014/main" id="{00000000-0008-0000-1300-00002B000000}"/>
            </a:ext>
          </a:extLst>
        </xdr:cNvPr>
        <xdr:cNvSpPr txBox="1"/>
      </xdr:nvSpPr>
      <xdr:spPr>
        <a:xfrm>
          <a:off x="5250923" y="8171037"/>
          <a:ext cx="434723" cy="21675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3B73D066-6F1A-4F17-8F7A-626E981C370E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35.61</a:t>
          </a:fld>
          <a:endParaRPr lang="en-US" sz="400" b="1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97494</xdr:colOff>
      <xdr:row>26</xdr:row>
      <xdr:rowOff>111524</xdr:rowOff>
    </xdr:from>
    <xdr:to>
      <xdr:col>1</xdr:col>
      <xdr:colOff>596132</xdr:colOff>
      <xdr:row>36</xdr:row>
      <xdr:rowOff>153629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SpPr/>
      </xdr:nvSpPr>
      <xdr:spPr>
        <a:xfrm>
          <a:off x="97494" y="4372169"/>
          <a:ext cx="1113154" cy="1680815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204559</xdr:colOff>
          <xdr:row>27</xdr:row>
          <xdr:rowOff>11950</xdr:rowOff>
        </xdr:from>
        <xdr:to>
          <xdr:col>1</xdr:col>
          <xdr:colOff>489066</xdr:colOff>
          <xdr:row>32</xdr:row>
          <xdr:rowOff>105956</xdr:rowOff>
        </xdr:to>
        <xdr:pic>
          <xdr:nvPicPr>
            <xdr:cNvPr id="46" name="Picture 45">
              <a:extLst>
                <a:ext uri="{FF2B5EF4-FFF2-40B4-BE49-F238E27FC236}">
                  <a16:creationId xmlns:a16="http://schemas.microsoft.com/office/drawing/2014/main" id="{00000000-0008-0000-1300-00002E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rst" spid="_x0000_s4622"/>
                </a:ext>
              </a:extLst>
            </xdr:cNvPicPr>
          </xdr:nvPicPr>
          <xdr:blipFill rotWithShape="1">
            <a:blip xmlns:r="http://schemas.openxmlformats.org/officeDocument/2006/relationships" r:embed="rId7"/>
            <a:srcRect l="2055" t="1732" r="6191" b="3674"/>
            <a:stretch>
              <a:fillRect/>
            </a:stretch>
          </xdr:blipFill>
          <xdr:spPr>
            <a:xfrm>
              <a:off x="204559" y="4343318"/>
              <a:ext cx="896112" cy="896112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0</xdr:col>
      <xdr:colOff>138624</xdr:colOff>
      <xdr:row>33</xdr:row>
      <xdr:rowOff>540</xdr:rowOff>
    </xdr:from>
    <xdr:to>
      <xdr:col>1</xdr:col>
      <xdr:colOff>555001</xdr:colOff>
      <xdr:row>34</xdr:row>
      <xdr:rowOff>60131</xdr:rowOff>
    </xdr:to>
    <xdr:sp macro="" textlink="'Dynamic Images'!F2">
      <xdr:nvSpPr>
        <xdr:cNvPr id="47" name="TextBox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 txBox="1"/>
      </xdr:nvSpPr>
      <xdr:spPr>
        <a:xfrm>
          <a:off x="138624" y="5294435"/>
          <a:ext cx="1027982" cy="22001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89E8BB67-8D84-4081-A577-9F33ADDBC2A0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Ola Wiley</a:t>
          </a:fld>
          <a:endParaRPr lang="en-US" sz="900" b="1">
            <a:latin typeface="+mn-lt"/>
          </a:endParaRPr>
        </a:p>
      </xdr:txBody>
    </xdr:sp>
    <xdr:clientData/>
  </xdr:twoCellAnchor>
  <xdr:twoCellAnchor>
    <xdr:from>
      <xdr:col>0</xdr:col>
      <xdr:colOff>435822</xdr:colOff>
      <xdr:row>34</xdr:row>
      <xdr:rowOff>154064</xdr:rowOff>
    </xdr:from>
    <xdr:to>
      <xdr:col>1</xdr:col>
      <xdr:colOff>257804</xdr:colOff>
      <xdr:row>36</xdr:row>
      <xdr:rowOff>43072</xdr:rowOff>
    </xdr:to>
    <xdr:sp macro="" textlink="'Dynamic Images'!I2">
      <xdr:nvSpPr>
        <xdr:cNvPr id="48" name="TextBox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 txBox="1"/>
      </xdr:nvSpPr>
      <xdr:spPr>
        <a:xfrm>
          <a:off x="435822" y="5725677"/>
          <a:ext cx="436498" cy="2167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1F40CA48-E3D8-417E-A15D-963FE241CEF1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73.14</a:t>
          </a:fld>
          <a:endParaRPr lang="en-US" sz="900" b="1">
            <a:latin typeface="+mn-lt"/>
          </a:endParaRPr>
        </a:p>
      </xdr:txBody>
    </xdr:sp>
    <xdr:clientData/>
  </xdr:twoCellAnchor>
  <xdr:twoCellAnchor>
    <xdr:from>
      <xdr:col>2</xdr:col>
      <xdr:colOff>73590</xdr:colOff>
      <xdr:row>26</xdr:row>
      <xdr:rowOff>111524</xdr:rowOff>
    </xdr:from>
    <xdr:to>
      <xdr:col>3</xdr:col>
      <xdr:colOff>572228</xdr:colOff>
      <xdr:row>36</xdr:row>
      <xdr:rowOff>153629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1300-000032000000}"/>
            </a:ext>
          </a:extLst>
        </xdr:cNvPr>
        <xdr:cNvSpPr/>
      </xdr:nvSpPr>
      <xdr:spPr>
        <a:xfrm>
          <a:off x="1302622" y="4372169"/>
          <a:ext cx="1113154" cy="1680815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180655</xdr:colOff>
          <xdr:row>27</xdr:row>
          <xdr:rowOff>11950</xdr:rowOff>
        </xdr:from>
        <xdr:to>
          <xdr:col>3</xdr:col>
          <xdr:colOff>465162</xdr:colOff>
          <xdr:row>32</xdr:row>
          <xdr:rowOff>105956</xdr:rowOff>
        </xdr:to>
        <xdr:pic>
          <xdr:nvPicPr>
            <xdr:cNvPr id="51" name="Picture 50">
              <a:extLst>
                <a:ext uri="{FF2B5EF4-FFF2-40B4-BE49-F238E27FC236}">
                  <a16:creationId xmlns:a16="http://schemas.microsoft.com/office/drawing/2014/main" id="{00000000-0008-0000-1300-000033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Second" spid="_x0000_s4623"/>
                </a:ext>
              </a:extLst>
            </xdr:cNvPicPr>
          </xdr:nvPicPr>
          <xdr:blipFill rotWithShape="1">
            <a:blip xmlns:r="http://schemas.openxmlformats.org/officeDocument/2006/relationships" r:embed="rId8"/>
            <a:srcRect l="2055" t="1732" r="6191" b="3674"/>
            <a:stretch>
              <a:fillRect/>
            </a:stretch>
          </xdr:blipFill>
          <xdr:spPr>
            <a:xfrm>
              <a:off x="1403866" y="4343318"/>
              <a:ext cx="896112" cy="896112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2</xdr:col>
      <xdr:colOff>116120</xdr:colOff>
      <xdr:row>33</xdr:row>
      <xdr:rowOff>540</xdr:rowOff>
    </xdr:from>
    <xdr:to>
      <xdr:col>3</xdr:col>
      <xdr:colOff>529697</xdr:colOff>
      <xdr:row>34</xdr:row>
      <xdr:rowOff>60131</xdr:rowOff>
    </xdr:to>
    <xdr:sp macro="" textlink="'Dynamic Images'!F3">
      <xdr:nvSpPr>
        <xdr:cNvPr id="52" name="TextBox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SpPr txBox="1"/>
      </xdr:nvSpPr>
      <xdr:spPr>
        <a:xfrm>
          <a:off x="1339331" y="5294435"/>
          <a:ext cx="1025182" cy="22001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7DB4226B-F83F-4367-9CE2-1F572017C2F1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Sabitha Renaldi</a:t>
          </a:fld>
          <a:endParaRPr lang="en-US" sz="900" b="1">
            <a:latin typeface="+mn-lt"/>
          </a:endParaRPr>
        </a:p>
      </xdr:txBody>
    </xdr:sp>
    <xdr:clientData/>
  </xdr:twoCellAnchor>
  <xdr:twoCellAnchor>
    <xdr:from>
      <xdr:col>2</xdr:col>
      <xdr:colOff>411918</xdr:colOff>
      <xdr:row>34</xdr:row>
      <xdr:rowOff>154064</xdr:rowOff>
    </xdr:from>
    <xdr:to>
      <xdr:col>3</xdr:col>
      <xdr:colOff>233900</xdr:colOff>
      <xdr:row>36</xdr:row>
      <xdr:rowOff>43072</xdr:rowOff>
    </xdr:to>
    <xdr:sp macro="" textlink="'Dynamic Images'!I3">
      <xdr:nvSpPr>
        <xdr:cNvPr id="53" name="TextBox 52">
          <a:extLst>
            <a:ext uri="{FF2B5EF4-FFF2-40B4-BE49-F238E27FC236}">
              <a16:creationId xmlns:a16="http://schemas.microsoft.com/office/drawing/2014/main" id="{00000000-0008-0000-1300-000035000000}"/>
            </a:ext>
          </a:extLst>
        </xdr:cNvPr>
        <xdr:cNvSpPr txBox="1"/>
      </xdr:nvSpPr>
      <xdr:spPr>
        <a:xfrm>
          <a:off x="1640950" y="5725677"/>
          <a:ext cx="436498" cy="2167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86805EBC-63B3-425C-B1F1-26CAE758B1A7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69.02</a:t>
          </a:fld>
          <a:endParaRPr lang="en-US" sz="900" b="1">
            <a:latin typeface="+mn-lt"/>
          </a:endParaRPr>
        </a:p>
      </xdr:txBody>
    </xdr:sp>
    <xdr:clientData/>
  </xdr:twoCellAnchor>
  <xdr:twoCellAnchor>
    <xdr:from>
      <xdr:col>4</xdr:col>
      <xdr:colOff>49686</xdr:colOff>
      <xdr:row>26</xdr:row>
      <xdr:rowOff>111524</xdr:rowOff>
    </xdr:from>
    <xdr:to>
      <xdr:col>5</xdr:col>
      <xdr:colOff>548324</xdr:colOff>
      <xdr:row>36</xdr:row>
      <xdr:rowOff>153629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SpPr/>
      </xdr:nvSpPr>
      <xdr:spPr>
        <a:xfrm>
          <a:off x="2507751" y="4372169"/>
          <a:ext cx="1113154" cy="1680815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97218</xdr:colOff>
      <xdr:row>33</xdr:row>
      <xdr:rowOff>540</xdr:rowOff>
    </xdr:from>
    <xdr:to>
      <xdr:col>5</xdr:col>
      <xdr:colOff>500792</xdr:colOff>
      <xdr:row>34</xdr:row>
      <xdr:rowOff>60131</xdr:rowOff>
    </xdr:to>
    <xdr:sp macro="" textlink="'Dynamic Images'!F4">
      <xdr:nvSpPr>
        <xdr:cNvPr id="56" name="TextBox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 txBox="1"/>
      </xdr:nvSpPr>
      <xdr:spPr>
        <a:xfrm>
          <a:off x="2543639" y="5294435"/>
          <a:ext cx="1015179" cy="22001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97A4C835-EC57-44C9-B3C3-BEE9F346736D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Rendi Fernando</a:t>
          </a:fld>
          <a:endParaRPr lang="en-US" sz="900" b="1">
            <a:latin typeface="+mn-lt"/>
          </a:endParaRPr>
        </a:p>
      </xdr:txBody>
    </xdr:sp>
    <xdr:clientData/>
  </xdr:twoCellAnchor>
  <xdr:twoCellAnchor>
    <xdr:from>
      <xdr:col>4</xdr:col>
      <xdr:colOff>388014</xdr:colOff>
      <xdr:row>34</xdr:row>
      <xdr:rowOff>154064</xdr:rowOff>
    </xdr:from>
    <xdr:to>
      <xdr:col>5</xdr:col>
      <xdr:colOff>209996</xdr:colOff>
      <xdr:row>36</xdr:row>
      <xdr:rowOff>43072</xdr:rowOff>
    </xdr:to>
    <xdr:sp macro="" textlink="'Dynamic Images'!I4">
      <xdr:nvSpPr>
        <xdr:cNvPr id="57" name="TextBox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SpPr txBox="1"/>
      </xdr:nvSpPr>
      <xdr:spPr>
        <a:xfrm>
          <a:off x="2846079" y="5725677"/>
          <a:ext cx="436498" cy="2167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88ACEF74-1EA7-4BE4-A9C3-A66E6684C19C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66.63</a:t>
          </a:fld>
          <a:endParaRPr lang="en-US" sz="900" b="1">
            <a:latin typeface="+mn-lt"/>
          </a:endParaRPr>
        </a:p>
      </xdr:txBody>
    </xdr:sp>
    <xdr:clientData/>
  </xdr:twoCellAnchor>
  <xdr:twoCellAnchor>
    <xdr:from>
      <xdr:col>6</xdr:col>
      <xdr:colOff>15779</xdr:colOff>
      <xdr:row>26</xdr:row>
      <xdr:rowOff>111524</xdr:rowOff>
    </xdr:from>
    <xdr:to>
      <xdr:col>7</xdr:col>
      <xdr:colOff>514417</xdr:colOff>
      <xdr:row>36</xdr:row>
      <xdr:rowOff>153629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1300-00003B000000}"/>
            </a:ext>
          </a:extLst>
        </xdr:cNvPr>
        <xdr:cNvSpPr/>
      </xdr:nvSpPr>
      <xdr:spPr>
        <a:xfrm>
          <a:off x="3702876" y="4372169"/>
          <a:ext cx="1113154" cy="1680815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122844</xdr:colOff>
          <xdr:row>27</xdr:row>
          <xdr:rowOff>11950</xdr:rowOff>
        </xdr:from>
        <xdr:to>
          <xdr:col>7</xdr:col>
          <xdr:colOff>407351</xdr:colOff>
          <xdr:row>32</xdr:row>
          <xdr:rowOff>105956</xdr:rowOff>
        </xdr:to>
        <xdr:pic>
          <xdr:nvPicPr>
            <xdr:cNvPr id="60" name="Picture 59">
              <a:extLst>
                <a:ext uri="{FF2B5EF4-FFF2-40B4-BE49-F238E27FC236}">
                  <a16:creationId xmlns:a16="http://schemas.microsoft.com/office/drawing/2014/main" id="{00000000-0008-0000-1300-00003C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ourth" spid="_x0000_s4624"/>
                </a:ext>
              </a:extLst>
            </xdr:cNvPicPr>
          </xdr:nvPicPr>
          <xdr:blipFill rotWithShape="1">
            <a:blip xmlns:r="http://schemas.openxmlformats.org/officeDocument/2006/relationships" r:embed="rId9"/>
            <a:srcRect l="2055" t="1732" r="6191" b="3674"/>
            <a:stretch>
              <a:fillRect/>
            </a:stretch>
          </xdr:blipFill>
          <xdr:spPr>
            <a:xfrm>
              <a:off x="3792476" y="4343318"/>
              <a:ext cx="896112" cy="896112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6</xdr:col>
      <xdr:colOff>58309</xdr:colOff>
      <xdr:row>33</xdr:row>
      <xdr:rowOff>3896</xdr:rowOff>
    </xdr:from>
    <xdr:to>
      <xdr:col>7</xdr:col>
      <xdr:colOff>471886</xdr:colOff>
      <xdr:row>34</xdr:row>
      <xdr:rowOff>56776</xdr:rowOff>
    </xdr:to>
    <xdr:sp macro="" textlink="'Dynamic Images'!F5">
      <xdr:nvSpPr>
        <xdr:cNvPr id="61" name="TextBox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SpPr txBox="1"/>
      </xdr:nvSpPr>
      <xdr:spPr>
        <a:xfrm>
          <a:off x="3727941" y="5297791"/>
          <a:ext cx="1025182" cy="213301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1BAC863A-D682-40B8-A245-7F17BCA568F1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Reinal Jacob</a:t>
          </a:fld>
          <a:endParaRPr lang="en-US" sz="400" b="1">
            <a:latin typeface="+mn-lt"/>
          </a:endParaRPr>
        </a:p>
      </xdr:txBody>
    </xdr:sp>
    <xdr:clientData/>
  </xdr:twoCellAnchor>
  <xdr:twoCellAnchor>
    <xdr:from>
      <xdr:col>6</xdr:col>
      <xdr:colOff>354107</xdr:colOff>
      <xdr:row>34</xdr:row>
      <xdr:rowOff>154064</xdr:rowOff>
    </xdr:from>
    <xdr:to>
      <xdr:col>7</xdr:col>
      <xdr:colOff>176089</xdr:colOff>
      <xdr:row>36</xdr:row>
      <xdr:rowOff>43072</xdr:rowOff>
    </xdr:to>
    <xdr:sp macro="" textlink="'Dynamic Images'!I5">
      <xdr:nvSpPr>
        <xdr:cNvPr id="62" name="TextBox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 txBox="1"/>
      </xdr:nvSpPr>
      <xdr:spPr>
        <a:xfrm>
          <a:off x="4041204" y="5725677"/>
          <a:ext cx="436498" cy="2167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75C3E272-A018-4820-BDE3-F76E91B3F5B4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65.57</a:t>
          </a:fld>
          <a:endParaRPr lang="en-US" sz="400" b="1">
            <a:latin typeface="+mn-lt"/>
          </a:endParaRPr>
        </a:p>
      </xdr:txBody>
    </xdr:sp>
    <xdr:clientData/>
  </xdr:twoCellAnchor>
  <xdr:twoCellAnchor>
    <xdr:from>
      <xdr:col>7</xdr:col>
      <xdr:colOff>605129</xdr:colOff>
      <xdr:row>26</xdr:row>
      <xdr:rowOff>111524</xdr:rowOff>
    </xdr:from>
    <xdr:to>
      <xdr:col>9</xdr:col>
      <xdr:colOff>495982</xdr:colOff>
      <xdr:row>36</xdr:row>
      <xdr:rowOff>153629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SpPr/>
      </xdr:nvSpPr>
      <xdr:spPr>
        <a:xfrm>
          <a:off x="4906742" y="4372169"/>
          <a:ext cx="1119885" cy="1680815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102499</xdr:colOff>
          <xdr:row>27</xdr:row>
          <xdr:rowOff>11950</xdr:rowOff>
        </xdr:from>
        <xdr:to>
          <xdr:col>9</xdr:col>
          <xdr:colOff>387006</xdr:colOff>
          <xdr:row>32</xdr:row>
          <xdr:rowOff>105956</xdr:rowOff>
        </xdr:to>
        <xdr:pic>
          <xdr:nvPicPr>
            <xdr:cNvPr id="65" name="Picture 64">
              <a:extLst>
                <a:ext uri="{FF2B5EF4-FFF2-40B4-BE49-F238E27FC236}">
                  <a16:creationId xmlns:a16="http://schemas.microsoft.com/office/drawing/2014/main" id="{00000000-0008-0000-1300-000041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fth" spid="_x0000_s4625"/>
                </a:ext>
              </a:extLst>
            </xdr:cNvPicPr>
          </xdr:nvPicPr>
          <xdr:blipFill rotWithShape="1">
            <a:blip xmlns:r="http://schemas.openxmlformats.org/officeDocument/2006/relationships" r:embed="rId10"/>
            <a:srcRect l="2055" t="1732" r="6191" b="3674"/>
            <a:stretch>
              <a:fillRect/>
            </a:stretch>
          </xdr:blipFill>
          <xdr:spPr>
            <a:xfrm>
              <a:off x="4995341" y="4343318"/>
              <a:ext cx="896112" cy="896112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37965</xdr:colOff>
      <xdr:row>33</xdr:row>
      <xdr:rowOff>540</xdr:rowOff>
    </xdr:from>
    <xdr:to>
      <xdr:col>9</xdr:col>
      <xdr:colOff>451541</xdr:colOff>
      <xdr:row>34</xdr:row>
      <xdr:rowOff>60131</xdr:rowOff>
    </xdr:to>
    <xdr:sp macro="" textlink="'Dynamic Images'!F6">
      <xdr:nvSpPr>
        <xdr:cNvPr id="66" name="TextBox 65">
          <a:extLst>
            <a:ext uri="{FF2B5EF4-FFF2-40B4-BE49-F238E27FC236}">
              <a16:creationId xmlns:a16="http://schemas.microsoft.com/office/drawing/2014/main" id="{00000000-0008-0000-1300-000042000000}"/>
            </a:ext>
          </a:extLst>
        </xdr:cNvPr>
        <xdr:cNvSpPr txBox="1"/>
      </xdr:nvSpPr>
      <xdr:spPr>
        <a:xfrm>
          <a:off x="4930807" y="5294435"/>
          <a:ext cx="1025181" cy="22001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fld id="{FFB0C637-A434-47B8-81FC-11E3CAC5930E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Ahmed Taufiq</a:t>
          </a:fld>
          <a:endParaRPr lang="en-US" sz="400" b="1">
            <a:latin typeface="+mn-lt"/>
          </a:endParaRPr>
        </a:p>
      </xdr:txBody>
    </xdr:sp>
    <xdr:clientData/>
  </xdr:twoCellAnchor>
  <xdr:twoCellAnchor>
    <xdr:from>
      <xdr:col>8</xdr:col>
      <xdr:colOff>333761</xdr:colOff>
      <xdr:row>34</xdr:row>
      <xdr:rowOff>154064</xdr:rowOff>
    </xdr:from>
    <xdr:to>
      <xdr:col>9</xdr:col>
      <xdr:colOff>155744</xdr:colOff>
      <xdr:row>36</xdr:row>
      <xdr:rowOff>43072</xdr:rowOff>
    </xdr:to>
    <xdr:sp macro="" textlink="'Dynamic Images'!I6">
      <xdr:nvSpPr>
        <xdr:cNvPr id="67" name="TextBox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SpPr txBox="1"/>
      </xdr:nvSpPr>
      <xdr:spPr>
        <a:xfrm>
          <a:off x="5249890" y="5725677"/>
          <a:ext cx="436499" cy="2167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65104B77-DBFF-41AF-829F-8585D1039B12}" type="TxLink">
            <a:rPr lang="en-US" sz="8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62.62</a:t>
          </a:fld>
          <a:endParaRPr lang="en-US" sz="400" b="1">
            <a:latin typeface="+mn-lt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156751</xdr:colOff>
          <xdr:row>27</xdr:row>
          <xdr:rowOff>11950</xdr:rowOff>
        </xdr:from>
        <xdr:to>
          <xdr:col>5</xdr:col>
          <xdr:colOff>441258</xdr:colOff>
          <xdr:row>32</xdr:row>
          <xdr:rowOff>105956</xdr:rowOff>
        </xdr:to>
        <xdr:pic>
          <xdr:nvPicPr>
            <xdr:cNvPr id="69" name="Picture 68">
              <a:extLst>
                <a:ext uri="{FF2B5EF4-FFF2-40B4-BE49-F238E27FC236}">
                  <a16:creationId xmlns:a16="http://schemas.microsoft.com/office/drawing/2014/main" id="{00000000-0008-0000-1300-000045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Third" spid="_x0000_s4626"/>
                </a:ext>
              </a:extLst>
            </xdr:cNvPicPr>
          </xdr:nvPicPr>
          <xdr:blipFill rotWithShape="1">
            <a:blip xmlns:r="http://schemas.openxmlformats.org/officeDocument/2006/relationships" r:embed="rId11"/>
            <a:srcRect l="2055" t="1732" r="6191" b="3674"/>
            <a:stretch>
              <a:fillRect/>
            </a:stretch>
          </xdr:blipFill>
          <xdr:spPr>
            <a:xfrm>
              <a:off x="2603172" y="4343318"/>
              <a:ext cx="896112" cy="896112"/>
            </a:xfrm>
            <a:prstGeom prst="ellipse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487466</xdr:colOff>
      <xdr:row>6</xdr:row>
      <xdr:rowOff>130553</xdr:rowOff>
    </xdr:from>
    <xdr:to>
      <xdr:col>8</xdr:col>
      <xdr:colOff>544712</xdr:colOff>
      <xdr:row>8</xdr:row>
      <xdr:rowOff>23700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SpPr txBox="1"/>
      </xdr:nvSpPr>
      <xdr:spPr>
        <a:xfrm>
          <a:off x="5364266" y="1102103"/>
          <a:ext cx="57246" cy="2169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t>(</a:t>
          </a:r>
        </a:p>
      </xdr:txBody>
    </xdr:sp>
    <xdr:clientData/>
  </xdr:twoCellAnchor>
  <xdr:twoCellAnchor>
    <xdr:from>
      <xdr:col>9</xdr:col>
      <xdr:colOff>266486</xdr:colOff>
      <xdr:row>6</xdr:row>
      <xdr:rowOff>130553</xdr:rowOff>
    </xdr:from>
    <xdr:to>
      <xdr:col>9</xdr:col>
      <xdr:colOff>323732</xdr:colOff>
      <xdr:row>8</xdr:row>
      <xdr:rowOff>23700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1300-000047000000}"/>
            </a:ext>
          </a:extLst>
        </xdr:cNvPr>
        <xdr:cNvSpPr txBox="1"/>
      </xdr:nvSpPr>
      <xdr:spPr>
        <a:xfrm>
          <a:off x="5752886" y="1102103"/>
          <a:ext cx="57246" cy="2169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t>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18</xdr:row>
      <xdr:rowOff>126094</xdr:rowOff>
    </xdr:from>
    <xdr:to>
      <xdr:col>5</xdr:col>
      <xdr:colOff>124732</xdr:colOff>
      <xdr:row>18</xdr:row>
      <xdr:rowOff>126094</xdr:rowOff>
    </xdr:to>
    <xdr:sp macro="" textlink="">
      <xdr:nvSpPr>
        <xdr:cNvPr id="2" name="Text Box 10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6039757" y="3726544"/>
          <a:ext cx="8953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5</xdr:col>
      <xdr:colOff>0</xdr:colOff>
      <xdr:row>18</xdr:row>
      <xdr:rowOff>126094</xdr:rowOff>
    </xdr:from>
    <xdr:to>
      <xdr:col>5</xdr:col>
      <xdr:colOff>124732</xdr:colOff>
      <xdr:row>18</xdr:row>
      <xdr:rowOff>126094</xdr:rowOff>
    </xdr:to>
    <xdr:sp macro="" textlink="">
      <xdr:nvSpPr>
        <xdr:cNvPr id="3" name="Text Box 10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6039757" y="3726544"/>
          <a:ext cx="89535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16</xdr:row>
      <xdr:rowOff>126094</xdr:rowOff>
    </xdr:from>
    <xdr:to>
      <xdr:col>15</xdr:col>
      <xdr:colOff>124732</xdr:colOff>
      <xdr:row>16</xdr:row>
      <xdr:rowOff>126094</xdr:rowOff>
    </xdr:to>
    <xdr:sp macro="" textlink="">
      <xdr:nvSpPr>
        <xdr:cNvPr id="4" name="Text Box 1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34099500" y="3326494"/>
          <a:ext cx="124732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15</xdr:col>
      <xdr:colOff>0</xdr:colOff>
      <xdr:row>16</xdr:row>
      <xdr:rowOff>126094</xdr:rowOff>
    </xdr:from>
    <xdr:to>
      <xdr:col>15</xdr:col>
      <xdr:colOff>124732</xdr:colOff>
      <xdr:row>16</xdr:row>
      <xdr:rowOff>126094</xdr:rowOff>
    </xdr:to>
    <xdr:sp macro="" textlink="">
      <xdr:nvSpPr>
        <xdr:cNvPr id="5" name="Text Box 10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34099500" y="3326494"/>
          <a:ext cx="124732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10</xdr:row>
          <xdr:rowOff>56047</xdr:rowOff>
        </xdr:from>
        <xdr:ext cx="1047750" cy="990600"/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1200-000002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Last" spid="_x0000_s7565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9650983" y="935244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9</xdr:row>
          <xdr:rowOff>56047</xdr:rowOff>
        </xdr:from>
        <xdr:ext cx="1047750" cy="990600"/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00000000-0008-0000-1200-000003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Secondlast" spid="_x0000_s7566"/>
                </a:ext>
              </a:extLst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650983" y="836184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8</xdr:row>
          <xdr:rowOff>56047</xdr:rowOff>
        </xdr:from>
        <xdr:ext cx="1047750" cy="990600"/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00000000-0008-0000-1200-000004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Thirdlast" spid="_x0000_s7567"/>
                </a:ext>
              </a:extLst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9650983" y="737124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7</xdr:row>
          <xdr:rowOff>56047</xdr:rowOff>
        </xdr:from>
        <xdr:ext cx="1047750" cy="990600"/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00000000-0008-0000-1200-000005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ourthlast" spid="_x0000_s7568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650983" y="638064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6</xdr:row>
          <xdr:rowOff>56047</xdr:rowOff>
        </xdr:from>
        <xdr:ext cx="1047750" cy="990600"/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1200-000006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fthlast" spid="_x0000_s7569"/>
                </a:ext>
              </a:extLst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9650983" y="539004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xdr:twoCellAnchor editAs="oneCell">
    <xdr:from>
      <xdr:col>1</xdr:col>
      <xdr:colOff>32397</xdr:colOff>
      <xdr:row>13</xdr:row>
      <xdr:rowOff>40822</xdr:rowOff>
    </xdr:from>
    <xdr:to>
      <xdr:col>1</xdr:col>
      <xdr:colOff>928509</xdr:colOff>
      <xdr:row>13</xdr:row>
      <xdr:rowOff>936934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40" b="16940"/>
        <a:stretch/>
      </xdr:blipFill>
      <xdr:spPr>
        <a:xfrm>
          <a:off x="2451747" y="12309022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32397</xdr:colOff>
      <xdr:row>15</xdr:row>
      <xdr:rowOff>41142</xdr:rowOff>
    </xdr:from>
    <xdr:to>
      <xdr:col>1</xdr:col>
      <xdr:colOff>928509</xdr:colOff>
      <xdr:row>15</xdr:row>
      <xdr:rowOff>937254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868" b="11868"/>
        <a:stretch/>
      </xdr:blipFill>
      <xdr:spPr>
        <a:xfrm>
          <a:off x="2451747" y="14290542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33758</xdr:colOff>
      <xdr:row>9</xdr:row>
      <xdr:rowOff>41786</xdr:rowOff>
    </xdr:from>
    <xdr:to>
      <xdr:col>1</xdr:col>
      <xdr:colOff>929870</xdr:colOff>
      <xdr:row>9</xdr:row>
      <xdr:rowOff>937898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44" b="12444"/>
        <a:stretch/>
      </xdr:blipFill>
      <xdr:spPr>
        <a:xfrm>
          <a:off x="2453108" y="8347586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33758</xdr:colOff>
      <xdr:row>3</xdr:row>
      <xdr:rowOff>44432</xdr:rowOff>
    </xdr:from>
    <xdr:to>
      <xdr:col>1</xdr:col>
      <xdr:colOff>929870</xdr:colOff>
      <xdr:row>3</xdr:row>
      <xdr:rowOff>940544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07" b="11607"/>
        <a:stretch/>
      </xdr:blipFill>
      <xdr:spPr>
        <a:xfrm>
          <a:off x="2453108" y="2406632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32397</xdr:colOff>
      <xdr:row>8</xdr:row>
      <xdr:rowOff>36589</xdr:rowOff>
    </xdr:from>
    <xdr:to>
      <xdr:col>1</xdr:col>
      <xdr:colOff>928509</xdr:colOff>
      <xdr:row>8</xdr:row>
      <xdr:rowOff>932701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02" b="13802"/>
        <a:stretch/>
      </xdr:blipFill>
      <xdr:spPr>
        <a:xfrm>
          <a:off x="2451747" y="7351789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33757</xdr:colOff>
      <xdr:row>6</xdr:row>
      <xdr:rowOff>37233</xdr:rowOff>
    </xdr:from>
    <xdr:to>
      <xdr:col>1</xdr:col>
      <xdr:colOff>929869</xdr:colOff>
      <xdr:row>6</xdr:row>
      <xdr:rowOff>933345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61" b="13661"/>
        <a:stretch/>
      </xdr:blipFill>
      <xdr:spPr>
        <a:xfrm>
          <a:off x="2453107" y="5371233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33757</xdr:colOff>
      <xdr:row>4</xdr:row>
      <xdr:rowOff>37553</xdr:rowOff>
    </xdr:from>
    <xdr:to>
      <xdr:col>1</xdr:col>
      <xdr:colOff>929869</xdr:colOff>
      <xdr:row>4</xdr:row>
      <xdr:rowOff>933665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470" b="8470"/>
        <a:stretch/>
      </xdr:blipFill>
      <xdr:spPr>
        <a:xfrm>
          <a:off x="2453107" y="3390353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32397</xdr:colOff>
      <xdr:row>7</xdr:row>
      <xdr:rowOff>38196</xdr:rowOff>
    </xdr:from>
    <xdr:to>
      <xdr:col>1</xdr:col>
      <xdr:colOff>928509</xdr:colOff>
      <xdr:row>7</xdr:row>
      <xdr:rowOff>934308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88" b="13388"/>
        <a:stretch/>
      </xdr:blipFill>
      <xdr:spPr>
        <a:xfrm>
          <a:off x="2451747" y="6362796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33758</xdr:colOff>
      <xdr:row>5</xdr:row>
      <xdr:rowOff>44282</xdr:rowOff>
    </xdr:from>
    <xdr:to>
      <xdr:col>1</xdr:col>
      <xdr:colOff>929870</xdr:colOff>
      <xdr:row>5</xdr:row>
      <xdr:rowOff>940394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44" b="14444"/>
        <a:stretch/>
      </xdr:blipFill>
      <xdr:spPr>
        <a:xfrm>
          <a:off x="2453108" y="4387682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33757</xdr:colOff>
      <xdr:row>2</xdr:row>
      <xdr:rowOff>33001</xdr:rowOff>
    </xdr:from>
    <xdr:to>
      <xdr:col>1</xdr:col>
      <xdr:colOff>929869</xdr:colOff>
      <xdr:row>2</xdr:row>
      <xdr:rowOff>929113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934" b="13934"/>
        <a:stretch/>
      </xdr:blipFill>
      <xdr:spPr>
        <a:xfrm>
          <a:off x="2453107" y="1404601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55162</xdr:colOff>
      <xdr:row>1</xdr:row>
      <xdr:rowOff>54727</xdr:rowOff>
    </xdr:from>
    <xdr:to>
      <xdr:col>1</xdr:col>
      <xdr:colOff>951274</xdr:colOff>
      <xdr:row>1</xdr:row>
      <xdr:rowOff>950839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91" r="9091"/>
        <a:stretch/>
      </xdr:blipFill>
      <xdr:spPr>
        <a:xfrm>
          <a:off x="2474512" y="435727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32397</xdr:colOff>
      <xdr:row>12</xdr:row>
      <xdr:rowOff>55340</xdr:rowOff>
    </xdr:from>
    <xdr:to>
      <xdr:col>1</xdr:col>
      <xdr:colOff>928509</xdr:colOff>
      <xdr:row>12</xdr:row>
      <xdr:rowOff>951452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95" b="12295"/>
        <a:stretch/>
      </xdr:blipFill>
      <xdr:spPr>
        <a:xfrm>
          <a:off x="2451747" y="11332940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32397</xdr:colOff>
      <xdr:row>10</xdr:row>
      <xdr:rowOff>42054</xdr:rowOff>
    </xdr:from>
    <xdr:to>
      <xdr:col>1</xdr:col>
      <xdr:colOff>928509</xdr:colOff>
      <xdr:row>10</xdr:row>
      <xdr:rowOff>938166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63" b="9563"/>
        <a:stretch/>
      </xdr:blipFill>
      <xdr:spPr>
        <a:xfrm>
          <a:off x="2451747" y="9338454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33757</xdr:colOff>
      <xdr:row>14</xdr:row>
      <xdr:rowOff>42375</xdr:rowOff>
    </xdr:from>
    <xdr:to>
      <xdr:col>1</xdr:col>
      <xdr:colOff>929869</xdr:colOff>
      <xdr:row>14</xdr:row>
      <xdr:rowOff>938487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17" b="24317"/>
        <a:stretch/>
      </xdr:blipFill>
      <xdr:spPr>
        <a:xfrm>
          <a:off x="2453107" y="13301175"/>
          <a:ext cx="896112" cy="896112"/>
        </a:xfrm>
        <a:prstGeom prst="ellipse">
          <a:avLst/>
        </a:prstGeom>
      </xdr:spPr>
    </xdr:pic>
    <xdr:clientData/>
  </xdr:twoCellAnchor>
  <xdr:twoCellAnchor editAs="oneCell">
    <xdr:from>
      <xdr:col>1</xdr:col>
      <xdr:colOff>30546</xdr:colOff>
      <xdr:row>11</xdr:row>
      <xdr:rowOff>40821</xdr:rowOff>
    </xdr:from>
    <xdr:to>
      <xdr:col>1</xdr:col>
      <xdr:colOff>926658</xdr:colOff>
      <xdr:row>11</xdr:row>
      <xdr:rowOff>936933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19" r="8219"/>
        <a:stretch/>
      </xdr:blipFill>
      <xdr:spPr>
        <a:xfrm>
          <a:off x="2449896" y="10327821"/>
          <a:ext cx="896112" cy="896112"/>
        </a:xfrm>
        <a:prstGeom prst="ellipse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106933</xdr:colOff>
          <xdr:row>1</xdr:row>
          <xdr:rowOff>60467</xdr:rowOff>
        </xdr:from>
        <xdr:to>
          <xdr:col>8</xdr:col>
          <xdr:colOff>87883</xdr:colOff>
          <xdr:row>2</xdr:row>
          <xdr:rowOff>60467</xdr:rowOff>
        </xdr:to>
        <xdr:pic>
          <xdr:nvPicPr>
            <xdr:cNvPr id="37" name="Picture 36">
              <a:extLst>
                <a:ext uri="{FF2B5EF4-FFF2-40B4-BE49-F238E27FC236}">
                  <a16:creationId xmlns:a16="http://schemas.microsoft.com/office/drawing/2014/main" id="{00000000-0008-0000-1200-000025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rst" spid="_x0000_s7570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9650983" y="441467"/>
              <a:ext cx="1047750" cy="990600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106933</xdr:colOff>
          <xdr:row>2</xdr:row>
          <xdr:rowOff>54332</xdr:rowOff>
        </xdr:from>
        <xdr:to>
          <xdr:col>8</xdr:col>
          <xdr:colOff>87883</xdr:colOff>
          <xdr:row>3</xdr:row>
          <xdr:rowOff>54332</xdr:rowOff>
        </xdr:to>
        <xdr:pic>
          <xdr:nvPicPr>
            <xdr:cNvPr id="38" name="Picture 37">
              <a:extLst>
                <a:ext uri="{FF2B5EF4-FFF2-40B4-BE49-F238E27FC236}">
                  <a16:creationId xmlns:a16="http://schemas.microsoft.com/office/drawing/2014/main" id="{00000000-0008-0000-1200-000026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Second" spid="_x0000_s7571"/>
                </a:ext>
              </a:extLst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9650983" y="1425932"/>
              <a:ext cx="1047750" cy="990600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106933</xdr:colOff>
          <xdr:row>3</xdr:row>
          <xdr:rowOff>48195</xdr:rowOff>
        </xdr:from>
        <xdr:to>
          <xdr:col>8</xdr:col>
          <xdr:colOff>87883</xdr:colOff>
          <xdr:row>4</xdr:row>
          <xdr:rowOff>48195</xdr:rowOff>
        </xdr:to>
        <xdr:pic>
          <xdr:nvPicPr>
            <xdr:cNvPr id="39" name="Picture 38">
              <a:extLst>
                <a:ext uri="{FF2B5EF4-FFF2-40B4-BE49-F238E27FC236}">
                  <a16:creationId xmlns:a16="http://schemas.microsoft.com/office/drawing/2014/main" id="{00000000-0008-0000-1200-000027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Third" spid="_x0000_s7572"/>
                </a:ext>
              </a:extLst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9650983" y="2410395"/>
              <a:ext cx="1047750" cy="990600"/>
            </a:xfrm>
            <a:prstGeom prst="ellipse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4</xdr:row>
          <xdr:rowOff>50832</xdr:rowOff>
        </xdr:from>
        <xdr:ext cx="1047750" cy="990600"/>
        <xdr:pic>
          <xdr:nvPicPr>
            <xdr:cNvPr id="40" name="Picture 39">
              <a:extLst>
                <a:ext uri="{FF2B5EF4-FFF2-40B4-BE49-F238E27FC236}">
                  <a16:creationId xmlns:a16="http://schemas.microsoft.com/office/drawing/2014/main" id="{00000000-0008-0000-1200-000028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Third" spid="_x0000_s7573"/>
                </a:ext>
              </a:extLst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9650983" y="3403632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5</xdr:row>
          <xdr:rowOff>56047</xdr:rowOff>
        </xdr:from>
        <xdr:ext cx="1047750" cy="990600"/>
        <xdr:pic>
          <xdr:nvPicPr>
            <xdr:cNvPr id="41" name="Picture 40">
              <a:extLst>
                <a:ext uri="{FF2B5EF4-FFF2-40B4-BE49-F238E27FC236}">
                  <a16:creationId xmlns:a16="http://schemas.microsoft.com/office/drawing/2014/main" id="{00000000-0008-0000-1200-000029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fth" spid="_x0000_s7574"/>
                </a:ext>
              </a:extLst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9650983" y="439944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2</xdr:row>
          <xdr:rowOff>60467</xdr:rowOff>
        </xdr:from>
        <xdr:ext cx="1047750" cy="990600"/>
        <xdr:pic>
          <xdr:nvPicPr>
            <xdr:cNvPr id="42" name="Picture 41">
              <a:extLst>
                <a:ext uri="{FF2B5EF4-FFF2-40B4-BE49-F238E27FC236}">
                  <a16:creationId xmlns:a16="http://schemas.microsoft.com/office/drawing/2014/main" id="{00000000-0008-0000-1200-00002A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rst" spid="_x0000_s7575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9650983" y="14320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3</xdr:row>
          <xdr:rowOff>60467</xdr:rowOff>
        </xdr:from>
        <xdr:ext cx="1047750" cy="990600"/>
        <xdr:pic>
          <xdr:nvPicPr>
            <xdr:cNvPr id="43" name="Picture 42">
              <a:extLst>
                <a:ext uri="{FF2B5EF4-FFF2-40B4-BE49-F238E27FC236}">
                  <a16:creationId xmlns:a16="http://schemas.microsoft.com/office/drawing/2014/main" id="{00000000-0008-0000-1200-00002B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rst" spid="_x0000_s7576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9650983" y="24226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4</xdr:row>
          <xdr:rowOff>60467</xdr:rowOff>
        </xdr:from>
        <xdr:ext cx="1047750" cy="990600"/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id="{00000000-0008-0000-1200-00002C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ourth" spid="_x0000_s7577"/>
                </a:ext>
              </a:extLst>
            </xdr:cNvPicPr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9650983" y="34132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5</xdr:row>
          <xdr:rowOff>60467</xdr:rowOff>
        </xdr:from>
        <xdr:ext cx="1047750" cy="990600"/>
        <xdr:pic>
          <xdr:nvPicPr>
            <xdr:cNvPr id="45" name="Picture 44">
              <a:extLst>
                <a:ext uri="{FF2B5EF4-FFF2-40B4-BE49-F238E27FC236}">
                  <a16:creationId xmlns:a16="http://schemas.microsoft.com/office/drawing/2014/main" id="{00000000-0008-0000-1200-00002D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rst" spid="_x0000_s7578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9650983" y="44038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6</xdr:row>
          <xdr:rowOff>60467</xdr:rowOff>
        </xdr:from>
        <xdr:ext cx="1047750" cy="990600"/>
        <xdr:pic>
          <xdr:nvPicPr>
            <xdr:cNvPr id="46" name="Picture 45">
              <a:extLst>
                <a:ext uri="{FF2B5EF4-FFF2-40B4-BE49-F238E27FC236}">
                  <a16:creationId xmlns:a16="http://schemas.microsoft.com/office/drawing/2014/main" id="{00000000-0008-0000-1200-00002E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rst" spid="_x0000_s7579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9650983" y="53944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7</xdr:row>
          <xdr:rowOff>60467</xdr:rowOff>
        </xdr:from>
        <xdr:ext cx="1047750" cy="990600"/>
        <xdr:pic>
          <xdr:nvPicPr>
            <xdr:cNvPr id="47" name="Picture 46">
              <a:extLst>
                <a:ext uri="{FF2B5EF4-FFF2-40B4-BE49-F238E27FC236}">
                  <a16:creationId xmlns:a16="http://schemas.microsoft.com/office/drawing/2014/main" id="{00000000-0008-0000-1200-00002F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rst" spid="_x0000_s7580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9650983" y="63850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8</xdr:row>
          <xdr:rowOff>60467</xdr:rowOff>
        </xdr:from>
        <xdr:ext cx="1047750" cy="990600"/>
        <xdr:pic>
          <xdr:nvPicPr>
            <xdr:cNvPr id="48" name="Picture 47">
              <a:extLst>
                <a:ext uri="{FF2B5EF4-FFF2-40B4-BE49-F238E27FC236}">
                  <a16:creationId xmlns:a16="http://schemas.microsoft.com/office/drawing/2014/main" id="{00000000-0008-0000-1200-000030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rst" spid="_x0000_s7581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9650983" y="73756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9</xdr:row>
          <xdr:rowOff>60467</xdr:rowOff>
        </xdr:from>
        <xdr:ext cx="1047750" cy="990600"/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00000000-0008-0000-1200-000031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rst" spid="_x0000_s7582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9650983" y="83662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10</xdr:row>
          <xdr:rowOff>60467</xdr:rowOff>
        </xdr:from>
        <xdr:ext cx="1047750" cy="990600"/>
        <xdr:pic>
          <xdr:nvPicPr>
            <xdr:cNvPr id="50" name="Picture 49">
              <a:extLst>
                <a:ext uri="{FF2B5EF4-FFF2-40B4-BE49-F238E27FC236}">
                  <a16:creationId xmlns:a16="http://schemas.microsoft.com/office/drawing/2014/main" id="{00000000-0008-0000-1200-000032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rst" spid="_x0000_s7583"/>
                </a:ext>
              </a:extLst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9650983" y="93568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2</xdr:row>
          <xdr:rowOff>60467</xdr:rowOff>
        </xdr:from>
        <xdr:ext cx="1047750" cy="990600"/>
        <xdr:pic>
          <xdr:nvPicPr>
            <xdr:cNvPr id="51" name="Picture 50">
              <a:extLst>
                <a:ext uri="{FF2B5EF4-FFF2-40B4-BE49-F238E27FC236}">
                  <a16:creationId xmlns:a16="http://schemas.microsoft.com/office/drawing/2014/main" id="{00000000-0008-0000-1200-000033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Second" spid="_x0000_s7584"/>
                </a:ext>
              </a:extLst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9650983" y="14320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3</xdr:row>
          <xdr:rowOff>60467</xdr:rowOff>
        </xdr:from>
        <xdr:ext cx="1047750" cy="990600"/>
        <xdr:pic>
          <xdr:nvPicPr>
            <xdr:cNvPr id="52" name="Picture 51">
              <a:extLst>
                <a:ext uri="{FF2B5EF4-FFF2-40B4-BE49-F238E27FC236}">
                  <a16:creationId xmlns:a16="http://schemas.microsoft.com/office/drawing/2014/main" id="{00000000-0008-0000-1200-000034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Third" spid="_x0000_s7585"/>
                </a:ext>
              </a:extLst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9650983" y="24226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4</xdr:row>
          <xdr:rowOff>60467</xdr:rowOff>
        </xdr:from>
        <xdr:ext cx="1047750" cy="990600"/>
        <xdr:pic>
          <xdr:nvPicPr>
            <xdr:cNvPr id="53" name="Picture 52">
              <a:extLst>
                <a:ext uri="{FF2B5EF4-FFF2-40B4-BE49-F238E27FC236}">
                  <a16:creationId xmlns:a16="http://schemas.microsoft.com/office/drawing/2014/main" id="{00000000-0008-0000-1200-000035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ourth" spid="_x0000_s7586"/>
                </a:ext>
              </a:extLst>
            </xdr:cNvPicPr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9650983" y="34132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5</xdr:row>
          <xdr:rowOff>60467</xdr:rowOff>
        </xdr:from>
        <xdr:ext cx="1047750" cy="990600"/>
        <xdr:pic>
          <xdr:nvPicPr>
            <xdr:cNvPr id="54" name="Picture 53">
              <a:extLst>
                <a:ext uri="{FF2B5EF4-FFF2-40B4-BE49-F238E27FC236}">
                  <a16:creationId xmlns:a16="http://schemas.microsoft.com/office/drawing/2014/main" id="{00000000-0008-0000-1200-000036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fth" spid="_x0000_s7587"/>
                </a:ext>
              </a:extLst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9650983" y="44038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6</xdr:row>
          <xdr:rowOff>60467</xdr:rowOff>
        </xdr:from>
        <xdr:ext cx="1047750" cy="990600"/>
        <xdr:pic>
          <xdr:nvPicPr>
            <xdr:cNvPr id="55" name="Picture 54">
              <a:extLst>
                <a:ext uri="{FF2B5EF4-FFF2-40B4-BE49-F238E27FC236}">
                  <a16:creationId xmlns:a16="http://schemas.microsoft.com/office/drawing/2014/main" id="{00000000-0008-0000-1200-000037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ifthlast" spid="_x0000_s7588"/>
                </a:ext>
              </a:extLst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9650983" y="53944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7</xdr:row>
          <xdr:rowOff>60467</xdr:rowOff>
        </xdr:from>
        <xdr:ext cx="1047750" cy="990600"/>
        <xdr:pic>
          <xdr:nvPicPr>
            <xdr:cNvPr id="56" name="Picture 55">
              <a:extLst>
                <a:ext uri="{FF2B5EF4-FFF2-40B4-BE49-F238E27FC236}">
                  <a16:creationId xmlns:a16="http://schemas.microsoft.com/office/drawing/2014/main" id="{00000000-0008-0000-1200-000038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Fourthlast" spid="_x0000_s7589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650983" y="63850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8</xdr:row>
          <xdr:rowOff>60467</xdr:rowOff>
        </xdr:from>
        <xdr:ext cx="1047750" cy="990600"/>
        <xdr:pic>
          <xdr:nvPicPr>
            <xdr:cNvPr id="57" name="Picture 56">
              <a:extLst>
                <a:ext uri="{FF2B5EF4-FFF2-40B4-BE49-F238E27FC236}">
                  <a16:creationId xmlns:a16="http://schemas.microsoft.com/office/drawing/2014/main" id="{00000000-0008-0000-1200-000039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Thirdlast" spid="_x0000_s7590"/>
                </a:ext>
              </a:extLst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9650983" y="73756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9</xdr:row>
          <xdr:rowOff>60467</xdr:rowOff>
        </xdr:from>
        <xdr:ext cx="1047750" cy="990600"/>
        <xdr:pic>
          <xdr:nvPicPr>
            <xdr:cNvPr id="58" name="Picture 57">
              <a:extLst>
                <a:ext uri="{FF2B5EF4-FFF2-40B4-BE49-F238E27FC236}">
                  <a16:creationId xmlns:a16="http://schemas.microsoft.com/office/drawing/2014/main" id="{00000000-0008-0000-1200-00003A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Secondlast" spid="_x0000_s7591"/>
                </a:ext>
              </a:extLst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650983" y="83662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106933</xdr:colOff>
          <xdr:row>10</xdr:row>
          <xdr:rowOff>60467</xdr:rowOff>
        </xdr:from>
        <xdr:ext cx="1047750" cy="990600"/>
        <xdr:pic>
          <xdr:nvPicPr>
            <xdr:cNvPr id="59" name="Picture 58">
              <a:extLst>
                <a:ext uri="{FF2B5EF4-FFF2-40B4-BE49-F238E27FC236}">
                  <a16:creationId xmlns:a16="http://schemas.microsoft.com/office/drawing/2014/main" id="{00000000-0008-0000-1200-00003B000000}"/>
                </a:ext>
              </a:extLst>
            </xdr:cNvPr>
            <xdr:cNvPicPr>
              <a:picLocks/>
              <a:extLst>
                <a:ext uri="{84589F7E-364E-4C9E-8A38-B11213B215E9}">
                  <a14:cameraTool cellRange="Last" spid="_x0000_s7592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9650983" y="9356867"/>
              <a:ext cx="1047750" cy="990600"/>
            </a:xfrm>
            <a:prstGeom prst="ellipse">
              <a:avLst/>
            </a:prstGeom>
          </xdr:spPr>
        </xdr:pic>
        <xdr:clientData/>
      </xdr:one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taher Ijaz" refreshedDate="45349.977499305554" createdVersion="6" refreshedVersion="8" minRefreshableVersion="3" recordCount="15" xr:uid="{00000000-000A-0000-FFFF-FFFF00000000}">
  <cacheSource type="worksheet">
    <worksheetSource name="Table2"/>
  </cacheSource>
  <cacheFields count="12">
    <cacheField name="Ser" numFmtId="0">
      <sharedItems containsSemiMixedTypes="0" containsString="0" containsNumber="1" containsInteger="1" minValue="1" maxValue="15"/>
    </cacheField>
    <cacheField name="Posn" numFmtId="0">
      <sharedItems containsSemiMixedTypes="0" containsString="0" containsNumber="1" containsInteger="1" minValue="1" maxValue="15"/>
    </cacheField>
    <cacheField name="Regn No" numFmtId="0">
      <sharedItems containsSemiMixedTypes="0" containsString="0" containsNumber="1" containsInteger="1" minValue="432564" maxValue="432578"/>
    </cacheField>
    <cacheField name="Name" numFmtId="0">
      <sharedItems/>
    </cacheField>
    <cacheField name="English" numFmtId="164">
      <sharedItems containsSemiMixedTypes="0" containsString="0" containsNumber="1" containsInteger="1" minValue="16" maxValue="44"/>
    </cacheField>
    <cacheField name="Maths" numFmtId="164">
      <sharedItems containsSemiMixedTypes="0" containsString="0" containsNumber="1" containsInteger="1" minValue="17" maxValue="40"/>
    </cacheField>
    <cacheField name="Physics" numFmtId="164">
      <sharedItems containsSemiMixedTypes="0" containsString="0" containsNumber="1" containsInteger="1" minValue="20" maxValue="40"/>
    </cacheField>
    <cacheField name="Social Studies" numFmtId="164">
      <sharedItems containsSemiMixedTypes="0" containsString="0" containsNumber="1" containsInteger="1" minValue="12" maxValue="34"/>
    </cacheField>
    <cacheField name="Total" numFmtId="164">
      <sharedItems containsSemiMixedTypes="0" containsString="0" containsNumber="1" containsInteger="1" minValue="71" maxValue="146"/>
    </cacheField>
    <cacheField name="%" numFmtId="164">
      <sharedItems containsSemiMixedTypes="0" containsString="0" containsNumber="1" minValue="35.61" maxValue="73.14"/>
    </cacheField>
    <cacheField name="Posn2" numFmtId="165">
      <sharedItems containsSemiMixedTypes="0" containsString="0" containsNumber="1" containsInteger="1" minValue="1" maxValue="15"/>
    </cacheField>
    <cacheField name="Grade" numFmtId="0">
      <sharedItems count="13">
        <s v="C+"/>
        <s v="B+"/>
        <s v="E"/>
        <s v="C-"/>
        <s v="D"/>
        <s v="B-"/>
        <s v="F"/>
        <s v="BA" u="1"/>
        <s v="C" u="1"/>
        <s v="BL" u="1"/>
        <s v="BH" u="1"/>
        <e v="#DIV/0!" u="1"/>
        <s v="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n v="1"/>
    <n v="6"/>
    <n v="432564"/>
    <s v="Mustaqin Zuhdi"/>
    <n v="28"/>
    <n v="39"/>
    <n v="38"/>
    <n v="12"/>
    <n v="117"/>
    <n v="58.51"/>
    <n v="6"/>
    <x v="0"/>
  </r>
  <r>
    <n v="2"/>
    <n v="2"/>
    <n v="432565"/>
    <s v="Sabitha Renaldi"/>
    <n v="34"/>
    <n v="40"/>
    <n v="31"/>
    <n v="33"/>
    <n v="138"/>
    <n v="69.02"/>
    <n v="2"/>
    <x v="1"/>
  </r>
  <r>
    <n v="3"/>
    <n v="13"/>
    <n v="432566"/>
    <s v="Camelia Putri"/>
    <n v="24"/>
    <n v="18"/>
    <n v="24"/>
    <n v="19"/>
    <n v="85"/>
    <n v="42.53"/>
    <n v="13"/>
    <x v="2"/>
  </r>
  <r>
    <n v="4"/>
    <n v="9"/>
    <n v="432567"/>
    <s v="Riski Adam"/>
    <n v="22"/>
    <n v="36"/>
    <n v="23"/>
    <n v="25"/>
    <n v="106"/>
    <n v="53.04"/>
    <n v="9"/>
    <x v="3"/>
  </r>
  <r>
    <n v="5"/>
    <n v="12"/>
    <n v="432568"/>
    <s v="Diva Salsabila"/>
    <n v="27"/>
    <n v="20"/>
    <n v="28"/>
    <n v="26"/>
    <n v="101"/>
    <n v="50.55"/>
    <n v="12"/>
    <x v="4"/>
  </r>
  <r>
    <n v="6"/>
    <n v="8"/>
    <n v="432569"/>
    <s v="Mita Nurhaliza"/>
    <n v="24"/>
    <n v="17"/>
    <n v="40"/>
    <n v="25"/>
    <n v="106"/>
    <n v="53.06"/>
    <n v="8"/>
    <x v="3"/>
  </r>
  <r>
    <n v="7"/>
    <n v="4"/>
    <n v="432570"/>
    <s v="Reinal Jacob"/>
    <n v="41"/>
    <n v="33"/>
    <n v="27"/>
    <n v="30"/>
    <n v="131"/>
    <n v="65.569999999999993"/>
    <n v="4"/>
    <x v="5"/>
  </r>
  <r>
    <n v="8"/>
    <n v="10"/>
    <n v="432571"/>
    <s v="Robi Kurniawan"/>
    <n v="26"/>
    <n v="26"/>
    <n v="40"/>
    <n v="13"/>
    <n v="105"/>
    <n v="52.58"/>
    <n v="10"/>
    <x v="3"/>
  </r>
  <r>
    <n v="9"/>
    <n v="11"/>
    <n v="432572"/>
    <s v="Ariful Fikri"/>
    <n v="16"/>
    <n v="34"/>
    <n v="22"/>
    <n v="32"/>
    <n v="104"/>
    <n v="52.09"/>
    <n v="11"/>
    <x v="3"/>
  </r>
  <r>
    <n v="10"/>
    <n v="7"/>
    <n v="432573"/>
    <s v="Fakrur Rozi"/>
    <n v="27"/>
    <n v="19"/>
    <n v="32"/>
    <n v="29"/>
    <n v="107"/>
    <n v="53.6"/>
    <n v="7"/>
    <x v="3"/>
  </r>
  <r>
    <n v="11"/>
    <n v="15"/>
    <n v="432574"/>
    <s v="Fauzia Altaf"/>
    <n v="16"/>
    <n v="19"/>
    <n v="22"/>
    <n v="14"/>
    <n v="71"/>
    <n v="35.61"/>
    <n v="15"/>
    <x v="6"/>
  </r>
  <r>
    <n v="12"/>
    <n v="5"/>
    <n v="432575"/>
    <s v="Ahmed Taufiq"/>
    <n v="41"/>
    <n v="32"/>
    <n v="20"/>
    <n v="32"/>
    <n v="125"/>
    <n v="62.62"/>
    <n v="5"/>
    <x v="5"/>
  </r>
  <r>
    <n v="13"/>
    <n v="3"/>
    <n v="432576"/>
    <s v="Rendi Fernando"/>
    <n v="44"/>
    <n v="32"/>
    <n v="34"/>
    <n v="23"/>
    <n v="133"/>
    <n v="66.63"/>
    <n v="3"/>
    <x v="1"/>
  </r>
  <r>
    <n v="14"/>
    <n v="1"/>
    <n v="432577"/>
    <s v="Ola Wiley"/>
    <n v="40"/>
    <n v="40"/>
    <n v="32"/>
    <n v="34"/>
    <n v="146"/>
    <n v="73.14"/>
    <n v="1"/>
    <x v="1"/>
  </r>
  <r>
    <n v="15"/>
    <n v="14"/>
    <n v="432578"/>
    <s v="Otis Osburn"/>
    <n v="24"/>
    <n v="22"/>
    <n v="22"/>
    <n v="13"/>
    <n v="81"/>
    <n v="40.65"/>
    <n v="1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R14:S22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5" showAll="0"/>
    <pivotField axis="axisRow" dataField="1" showAll="0" sortType="ascending">
      <items count="14">
        <item m="1" x="12"/>
        <item x="5"/>
        <item x="1"/>
        <item m="1" x="7"/>
        <item m="1" x="10"/>
        <item m="1" x="9"/>
        <item m="1" x="8"/>
        <item x="3"/>
        <item x="0"/>
        <item x="4"/>
        <item x="2"/>
        <item x="6"/>
        <item m="1" x="11"/>
        <item t="default"/>
      </items>
    </pivotField>
  </pivotFields>
  <rowFields count="1">
    <field x="11"/>
  </rowFields>
  <rowItems count="8">
    <i>
      <x v="1"/>
    </i>
    <i>
      <x v="2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Grade" fld="11" subtotal="count" baseField="0" baseItem="0"/>
  </dataFields>
  <chartFormats count="1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M16" totalsRowShown="0" headerRowDxfId="17" dataDxfId="15" headerRowBorderDxfId="16" tableBorderDxfId="14" totalsRowBorderDxfId="13" headerRowCellStyle="Normal 2">
  <sortState xmlns:xlrd2="http://schemas.microsoft.com/office/spreadsheetml/2017/richdata2" ref="A2:M16">
    <sortCondition ref="A1:A16"/>
  </sortState>
  <tableColumns count="13">
    <tableColumn id="31" xr3:uid="{00000000-0010-0000-0100-00001F000000}" name="Ser" dataDxfId="12" dataCellStyle="Normal 2"/>
    <tableColumn id="28" xr3:uid="{00000000-0010-0000-0100-00001C000000}" name="Posn2" dataDxfId="11" dataCellStyle="Normal 2">
      <calculatedColumnFormula>_xlfn.RANK.EQ(K2,$K$2:$K$16)</calculatedColumnFormula>
    </tableColumn>
    <tableColumn id="2" xr3:uid="{00000000-0010-0000-0100-000002000000}" name="Regn No" dataDxfId="10" dataCellStyle="Normal 2"/>
    <tableColumn id="4" xr3:uid="{00000000-0010-0000-0100-000004000000}" name="Name" dataDxfId="9" dataCellStyle="Normal 2"/>
    <tableColumn id="3" xr3:uid="{4B512A5E-E2BB-48CB-A468-D7B931F25950}" name="Name for Dashbd" dataDxfId="8" dataCellStyle="Normal 2">
      <calculatedColumnFormula>_xlfn.TEXTBEFORE(Table2[[#This Row],[Name]]," ")&amp;"_"&amp;_xlfn.TEXTAFTER(Table2[[#This Row],[Name]]," ")</calculatedColumnFormula>
    </tableColumn>
    <tableColumn id="6" xr3:uid="{00000000-0010-0000-0100-000006000000}" name="English" dataDxfId="7" dataCellStyle="Normal 2"/>
    <tableColumn id="7" xr3:uid="{00000000-0010-0000-0100-000007000000}" name="Maths" dataDxfId="6" dataCellStyle="Normal 2"/>
    <tableColumn id="8" xr3:uid="{00000000-0010-0000-0100-000008000000}" name="Physics" dataDxfId="5" dataCellStyle="Normal 2"/>
    <tableColumn id="9" xr3:uid="{00000000-0010-0000-0100-000009000000}" name="Social Studies" dataDxfId="4" dataCellStyle="Normal 2"/>
    <tableColumn id="26" xr3:uid="{00000000-0010-0000-0100-00001A000000}" name="Total" dataDxfId="3" dataCellStyle="Normal 2">
      <calculatedColumnFormula>SUM(F2:I2)</calculatedColumnFormula>
    </tableColumn>
    <tableColumn id="27" xr3:uid="{00000000-0010-0000-0100-00001B000000}" name="%" dataDxfId="2" dataCellStyle="Normal 2">
      <calculatedColumnFormula>(J2/$V$3)*100+($A2/100)</calculatedColumnFormula>
    </tableColumn>
    <tableColumn id="23" xr3:uid="{00000000-0010-0000-0100-000017000000}" name="Posn" dataDxfId="1" dataCellStyle="Normal 2">
      <calculatedColumnFormula>Table2[[#This Row],[Posn2]]</calculatedColumnFormula>
    </tableColumn>
    <tableColumn id="29" xr3:uid="{00000000-0010-0000-0100-00001D000000}" name="Grade" dataDxfId="0" dataCellStyle="Normal 2">
      <calculatedColumnFormula xml:space="preserve"> IF(K2&gt;89.994,"A+", IF(K2&gt;75.994,"A", IF(K2&gt;65.994,"B+", IF(K2&gt;60.994,"B-", IF(K2&gt;55.994,"C+", IF(K2&gt;50.994,"C-",
IF(K2&gt;45.994,"D", IF(K2&gt;39.994,"E","F" ))))))))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showGridLines="0" showRowColHeaders="0" tabSelected="1" view="pageBreakPreview" zoomScale="93" zoomScaleNormal="40" zoomScaleSheetLayoutView="93" workbookViewId="0">
      <selection activeCell="M48" sqref="M48"/>
    </sheetView>
  </sheetViews>
  <sheetFormatPr defaultRowHeight="13.2" x14ac:dyDescent="0.25"/>
  <sheetData/>
  <pageMargins left="0.7" right="0.7" top="0.75" bottom="0.75" header="0.3" footer="0.3"/>
  <pageSetup orientation="portrait" horizontalDpi="4294967295" verticalDpi="4294967295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9"/>
  <sheetViews>
    <sheetView zoomScale="60" zoomScaleNormal="60" workbookViewId="0">
      <selection sqref="A1:M1048576"/>
    </sheetView>
  </sheetViews>
  <sheetFormatPr defaultRowHeight="13.2" x14ac:dyDescent="0.25"/>
  <cols>
    <col min="1" max="1" width="6.5546875" bestFit="1" customWidth="1"/>
    <col min="2" max="2" width="16.33203125" customWidth="1"/>
    <col min="3" max="3" width="13.33203125" customWidth="1"/>
    <col min="4" max="4" width="19.44140625" bestFit="1" customWidth="1"/>
    <col min="5" max="5" width="23.6640625" customWidth="1"/>
    <col min="6" max="6" width="11.5546875" bestFit="1" customWidth="1"/>
    <col min="7" max="7" width="9.88671875" bestFit="1" customWidth="1"/>
    <col min="8" max="8" width="12.33203125" bestFit="1" customWidth="1"/>
    <col min="9" max="9" width="21.5546875" customWidth="1"/>
    <col min="10" max="10" width="10.88671875" bestFit="1" customWidth="1"/>
    <col min="11" max="11" width="8" bestFit="1" customWidth="1"/>
    <col min="12" max="12" width="8.6640625" bestFit="1" customWidth="1"/>
    <col min="13" max="13" width="10.109375" bestFit="1" customWidth="1"/>
    <col min="14" max="15" width="12.88671875" customWidth="1"/>
    <col min="16" max="16" width="10.109375" customWidth="1"/>
    <col min="17" max="17" width="29.6640625" bestFit="1" customWidth="1"/>
    <col min="18" max="18" width="18.33203125" bestFit="1" customWidth="1"/>
    <col min="19" max="19" width="19" bestFit="1" customWidth="1"/>
    <col min="20" max="21" width="9.6640625" bestFit="1" customWidth="1"/>
    <col min="22" max="22" width="11.88671875" bestFit="1" customWidth="1"/>
    <col min="23" max="23" width="14" bestFit="1" customWidth="1"/>
    <col min="24" max="24" width="6.5546875" bestFit="1" customWidth="1"/>
  </cols>
  <sheetData>
    <row r="1" spans="1:23" s="24" customFormat="1" ht="15.6" x14ac:dyDescent="0.25">
      <c r="A1" s="42" t="s">
        <v>0</v>
      </c>
      <c r="B1" s="43" t="s">
        <v>15</v>
      </c>
      <c r="C1" s="43" t="s">
        <v>34</v>
      </c>
      <c r="D1" s="43" t="s">
        <v>1</v>
      </c>
      <c r="E1" s="43" t="s">
        <v>53</v>
      </c>
      <c r="F1" s="36" t="s">
        <v>30</v>
      </c>
      <c r="G1" s="44" t="s">
        <v>31</v>
      </c>
      <c r="H1" s="44" t="s">
        <v>32</v>
      </c>
      <c r="I1" s="44" t="s">
        <v>33</v>
      </c>
      <c r="J1" s="45" t="s">
        <v>7</v>
      </c>
      <c r="K1" s="43" t="s">
        <v>9</v>
      </c>
      <c r="L1" s="46" t="s">
        <v>2</v>
      </c>
      <c r="M1" s="47" t="s">
        <v>10</v>
      </c>
      <c r="Q1" s="2"/>
      <c r="R1" s="3" t="s">
        <v>30</v>
      </c>
      <c r="S1" s="3" t="s">
        <v>31</v>
      </c>
      <c r="T1" s="3" t="s">
        <v>32</v>
      </c>
      <c r="U1" s="3" t="s">
        <v>33</v>
      </c>
      <c r="V1" s="2" t="s">
        <v>16</v>
      </c>
      <c r="W1" s="2" t="s">
        <v>28</v>
      </c>
    </row>
    <row r="2" spans="1:23" ht="15.75" customHeight="1" x14ac:dyDescent="0.3">
      <c r="A2" s="37">
        <v>1</v>
      </c>
      <c r="B2" s="48">
        <f t="shared" ref="B2:B16" si="0">_xlfn.RANK.EQ(K2,$K$2:$K$16)</f>
        <v>6</v>
      </c>
      <c r="C2" s="4">
        <v>432564</v>
      </c>
      <c r="D2" s="4" t="s">
        <v>35</v>
      </c>
      <c r="E2" s="4" t="str">
        <f>_xlfn.TEXTBEFORE(Table2[[#This Row],[Name]]," ")&amp;"_"&amp;_xlfn.TEXTAFTER(Table2[[#This Row],[Name]]," ")</f>
        <v>Mustaqin_Zuhdi</v>
      </c>
      <c r="F2" s="5">
        <v>28</v>
      </c>
      <c r="G2" s="6">
        <v>39</v>
      </c>
      <c r="H2" s="6">
        <v>38</v>
      </c>
      <c r="I2" s="6">
        <v>12</v>
      </c>
      <c r="J2" s="7">
        <f t="shared" ref="J2:J16" si="1">SUM(F2:I2)</f>
        <v>117</v>
      </c>
      <c r="K2" s="8">
        <f t="shared" ref="K2:K16" si="2">(J2/$V$3)*100+($A2/100)</f>
        <v>58.51</v>
      </c>
      <c r="L2" s="9">
        <f>Table2[[#This Row],[Posn2]]</f>
        <v>6</v>
      </c>
      <c r="M2" s="38" t="str">
        <f t="shared" ref="M2:M16" si="3" xml:space="preserve"> IF(K2&gt;89.994,"A+", IF(K2&gt;75.994,"A", IF(K2&gt;65.994,"B+", IF(K2&gt;60.994,"B-", IF(K2&gt;55.994,"C+", IF(K2&gt;50.994,"C-",
IF(K2&gt;45.994,"D", IF(K2&gt;39.994,"E","F" ))))))))</f>
        <v>C+</v>
      </c>
      <c r="N2" s="10"/>
      <c r="P2" s="1"/>
      <c r="Q2" s="11" t="s">
        <v>16</v>
      </c>
      <c r="R2" s="11">
        <v>50</v>
      </c>
      <c r="S2" s="11">
        <v>50</v>
      </c>
      <c r="T2" s="11">
        <v>50</v>
      </c>
      <c r="U2" s="11">
        <v>50</v>
      </c>
      <c r="V2" s="11">
        <f>SUM(R2:U2)</f>
        <v>200</v>
      </c>
      <c r="W2" s="12">
        <f>V2/V2</f>
        <v>1</v>
      </c>
    </row>
    <row r="3" spans="1:23" ht="15.75" customHeight="1" x14ac:dyDescent="0.3">
      <c r="A3" s="37">
        <v>2</v>
      </c>
      <c r="B3" s="48">
        <f t="shared" si="0"/>
        <v>2</v>
      </c>
      <c r="C3" s="4">
        <v>432565</v>
      </c>
      <c r="D3" s="4" t="s">
        <v>46</v>
      </c>
      <c r="E3" s="4" t="str">
        <f>_xlfn.TEXTBEFORE(Table2[[#This Row],[Name]]," ")&amp;"_"&amp;_xlfn.TEXTAFTER(Table2[[#This Row],[Name]]," ")</f>
        <v>Sabitha_Renaldi</v>
      </c>
      <c r="F3" s="5">
        <v>34</v>
      </c>
      <c r="G3" s="6">
        <v>40</v>
      </c>
      <c r="H3" s="6">
        <v>31</v>
      </c>
      <c r="I3" s="6">
        <v>33</v>
      </c>
      <c r="J3" s="7">
        <f t="shared" si="1"/>
        <v>138</v>
      </c>
      <c r="K3" s="8">
        <f t="shared" si="2"/>
        <v>69.02</v>
      </c>
      <c r="L3" s="9">
        <f>Table2[[#This Row],[Posn2]]</f>
        <v>2</v>
      </c>
      <c r="M3" s="38" t="str">
        <f t="shared" si="3"/>
        <v>B+</v>
      </c>
      <c r="Q3" s="11" t="s">
        <v>17</v>
      </c>
      <c r="R3" s="41">
        <f>IF(SUM(F2:F16)&gt;0,50,)</f>
        <v>50</v>
      </c>
      <c r="S3" s="41">
        <f>IF(SUM(G2:G16)&gt;0,50,)</f>
        <v>50</v>
      </c>
      <c r="T3" s="41">
        <f>IF(SUM(H2:H16)&gt;0,50,)</f>
        <v>50</v>
      </c>
      <c r="U3" s="41">
        <f>IF(SUM(I2:I16)&gt;0,50,)</f>
        <v>50</v>
      </c>
      <c r="V3" s="11">
        <f>SUM(R3:U3)</f>
        <v>200</v>
      </c>
      <c r="W3" s="12">
        <f>V3/V2</f>
        <v>1</v>
      </c>
    </row>
    <row r="4" spans="1:23" ht="15.75" customHeight="1" x14ac:dyDescent="0.3">
      <c r="A4" s="37">
        <v>3</v>
      </c>
      <c r="B4" s="48">
        <f t="shared" si="0"/>
        <v>13</v>
      </c>
      <c r="C4" s="4">
        <v>432566</v>
      </c>
      <c r="D4" s="4" t="s">
        <v>36</v>
      </c>
      <c r="E4" s="4" t="str">
        <f>_xlfn.TEXTBEFORE(Table2[[#This Row],[Name]]," ")&amp;"_"&amp;_xlfn.TEXTAFTER(Table2[[#This Row],[Name]]," ")</f>
        <v>Camelia_Putri</v>
      </c>
      <c r="F4" s="5">
        <v>24</v>
      </c>
      <c r="G4" s="6">
        <v>18</v>
      </c>
      <c r="H4" s="6">
        <v>24</v>
      </c>
      <c r="I4" s="6">
        <v>19</v>
      </c>
      <c r="J4" s="7">
        <f t="shared" si="1"/>
        <v>85</v>
      </c>
      <c r="K4" s="8">
        <f t="shared" si="2"/>
        <v>42.53</v>
      </c>
      <c r="L4" s="9">
        <f>Table2[[#This Row],[Posn2]]</f>
        <v>13</v>
      </c>
      <c r="M4" s="38" t="str">
        <f t="shared" si="3"/>
        <v>E</v>
      </c>
      <c r="Q4" s="2"/>
      <c r="R4" s="2"/>
      <c r="S4" s="2"/>
      <c r="T4" s="2"/>
      <c r="U4" s="2"/>
      <c r="V4" s="2"/>
      <c r="W4" s="2"/>
    </row>
    <row r="5" spans="1:23" ht="15.75" customHeight="1" x14ac:dyDescent="0.3">
      <c r="A5" s="37">
        <v>4</v>
      </c>
      <c r="B5" s="48">
        <f t="shared" si="0"/>
        <v>9</v>
      </c>
      <c r="C5" s="4">
        <v>432567</v>
      </c>
      <c r="D5" s="4" t="s">
        <v>37</v>
      </c>
      <c r="E5" s="4" t="str">
        <f>_xlfn.TEXTBEFORE(Table2[[#This Row],[Name]]," ")&amp;"_"&amp;_xlfn.TEXTAFTER(Table2[[#This Row],[Name]]," ")</f>
        <v>Riski_Adam</v>
      </c>
      <c r="F5" s="5">
        <v>22</v>
      </c>
      <c r="G5" s="6">
        <v>36</v>
      </c>
      <c r="H5" s="6">
        <v>23</v>
      </c>
      <c r="I5" s="6">
        <v>25</v>
      </c>
      <c r="J5" s="7">
        <f t="shared" si="1"/>
        <v>106</v>
      </c>
      <c r="K5" s="8">
        <f t="shared" si="2"/>
        <v>53.04</v>
      </c>
      <c r="L5" s="9">
        <f>Table2[[#This Row],[Posn2]]</f>
        <v>9</v>
      </c>
      <c r="M5" s="38" t="str">
        <f t="shared" si="3"/>
        <v>C-</v>
      </c>
      <c r="Q5" s="22" t="s">
        <v>18</v>
      </c>
      <c r="R5" s="13" t="s">
        <v>14</v>
      </c>
      <c r="S5" s="13" t="s">
        <v>11</v>
      </c>
      <c r="T5" s="13" t="s">
        <v>12</v>
      </c>
      <c r="U5" s="13" t="s">
        <v>13</v>
      </c>
      <c r="V5" s="2"/>
      <c r="W5" s="2"/>
    </row>
    <row r="6" spans="1:23" ht="15.75" customHeight="1" x14ac:dyDescent="0.3">
      <c r="A6" s="37">
        <v>5</v>
      </c>
      <c r="B6" s="48">
        <f t="shared" si="0"/>
        <v>12</v>
      </c>
      <c r="C6" s="4">
        <v>432568</v>
      </c>
      <c r="D6" s="4" t="s">
        <v>38</v>
      </c>
      <c r="E6" s="4" t="str">
        <f>_xlfn.TEXTBEFORE(Table2[[#This Row],[Name]]," ")&amp;"_"&amp;_xlfn.TEXTAFTER(Table2[[#This Row],[Name]]," ")</f>
        <v>Diva_Salsabila</v>
      </c>
      <c r="F6" s="5">
        <v>27</v>
      </c>
      <c r="G6" s="6">
        <v>20</v>
      </c>
      <c r="H6" s="6">
        <v>28</v>
      </c>
      <c r="I6" s="6">
        <v>26</v>
      </c>
      <c r="J6" s="7">
        <f t="shared" si="1"/>
        <v>101</v>
      </c>
      <c r="K6" s="8">
        <f t="shared" si="2"/>
        <v>50.55</v>
      </c>
      <c r="L6" s="9">
        <f>Table2[[#This Row],[Posn2]]</f>
        <v>12</v>
      </c>
      <c r="M6" s="38" t="str">
        <f t="shared" si="3"/>
        <v>D</v>
      </c>
      <c r="Q6" s="2"/>
      <c r="R6" s="14">
        <f>(AVERAGE(Table2[English]))/R2</f>
        <v>0.57866666666666666</v>
      </c>
      <c r="S6" s="14">
        <f>(AVERAGE(Table2[Maths]))/S2</f>
        <v>0.56933333333333325</v>
      </c>
      <c r="T6" s="14">
        <f>(AVERAGE(Table2[Physics]))/T2</f>
        <v>0.57999999999999996</v>
      </c>
      <c r="U6" s="14">
        <f>(AVERAGE(Table2[Social Studies]))/U2</f>
        <v>0.48</v>
      </c>
      <c r="V6" s="2"/>
      <c r="W6" s="2"/>
    </row>
    <row r="7" spans="1:23" ht="15.75" customHeight="1" x14ac:dyDescent="0.3">
      <c r="A7" s="37">
        <v>6</v>
      </c>
      <c r="B7" s="48">
        <f t="shared" si="0"/>
        <v>8</v>
      </c>
      <c r="C7" s="4">
        <v>432569</v>
      </c>
      <c r="D7" s="4" t="s">
        <v>39</v>
      </c>
      <c r="E7" s="4" t="str">
        <f>_xlfn.TEXTBEFORE(Table2[[#This Row],[Name]]," ")&amp;"_"&amp;_xlfn.TEXTAFTER(Table2[[#This Row],[Name]]," ")</f>
        <v>Mita_Nurhaliza</v>
      </c>
      <c r="F7" s="5">
        <v>24</v>
      </c>
      <c r="G7" s="6">
        <v>17</v>
      </c>
      <c r="H7" s="6">
        <v>40</v>
      </c>
      <c r="I7" s="6">
        <v>25</v>
      </c>
      <c r="J7" s="7">
        <f t="shared" si="1"/>
        <v>106</v>
      </c>
      <c r="K7" s="8">
        <f t="shared" si="2"/>
        <v>53.06</v>
      </c>
      <c r="L7" s="9">
        <f>Table2[[#This Row],[Posn2]]</f>
        <v>8</v>
      </c>
      <c r="M7" s="38" t="str">
        <f t="shared" si="3"/>
        <v>C-</v>
      </c>
      <c r="Q7" s="2"/>
      <c r="R7" s="2"/>
      <c r="S7" s="2"/>
      <c r="T7" s="2"/>
      <c r="U7" s="2"/>
      <c r="V7" s="2"/>
      <c r="W7" s="2"/>
    </row>
    <row r="8" spans="1:23" ht="15.75" customHeight="1" x14ac:dyDescent="0.3">
      <c r="A8" s="37">
        <v>7</v>
      </c>
      <c r="B8" s="48">
        <f t="shared" si="0"/>
        <v>4</v>
      </c>
      <c r="C8" s="4">
        <v>432570</v>
      </c>
      <c r="D8" s="4" t="s">
        <v>40</v>
      </c>
      <c r="E8" s="4" t="str">
        <f>_xlfn.TEXTBEFORE(Table2[[#This Row],[Name]]," ")&amp;"_"&amp;_xlfn.TEXTAFTER(Table2[[#This Row],[Name]]," ")</f>
        <v>Reinal_Jacob</v>
      </c>
      <c r="F8" s="5">
        <v>41</v>
      </c>
      <c r="G8" s="6">
        <v>33</v>
      </c>
      <c r="H8" s="6">
        <v>27</v>
      </c>
      <c r="I8" s="6">
        <v>30</v>
      </c>
      <c r="J8" s="7">
        <f t="shared" si="1"/>
        <v>131</v>
      </c>
      <c r="K8" s="8">
        <f t="shared" si="2"/>
        <v>65.569999999999993</v>
      </c>
      <c r="L8" s="9">
        <f>Table2[[#This Row],[Posn2]]</f>
        <v>4</v>
      </c>
      <c r="M8" s="38" t="str">
        <f t="shared" si="3"/>
        <v>B-</v>
      </c>
      <c r="Q8" s="2"/>
      <c r="R8" s="2"/>
      <c r="S8" s="2"/>
      <c r="T8" s="2"/>
      <c r="U8" s="2"/>
      <c r="V8" s="2"/>
      <c r="W8" s="2"/>
    </row>
    <row r="9" spans="1:23" ht="15.75" customHeight="1" x14ac:dyDescent="0.3">
      <c r="A9" s="37">
        <v>8</v>
      </c>
      <c r="B9" s="48">
        <f t="shared" si="0"/>
        <v>10</v>
      </c>
      <c r="C9" s="4">
        <v>432571</v>
      </c>
      <c r="D9" s="4" t="s">
        <v>41</v>
      </c>
      <c r="E9" s="4" t="str">
        <f>_xlfn.TEXTBEFORE(Table2[[#This Row],[Name]]," ")&amp;"_"&amp;_xlfn.TEXTAFTER(Table2[[#This Row],[Name]]," ")</f>
        <v>Robi_Kurniawan</v>
      </c>
      <c r="F9" s="5">
        <v>26</v>
      </c>
      <c r="G9" s="6">
        <v>26</v>
      </c>
      <c r="H9" s="6">
        <v>40</v>
      </c>
      <c r="I9" s="6">
        <v>13</v>
      </c>
      <c r="J9" s="7">
        <f t="shared" si="1"/>
        <v>105</v>
      </c>
      <c r="K9" s="8">
        <f t="shared" si="2"/>
        <v>52.58</v>
      </c>
      <c r="L9" s="9">
        <f>Table2[[#This Row],[Posn2]]</f>
        <v>10</v>
      </c>
      <c r="M9" s="38" t="str">
        <f t="shared" si="3"/>
        <v>C-</v>
      </c>
      <c r="Q9" s="2"/>
      <c r="R9" s="2"/>
      <c r="S9" s="2"/>
      <c r="T9" s="2"/>
      <c r="U9" s="2"/>
      <c r="V9" s="2"/>
      <c r="W9" s="2"/>
    </row>
    <row r="10" spans="1:23" ht="15.75" customHeight="1" x14ac:dyDescent="0.3">
      <c r="A10" s="37">
        <v>9</v>
      </c>
      <c r="B10" s="48">
        <f t="shared" si="0"/>
        <v>11</v>
      </c>
      <c r="C10" s="4">
        <v>432572</v>
      </c>
      <c r="D10" s="4" t="s">
        <v>42</v>
      </c>
      <c r="E10" s="4" t="str">
        <f>_xlfn.TEXTBEFORE(Table2[[#This Row],[Name]]," ")&amp;"_"&amp;_xlfn.TEXTAFTER(Table2[[#This Row],[Name]]," ")</f>
        <v>Ariful_Fikri</v>
      </c>
      <c r="F10" s="5">
        <v>16</v>
      </c>
      <c r="G10" s="6">
        <v>34</v>
      </c>
      <c r="H10" s="6">
        <v>22</v>
      </c>
      <c r="I10" s="6">
        <v>32</v>
      </c>
      <c r="J10" s="15">
        <f t="shared" si="1"/>
        <v>104</v>
      </c>
      <c r="K10" s="8">
        <f t="shared" si="2"/>
        <v>52.09</v>
      </c>
      <c r="L10" s="9">
        <f>Table2[[#This Row],[Posn2]]</f>
        <v>11</v>
      </c>
      <c r="M10" s="38" t="str">
        <f t="shared" si="3"/>
        <v>C-</v>
      </c>
      <c r="Q10" s="2"/>
      <c r="R10" s="2"/>
      <c r="S10" s="2"/>
      <c r="T10" s="2"/>
      <c r="U10" s="2"/>
      <c r="V10" s="2"/>
      <c r="W10" s="2"/>
    </row>
    <row r="11" spans="1:23" ht="15.75" customHeight="1" x14ac:dyDescent="0.3">
      <c r="A11" s="37">
        <v>10</v>
      </c>
      <c r="B11" s="48">
        <f t="shared" si="0"/>
        <v>7</v>
      </c>
      <c r="C11" s="4">
        <v>432573</v>
      </c>
      <c r="D11" s="4" t="s">
        <v>43</v>
      </c>
      <c r="E11" s="4" t="str">
        <f>_xlfn.TEXTBEFORE(Table2[[#This Row],[Name]]," ")&amp;"_"&amp;_xlfn.TEXTAFTER(Table2[[#This Row],[Name]]," ")</f>
        <v>Fakrur_Rozi</v>
      </c>
      <c r="F11" s="5">
        <v>27</v>
      </c>
      <c r="G11" s="6">
        <v>19</v>
      </c>
      <c r="H11" s="6">
        <v>32</v>
      </c>
      <c r="I11" s="6">
        <v>29</v>
      </c>
      <c r="J11" s="7">
        <f t="shared" si="1"/>
        <v>107</v>
      </c>
      <c r="K11" s="8">
        <f t="shared" si="2"/>
        <v>53.6</v>
      </c>
      <c r="L11" s="9">
        <f>Table2[[#This Row],[Posn2]]</f>
        <v>7</v>
      </c>
      <c r="M11" s="38" t="str">
        <f t="shared" si="3"/>
        <v>C-</v>
      </c>
      <c r="Q11" s="2"/>
      <c r="R11" s="2"/>
      <c r="S11" s="2"/>
      <c r="T11" s="25"/>
      <c r="U11" s="25"/>
      <c r="V11" s="2"/>
      <c r="W11" s="2"/>
    </row>
    <row r="12" spans="1:23" ht="15.75" customHeight="1" x14ac:dyDescent="0.3">
      <c r="A12" s="37">
        <v>11</v>
      </c>
      <c r="B12" s="48">
        <f t="shared" si="0"/>
        <v>15</v>
      </c>
      <c r="C12" s="4">
        <v>432574</v>
      </c>
      <c r="D12" s="4" t="s">
        <v>44</v>
      </c>
      <c r="E12" s="4" t="str">
        <f>_xlfn.TEXTBEFORE(Table2[[#This Row],[Name]]," ")&amp;"_"&amp;_xlfn.TEXTAFTER(Table2[[#This Row],[Name]]," ")</f>
        <v>Fauzia_Altaf</v>
      </c>
      <c r="F12" s="5">
        <v>16</v>
      </c>
      <c r="G12" s="6">
        <v>19</v>
      </c>
      <c r="H12" s="6">
        <v>22</v>
      </c>
      <c r="I12" s="6">
        <v>14</v>
      </c>
      <c r="J12" s="7">
        <f t="shared" si="1"/>
        <v>71</v>
      </c>
      <c r="K12" s="8">
        <f t="shared" si="2"/>
        <v>35.61</v>
      </c>
      <c r="L12" s="9">
        <f>Table2[[#This Row],[Posn2]]</f>
        <v>15</v>
      </c>
      <c r="M12" s="38" t="str">
        <f t="shared" si="3"/>
        <v>F</v>
      </c>
      <c r="Q12" s="2"/>
      <c r="R12" s="2"/>
      <c r="S12" s="2"/>
      <c r="T12" s="25"/>
      <c r="U12" s="25"/>
      <c r="V12" s="2"/>
      <c r="W12" s="2"/>
    </row>
    <row r="13" spans="1:23" ht="15.75" customHeight="1" x14ac:dyDescent="0.3">
      <c r="A13" s="37">
        <v>12</v>
      </c>
      <c r="B13" s="48">
        <f t="shared" si="0"/>
        <v>5</v>
      </c>
      <c r="C13" s="4">
        <v>432575</v>
      </c>
      <c r="D13" s="4" t="s">
        <v>47</v>
      </c>
      <c r="E13" s="4" t="str">
        <f>_xlfn.TEXTBEFORE(Table2[[#This Row],[Name]]," ")&amp;"_"&amp;_xlfn.TEXTAFTER(Table2[[#This Row],[Name]]," ")</f>
        <v>Ahmed_Taufiq</v>
      </c>
      <c r="F13" s="5">
        <v>41</v>
      </c>
      <c r="G13" s="6">
        <v>32</v>
      </c>
      <c r="H13" s="6">
        <v>20</v>
      </c>
      <c r="I13" s="6">
        <v>32</v>
      </c>
      <c r="J13" s="7">
        <f t="shared" si="1"/>
        <v>125</v>
      </c>
      <c r="K13" s="8">
        <f t="shared" si="2"/>
        <v>62.62</v>
      </c>
      <c r="L13" s="9">
        <f>Table2[[#This Row],[Posn2]]</f>
        <v>5</v>
      </c>
      <c r="M13" s="38" t="str">
        <f t="shared" si="3"/>
        <v>B-</v>
      </c>
      <c r="Q13" s="2"/>
      <c r="R13" s="2"/>
      <c r="S13" s="2"/>
      <c r="T13" s="25"/>
      <c r="U13" s="25"/>
      <c r="V13" s="2"/>
      <c r="W13" s="2"/>
    </row>
    <row r="14" spans="1:23" ht="15.75" customHeight="1" x14ac:dyDescent="0.3">
      <c r="A14" s="37">
        <v>13</v>
      </c>
      <c r="B14" s="48">
        <f t="shared" si="0"/>
        <v>3</v>
      </c>
      <c r="C14" s="4">
        <v>432576</v>
      </c>
      <c r="D14" s="4" t="s">
        <v>45</v>
      </c>
      <c r="E14" s="4" t="str">
        <f>_xlfn.TEXTBEFORE(Table2[[#This Row],[Name]]," ")&amp;"_"&amp;_xlfn.TEXTAFTER(Table2[[#This Row],[Name]]," ")</f>
        <v>Rendi_Fernando</v>
      </c>
      <c r="F14" s="5">
        <v>44</v>
      </c>
      <c r="G14" s="6">
        <v>32</v>
      </c>
      <c r="H14" s="6">
        <v>34</v>
      </c>
      <c r="I14" s="6">
        <v>23</v>
      </c>
      <c r="J14" s="7">
        <f t="shared" si="1"/>
        <v>133</v>
      </c>
      <c r="K14" s="8">
        <f t="shared" si="2"/>
        <v>66.63</v>
      </c>
      <c r="L14" s="9">
        <f>Table2[[#This Row],[Posn2]]</f>
        <v>3</v>
      </c>
      <c r="M14" s="38" t="str">
        <f t="shared" si="3"/>
        <v>B+</v>
      </c>
      <c r="Q14" s="2"/>
      <c r="R14" s="26" t="s">
        <v>19</v>
      </c>
      <c r="S14" t="s">
        <v>20</v>
      </c>
      <c r="T14" s="25"/>
      <c r="U14" s="25"/>
      <c r="V14" s="2"/>
      <c r="W14" s="2"/>
    </row>
    <row r="15" spans="1:23" ht="15.75" customHeight="1" x14ac:dyDescent="0.3">
      <c r="A15" s="37">
        <v>14</v>
      </c>
      <c r="B15" s="48">
        <f t="shared" si="0"/>
        <v>1</v>
      </c>
      <c r="C15" s="4">
        <v>432577</v>
      </c>
      <c r="D15" s="4" t="s">
        <v>48</v>
      </c>
      <c r="E15" s="4" t="str">
        <f>_xlfn.TEXTBEFORE(Table2[[#This Row],[Name]]," ")&amp;"_"&amp;_xlfn.TEXTAFTER(Table2[[#This Row],[Name]]," ")</f>
        <v>Ola_Wiley</v>
      </c>
      <c r="F15" s="5">
        <v>40</v>
      </c>
      <c r="G15" s="6">
        <v>40</v>
      </c>
      <c r="H15" s="6">
        <v>32</v>
      </c>
      <c r="I15" s="6">
        <v>34</v>
      </c>
      <c r="J15" s="7">
        <f t="shared" si="1"/>
        <v>146</v>
      </c>
      <c r="K15" s="8">
        <f t="shared" si="2"/>
        <v>73.14</v>
      </c>
      <c r="L15" s="9">
        <f>Table2[[#This Row],[Posn2]]</f>
        <v>1</v>
      </c>
      <c r="M15" s="38" t="str">
        <f t="shared" si="3"/>
        <v>B+</v>
      </c>
      <c r="Q15" s="2"/>
      <c r="R15" s="23" t="s">
        <v>5</v>
      </c>
      <c r="S15">
        <v>2</v>
      </c>
      <c r="T15" s="25"/>
      <c r="U15" s="25"/>
      <c r="V15" s="2"/>
      <c r="W15" s="2"/>
    </row>
    <row r="16" spans="1:23" ht="15.75" customHeight="1" x14ac:dyDescent="0.3">
      <c r="A16" s="39">
        <v>15</v>
      </c>
      <c r="B16" s="49">
        <f t="shared" si="0"/>
        <v>14</v>
      </c>
      <c r="C16" s="16">
        <v>432578</v>
      </c>
      <c r="D16" s="16" t="s">
        <v>49</v>
      </c>
      <c r="E16" s="16" t="str">
        <f>_xlfn.TEXTBEFORE(Table2[[#This Row],[Name]]," ")&amp;"_"&amp;_xlfn.TEXTAFTER(Table2[[#This Row],[Name]]," ")</f>
        <v>Otis_Osburn</v>
      </c>
      <c r="F16" s="34">
        <v>24</v>
      </c>
      <c r="G16" s="17">
        <v>22</v>
      </c>
      <c r="H16" s="17">
        <v>22</v>
      </c>
      <c r="I16" s="17">
        <v>13</v>
      </c>
      <c r="J16" s="18">
        <f t="shared" si="1"/>
        <v>81</v>
      </c>
      <c r="K16" s="19">
        <f t="shared" si="2"/>
        <v>40.65</v>
      </c>
      <c r="L16" s="20">
        <f>Table2[[#This Row],[Posn2]]</f>
        <v>14</v>
      </c>
      <c r="M16" s="40" t="str">
        <f t="shared" si="3"/>
        <v>E</v>
      </c>
      <c r="Q16" s="2"/>
      <c r="R16" s="23" t="s">
        <v>4</v>
      </c>
      <c r="S16">
        <v>3</v>
      </c>
      <c r="T16" s="25"/>
      <c r="U16" s="25"/>
      <c r="V16" s="2"/>
      <c r="W16" s="2"/>
    </row>
    <row r="17" spans="1:24" ht="15.75" customHeight="1" x14ac:dyDescent="0.2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Q17" s="2"/>
      <c r="R17" s="23" t="s">
        <v>52</v>
      </c>
      <c r="S17">
        <v>5</v>
      </c>
      <c r="T17" s="25"/>
      <c r="U17" s="25"/>
      <c r="V17" s="2"/>
      <c r="W17" s="2"/>
    </row>
    <row r="18" spans="1:24" ht="15.75" customHeight="1" x14ac:dyDescent="0.2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Q18" s="2"/>
      <c r="R18" s="23" t="s">
        <v>50</v>
      </c>
      <c r="S18">
        <v>1</v>
      </c>
      <c r="T18" s="25"/>
      <c r="U18" s="25"/>
      <c r="V18" s="2"/>
      <c r="W18" s="2"/>
    </row>
    <row r="19" spans="1:24" ht="15.75" customHeight="1" x14ac:dyDescent="0.2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Q19" s="2"/>
      <c r="R19" s="23" t="s">
        <v>3</v>
      </c>
      <c r="S19">
        <v>1</v>
      </c>
      <c r="T19" s="25"/>
      <c r="U19" s="25"/>
      <c r="V19" s="2"/>
      <c r="W19" s="2"/>
    </row>
    <row r="20" spans="1:24" ht="15.75" customHeight="1" x14ac:dyDescent="0.2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Q20" s="2"/>
      <c r="R20" s="23" t="s">
        <v>51</v>
      </c>
      <c r="S20">
        <v>2</v>
      </c>
      <c r="T20" s="25"/>
      <c r="U20" s="25"/>
      <c r="V20" s="2"/>
      <c r="W20" s="2"/>
    </row>
    <row r="21" spans="1:24" ht="15.75" customHeight="1" x14ac:dyDescent="0.2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Q21" s="2"/>
      <c r="R21" s="23" t="s">
        <v>6</v>
      </c>
      <c r="S21">
        <v>1</v>
      </c>
      <c r="T21" s="2"/>
      <c r="U21" s="2"/>
      <c r="V21" s="2"/>
      <c r="W21" s="2"/>
    </row>
    <row r="22" spans="1:24" ht="15.75" customHeight="1" x14ac:dyDescent="0.2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Q22" s="2"/>
      <c r="R22" s="23" t="s">
        <v>21</v>
      </c>
      <c r="S22">
        <v>15</v>
      </c>
      <c r="T22" s="2"/>
      <c r="U22" s="2"/>
      <c r="V22" s="2"/>
      <c r="W22" s="2"/>
    </row>
    <row r="23" spans="1:24" ht="15.75" customHeight="1" x14ac:dyDescent="0.2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Q23" s="2"/>
      <c r="R23" s="2"/>
      <c r="S23" s="2"/>
      <c r="T23" s="2"/>
      <c r="U23" s="2"/>
      <c r="V23" s="2"/>
      <c r="W23" s="2"/>
    </row>
    <row r="24" spans="1:24" ht="15.75" customHeight="1" x14ac:dyDescent="0.2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Q24" s="2"/>
      <c r="R24" s="2"/>
      <c r="S24" s="2"/>
      <c r="T24" s="2"/>
      <c r="U24" s="2"/>
      <c r="V24" s="2"/>
      <c r="W24" s="2"/>
    </row>
    <row r="25" spans="1:24" ht="15.75" customHeight="1" x14ac:dyDescent="0.2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Q25" s="2"/>
      <c r="R25" s="2"/>
      <c r="S25" s="2"/>
      <c r="T25" s="2"/>
      <c r="U25" s="2"/>
      <c r="V25" s="2"/>
      <c r="W25" s="2"/>
    </row>
    <row r="26" spans="1:24" ht="15.75" customHeight="1" x14ac:dyDescent="0.2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Q26" s="2"/>
      <c r="R26" s="2"/>
      <c r="S26" s="2"/>
      <c r="T26" s="2"/>
      <c r="U26" s="2"/>
      <c r="V26" s="2"/>
      <c r="W26" s="2"/>
    </row>
    <row r="27" spans="1:24" ht="15.75" customHeight="1" x14ac:dyDescent="0.2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Q27" s="2"/>
      <c r="R27" s="2"/>
      <c r="S27" s="2"/>
      <c r="T27" s="2"/>
      <c r="U27" s="2"/>
      <c r="V27" s="2"/>
      <c r="W27" s="2"/>
    </row>
    <row r="28" spans="1:24" ht="15.75" customHeight="1" x14ac:dyDescent="0.25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Q28" s="2"/>
      <c r="R28" s="2"/>
      <c r="S28" s="2"/>
      <c r="T28" s="2"/>
      <c r="U28" s="2"/>
      <c r="V28" s="2"/>
      <c r="W28" s="2"/>
    </row>
    <row r="29" spans="1:24" ht="15.75" customHeight="1" x14ac:dyDescent="0.25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Q29" s="2"/>
      <c r="R29" s="2"/>
      <c r="S29" s="2"/>
      <c r="T29" s="2"/>
      <c r="U29" s="2"/>
      <c r="V29" s="2"/>
      <c r="W29" s="2"/>
    </row>
    <row r="30" spans="1:24" ht="15.75" customHeight="1" x14ac:dyDescent="0.25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Q30" s="2"/>
      <c r="R30" s="2"/>
      <c r="S30" s="2"/>
      <c r="T30" s="2"/>
      <c r="U30" s="2"/>
      <c r="V30" s="2"/>
      <c r="W30" s="2"/>
    </row>
    <row r="31" spans="1:24" ht="15.75" customHeight="1" x14ac:dyDescent="0.25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Q31" s="2"/>
      <c r="R31" s="2"/>
      <c r="S31" s="2"/>
      <c r="T31" s="2"/>
      <c r="U31" s="2"/>
      <c r="V31" s="2"/>
      <c r="W31" s="2"/>
    </row>
    <row r="32" spans="1:24" ht="15.6" x14ac:dyDescent="0.25">
      <c r="B32" s="10"/>
      <c r="C32" s="10"/>
      <c r="D32" s="10"/>
      <c r="E32" s="10"/>
      <c r="F32" s="10"/>
      <c r="G32" s="10"/>
      <c r="H32" s="10"/>
      <c r="I32" s="10"/>
      <c r="J32" s="10"/>
      <c r="K32" s="10"/>
      <c r="N32" s="10"/>
      <c r="O32" s="10"/>
      <c r="R32" s="2"/>
      <c r="S32" s="2"/>
      <c r="T32" s="2"/>
      <c r="U32" s="2"/>
      <c r="V32" s="2"/>
      <c r="W32" s="2"/>
      <c r="X32" s="2"/>
    </row>
    <row r="33" spans="2:24" ht="15.6" x14ac:dyDescent="0.25">
      <c r="B33" s="10"/>
      <c r="C33" s="10"/>
      <c r="D33" s="10"/>
      <c r="E33" s="10"/>
      <c r="F33" s="10"/>
      <c r="G33" s="10"/>
      <c r="H33" s="10"/>
      <c r="I33" s="10"/>
      <c r="J33" s="10"/>
      <c r="K33" s="10"/>
      <c r="N33" s="10"/>
      <c r="O33" s="10"/>
      <c r="R33" s="2"/>
      <c r="S33" s="2"/>
      <c r="T33" s="2"/>
      <c r="U33" s="2"/>
      <c r="V33" s="2"/>
      <c r="W33" s="2"/>
      <c r="X33" s="2"/>
    </row>
    <row r="34" spans="2:24" ht="15.6" x14ac:dyDescent="0.25">
      <c r="B34" s="10"/>
      <c r="C34" s="10"/>
      <c r="D34" s="10"/>
      <c r="E34" s="10"/>
      <c r="F34" s="10"/>
      <c r="G34" s="10"/>
      <c r="H34" s="10"/>
      <c r="I34" s="10"/>
      <c r="J34" s="10"/>
      <c r="K34" s="10"/>
      <c r="N34" s="10"/>
      <c r="O34" s="10"/>
      <c r="R34" s="2"/>
      <c r="S34" s="2"/>
      <c r="T34" s="2"/>
      <c r="U34" s="2"/>
      <c r="V34" s="2"/>
      <c r="W34" s="2"/>
      <c r="X34" s="2"/>
    </row>
    <row r="35" spans="2:24" ht="15.6" x14ac:dyDescent="0.25">
      <c r="B35" s="10"/>
      <c r="C35" s="10"/>
      <c r="D35" s="10"/>
      <c r="E35" s="10"/>
      <c r="F35" s="10"/>
      <c r="G35" s="10"/>
      <c r="H35" s="10"/>
      <c r="I35" s="10"/>
      <c r="J35" s="10"/>
      <c r="K35" s="10"/>
      <c r="M35" s="21"/>
      <c r="N35" s="10"/>
      <c r="O35" s="10"/>
      <c r="R35" s="2"/>
      <c r="S35" s="2"/>
      <c r="T35" s="2"/>
      <c r="U35" s="2"/>
      <c r="V35" s="2"/>
      <c r="W35" s="2"/>
      <c r="X35" s="2"/>
    </row>
    <row r="36" spans="2:24" ht="15.6" x14ac:dyDescent="0.25">
      <c r="B36" s="10"/>
      <c r="C36" s="10"/>
      <c r="D36" s="10"/>
      <c r="E36" s="10"/>
      <c r="F36" s="10"/>
      <c r="G36" s="10"/>
      <c r="H36" s="10"/>
      <c r="I36" s="10"/>
      <c r="J36" s="10"/>
      <c r="K36" s="10"/>
      <c r="M36" s="21"/>
      <c r="N36" s="10"/>
      <c r="O36" s="10"/>
      <c r="R36" s="2"/>
      <c r="S36" s="2"/>
      <c r="T36" s="2"/>
      <c r="U36" s="2"/>
      <c r="V36" s="2"/>
      <c r="W36" s="2"/>
      <c r="X36" s="2"/>
    </row>
    <row r="38" spans="2:24" ht="15.75" customHeight="1" x14ac:dyDescent="0.25"/>
    <row r="39" spans="2:24" ht="15.75" customHeight="1" x14ac:dyDescent="0.25"/>
  </sheetData>
  <conditionalFormatting sqref="F2:I16">
    <cfRule type="cellIs" dxfId="18" priority="1" operator="equal">
      <formula>0</formula>
    </cfRule>
  </conditionalFormatting>
  <pageMargins left="0.7" right="0.7" top="0.75" bottom="0.75" header="0.3" footer="0.3"/>
  <pageSetup orientation="portrait" horizontalDpi="4294967295" verticalDpi="4294967295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16"/>
  <sheetViews>
    <sheetView zoomScale="50" zoomScaleNormal="50" workbookViewId="0">
      <selection activeCell="K6" sqref="K6"/>
    </sheetView>
  </sheetViews>
  <sheetFormatPr defaultColWidth="9.109375" defaultRowHeight="17.399999999999999" x14ac:dyDescent="0.3"/>
  <cols>
    <col min="1" max="1" width="36.109375" style="29" bestFit="1" customWidth="1"/>
    <col min="2" max="2" width="15.5546875" style="29" customWidth="1"/>
    <col min="3" max="3" width="9.109375" style="29"/>
    <col min="4" max="4" width="16.44140625" style="29" bestFit="1" customWidth="1"/>
    <col min="5" max="5" width="10.109375" style="29" bestFit="1" customWidth="1"/>
    <col min="6" max="6" width="27.88671875" style="29" bestFit="1" customWidth="1"/>
    <col min="7" max="7" width="27" style="29" bestFit="1" customWidth="1"/>
    <col min="8" max="8" width="15.88671875" style="29" customWidth="1"/>
    <col min="9" max="9" width="9.88671875" style="29" bestFit="1" customWidth="1"/>
    <col min="10" max="10" width="10" style="29" customWidth="1"/>
    <col min="11" max="12" width="9.109375" style="29"/>
    <col min="13" max="13" width="12.6640625" style="29" customWidth="1"/>
    <col min="14" max="16384" width="9.109375" style="29"/>
  </cols>
  <sheetData>
    <row r="1" spans="1:13" ht="30" customHeight="1" x14ac:dyDescent="0.35">
      <c r="A1" s="27" t="s">
        <v>22</v>
      </c>
      <c r="B1" s="28" t="s">
        <v>23</v>
      </c>
      <c r="D1" s="30"/>
      <c r="E1" s="31" t="s">
        <v>2</v>
      </c>
      <c r="F1" s="31" t="s">
        <v>24</v>
      </c>
      <c r="G1" s="31" t="s">
        <v>1</v>
      </c>
      <c r="H1" s="31" t="s">
        <v>25</v>
      </c>
      <c r="I1" s="31" t="s">
        <v>8</v>
      </c>
      <c r="M1" s="50" t="s">
        <v>29</v>
      </c>
    </row>
    <row r="2" spans="1:13" ht="77.25" customHeight="1" x14ac:dyDescent="0.35">
      <c r="A2" s="29" t="str">
        <f>_xlfn.TEXTBEFORE(Table2[[#This Row],[Name]]," ")&amp;"_"&amp;_xlfn.TEXTAFTER(Table2[[#This Row],[Name]]," ")</f>
        <v>Mustaqin_Zuhdi</v>
      </c>
      <c r="D2" s="52" t="s">
        <v>26</v>
      </c>
      <c r="E2" s="32">
        <v>1</v>
      </c>
      <c r="F2" s="32" t="str">
        <f>VLOOKUP(E2,'Result Sheet'!B:D,3,0)</f>
        <v>Ola Wiley</v>
      </c>
      <c r="G2" s="33" t="str">
        <f>VLOOKUP(E2,'Result Sheet'!B:E,4,0)</f>
        <v>Ola_Wiley</v>
      </c>
      <c r="H2" s="32"/>
      <c r="I2" s="33">
        <f>VLOOKUP(F2,Table2[[Name]:[%]],8,0)</f>
        <v>73.14</v>
      </c>
      <c r="M2" s="51">
        <f ca="1">TODAY()</f>
        <v>45525</v>
      </c>
    </row>
    <row r="3" spans="1:13" ht="77.25" customHeight="1" x14ac:dyDescent="0.3">
      <c r="A3" s="29" t="str">
        <f>_xlfn.TEXTBEFORE(Table2[[#This Row],[Name]]," ")&amp;"_"&amp;_xlfn.TEXTAFTER(Table2[[#This Row],[Name]]," ")</f>
        <v>Sabitha_Renaldi</v>
      </c>
      <c r="D3" s="52"/>
      <c r="E3" s="32">
        <v>2</v>
      </c>
      <c r="F3" s="32" t="str">
        <f>VLOOKUP(E3,'Result Sheet'!B:D,3,0)</f>
        <v>Sabitha Renaldi</v>
      </c>
      <c r="G3" s="33" t="str">
        <f>VLOOKUP(E3,'Result Sheet'!B:E,4,0)</f>
        <v>Sabitha_Renaldi</v>
      </c>
      <c r="H3" s="32"/>
      <c r="I3" s="33">
        <f>VLOOKUP(F3,Table2[[Name]:[%]],8,0)</f>
        <v>69.02</v>
      </c>
      <c r="M3" s="50"/>
    </row>
    <row r="4" spans="1:13" ht="77.25" customHeight="1" x14ac:dyDescent="0.3">
      <c r="A4" s="29" t="str">
        <f>_xlfn.TEXTBEFORE(Table2[[#This Row],[Name]]," ")&amp;"_"&amp;_xlfn.TEXTAFTER(Table2[[#This Row],[Name]]," ")</f>
        <v>Camelia_Putri</v>
      </c>
      <c r="D4" s="52"/>
      <c r="E4" s="32">
        <v>3</v>
      </c>
      <c r="F4" s="32" t="str">
        <f>VLOOKUP(E4,'Result Sheet'!B:D,3,0)</f>
        <v>Rendi Fernando</v>
      </c>
      <c r="G4" s="33" t="str">
        <f>VLOOKUP(E4,'Result Sheet'!B:E,4,0)</f>
        <v>Rendi_Fernando</v>
      </c>
      <c r="H4" s="32"/>
      <c r="I4" s="33">
        <f>VLOOKUP(F4,Table2[[Name]:[%]],8,0)</f>
        <v>66.63</v>
      </c>
    </row>
    <row r="5" spans="1:13" ht="77.25" customHeight="1" x14ac:dyDescent="0.3">
      <c r="A5" s="29" t="str">
        <f>_xlfn.TEXTBEFORE(Table2[[#This Row],[Name]]," ")&amp;"_"&amp;_xlfn.TEXTAFTER(Table2[[#This Row],[Name]]," ")</f>
        <v>Riski_Adam</v>
      </c>
      <c r="D5" s="52"/>
      <c r="E5" s="32">
        <v>4</v>
      </c>
      <c r="F5" s="32" t="str">
        <f>VLOOKUP(E5,'Result Sheet'!B:D,3,0)</f>
        <v>Reinal Jacob</v>
      </c>
      <c r="G5" s="33" t="str">
        <f>VLOOKUP(E5,'Result Sheet'!B:E,4,0)</f>
        <v>Reinal_Jacob</v>
      </c>
      <c r="H5" s="32"/>
      <c r="I5" s="33">
        <f>VLOOKUP(F5,Table2[[Name]:[%]],8,0)</f>
        <v>65.569999999999993</v>
      </c>
    </row>
    <row r="6" spans="1:13" ht="77.25" customHeight="1" x14ac:dyDescent="0.3">
      <c r="A6" s="29" t="str">
        <f>_xlfn.TEXTBEFORE(Table2[[#This Row],[Name]]," ")&amp;"_"&amp;_xlfn.TEXTAFTER(Table2[[#This Row],[Name]]," ")</f>
        <v>Diva_Salsabila</v>
      </c>
      <c r="D6" s="52"/>
      <c r="E6" s="32">
        <v>5</v>
      </c>
      <c r="F6" s="32" t="str">
        <f>VLOOKUP(E6,'Result Sheet'!B:D,3,0)</f>
        <v>Ahmed Taufiq</v>
      </c>
      <c r="G6" s="33" t="str">
        <f>VLOOKUP(E6,'Result Sheet'!B:E,4,0)</f>
        <v>Ahmed_Taufiq</v>
      </c>
      <c r="H6" s="32"/>
      <c r="I6" s="33">
        <f>VLOOKUP(F6,Table2[[Name]:[%]],8,0)</f>
        <v>62.62</v>
      </c>
    </row>
    <row r="7" spans="1:13" ht="77.25" customHeight="1" x14ac:dyDescent="0.3">
      <c r="A7" s="29" t="str">
        <f>_xlfn.TEXTBEFORE(Table2[[#This Row],[Name]]," ")&amp;"_"&amp;_xlfn.TEXTAFTER(Table2[[#This Row],[Name]]," ")</f>
        <v>Mita_Nurhaliza</v>
      </c>
      <c r="D7" s="52" t="s">
        <v>27</v>
      </c>
      <c r="E7" s="32">
        <v>11</v>
      </c>
      <c r="F7" s="32" t="str">
        <f>VLOOKUP(E7,'Result Sheet'!B:D,3,0)</f>
        <v>Ariful Fikri</v>
      </c>
      <c r="G7" s="33" t="str">
        <f>VLOOKUP(E7,'Result Sheet'!B:E,4,0)</f>
        <v>Ariful_Fikri</v>
      </c>
      <c r="H7" s="32"/>
      <c r="I7" s="33">
        <f>VLOOKUP(F7,Table2[[Name]:[%]],8,0)</f>
        <v>52.09</v>
      </c>
    </row>
    <row r="8" spans="1:13" ht="77.25" customHeight="1" x14ac:dyDescent="0.3">
      <c r="A8" s="29" t="str">
        <f>_xlfn.TEXTBEFORE(Table2[[#This Row],[Name]]," ")&amp;"_"&amp;_xlfn.TEXTAFTER(Table2[[#This Row],[Name]]," ")</f>
        <v>Reinal_Jacob</v>
      </c>
      <c r="D8" s="52"/>
      <c r="E8" s="32">
        <v>12</v>
      </c>
      <c r="F8" s="32" t="str">
        <f>VLOOKUP(E8,'Result Sheet'!B:D,3,0)</f>
        <v>Diva Salsabila</v>
      </c>
      <c r="G8" s="33" t="str">
        <f>VLOOKUP(E8,'Result Sheet'!B:E,4,0)</f>
        <v>Diva_Salsabila</v>
      </c>
      <c r="H8" s="32"/>
      <c r="I8" s="33">
        <f>VLOOKUP(F8,Table2[[Name]:[%]],8,0)</f>
        <v>50.55</v>
      </c>
    </row>
    <row r="9" spans="1:13" ht="77.25" customHeight="1" x14ac:dyDescent="0.3">
      <c r="A9" s="29" t="str">
        <f>_xlfn.TEXTBEFORE(Table2[[#This Row],[Name]]," ")&amp;"_"&amp;_xlfn.TEXTAFTER(Table2[[#This Row],[Name]]," ")</f>
        <v>Robi_Kurniawan</v>
      </c>
      <c r="D9" s="52"/>
      <c r="E9" s="32">
        <v>13</v>
      </c>
      <c r="F9" s="32" t="str">
        <f>VLOOKUP(E9,'Result Sheet'!B:D,3,0)</f>
        <v>Camelia Putri</v>
      </c>
      <c r="G9" s="33" t="str">
        <f>VLOOKUP(E9,'Result Sheet'!B:E,4,0)</f>
        <v>Camelia_Putri</v>
      </c>
      <c r="H9" s="32"/>
      <c r="I9" s="33">
        <f>VLOOKUP(F9,Table2[[Name]:[%]],8,0)</f>
        <v>42.53</v>
      </c>
    </row>
    <row r="10" spans="1:13" ht="77.25" customHeight="1" x14ac:dyDescent="0.3">
      <c r="A10" s="29" t="str">
        <f>_xlfn.TEXTBEFORE(Table2[[#This Row],[Name]]," ")&amp;"_"&amp;_xlfn.TEXTAFTER(Table2[[#This Row],[Name]]," ")</f>
        <v>Ariful_Fikri</v>
      </c>
      <c r="D10" s="52"/>
      <c r="E10" s="32">
        <v>14</v>
      </c>
      <c r="F10" s="32" t="str">
        <f>VLOOKUP(E10,'Result Sheet'!B:D,3,0)</f>
        <v>Otis Osburn</v>
      </c>
      <c r="G10" s="33" t="str">
        <f>VLOOKUP(E10,'Result Sheet'!B:E,4,0)</f>
        <v>Otis_Osburn</v>
      </c>
      <c r="H10" s="32"/>
      <c r="I10" s="33">
        <f>VLOOKUP(F10,Table2[[Name]:[%]],8,0)</f>
        <v>40.65</v>
      </c>
    </row>
    <row r="11" spans="1:13" ht="77.25" customHeight="1" x14ac:dyDescent="0.3">
      <c r="A11" s="29" t="str">
        <f>_xlfn.TEXTBEFORE(Table2[[#This Row],[Name]]," ")&amp;"_"&amp;_xlfn.TEXTAFTER(Table2[[#This Row],[Name]]," ")</f>
        <v>Fakrur_Rozi</v>
      </c>
      <c r="D11" s="52"/>
      <c r="E11" s="32">
        <v>15</v>
      </c>
      <c r="F11" s="32" t="str">
        <f>VLOOKUP(E11,'Result Sheet'!B:D,3,0)</f>
        <v>Fauzia Altaf</v>
      </c>
      <c r="G11" s="33" t="str">
        <f>VLOOKUP(E11,'Result Sheet'!B:E,4,0)</f>
        <v>Fauzia_Altaf</v>
      </c>
      <c r="H11" s="32"/>
      <c r="I11" s="33">
        <f>VLOOKUP(F11,Table2[[Name]:[%]],8,0)</f>
        <v>35.61</v>
      </c>
    </row>
    <row r="12" spans="1:13" ht="77.25" customHeight="1" x14ac:dyDescent="0.3">
      <c r="A12" s="29" t="str">
        <f>_xlfn.TEXTBEFORE(Table2[[#This Row],[Name]]," ")&amp;"_"&amp;_xlfn.TEXTAFTER(Table2[[#This Row],[Name]]," ")</f>
        <v>Fauzia_Altaf</v>
      </c>
    </row>
    <row r="13" spans="1:13" ht="77.25" customHeight="1" x14ac:dyDescent="0.3">
      <c r="A13" s="29" t="str">
        <f>_xlfn.TEXTBEFORE(Table2[[#This Row],[Name]]," ")&amp;"_"&amp;_xlfn.TEXTAFTER(Table2[[#This Row],[Name]]," ")</f>
        <v>Ahmed_Taufiq</v>
      </c>
    </row>
    <row r="14" spans="1:13" ht="77.25" customHeight="1" x14ac:dyDescent="0.3">
      <c r="A14" s="29" t="str">
        <f>_xlfn.TEXTBEFORE(Table2[[#This Row],[Name]]," ")&amp;"_"&amp;_xlfn.TEXTAFTER(Table2[[#This Row],[Name]]," ")</f>
        <v>Rendi_Fernando</v>
      </c>
    </row>
    <row r="15" spans="1:13" ht="77.25" customHeight="1" x14ac:dyDescent="0.3">
      <c r="A15" s="29" t="str">
        <f>_xlfn.TEXTBEFORE(Table2[[#This Row],[Name]]," ")&amp;"_"&amp;_xlfn.TEXTAFTER(Table2[[#This Row],[Name]]," ")</f>
        <v>Ola_Wiley</v>
      </c>
    </row>
    <row r="16" spans="1:13" ht="77.25" customHeight="1" x14ac:dyDescent="0.3">
      <c r="A16" s="29" t="str">
        <f>_xlfn.TEXTBEFORE(Table2[[#This Row],[Name]]," ")&amp;"_"&amp;_xlfn.TEXTAFTER(Table2[[#This Row],[Name]]," ")</f>
        <v>Otis_Osburn</v>
      </c>
    </row>
  </sheetData>
  <mergeCells count="2">
    <mergeCell ref="D2:D6"/>
    <mergeCell ref="D7:D11"/>
  </mergeCells>
  <pageMargins left="0.7" right="0.7" top="0.75" bottom="0.75" header="0.3" footer="0.3"/>
  <pageSetup orientation="portrait" horizontalDpi="4294967295" verticalDpi="4294967295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16</vt:i4>
      </vt:variant>
    </vt:vector>
  </HeadingPairs>
  <TitlesOfParts>
    <vt:vector size="19" baseType="lpstr">
      <vt:lpstr>Dashboard Portrait</vt:lpstr>
      <vt:lpstr>Result Sheet</vt:lpstr>
      <vt:lpstr>Dynamic Images</vt:lpstr>
      <vt:lpstr>Ahmed_Taufiq</vt:lpstr>
      <vt:lpstr>Ariful_Fikri</vt:lpstr>
      <vt:lpstr>Camelia_Putri</vt:lpstr>
      <vt:lpstr>Diva_Salsabila</vt:lpstr>
      <vt:lpstr>Fakrur_Rozi</vt:lpstr>
      <vt:lpstr>Fauzia_Altaf</vt:lpstr>
      <vt:lpstr>Mita_Nurhaliza</vt:lpstr>
      <vt:lpstr>Mustaqin_Zuhdi</vt:lpstr>
      <vt:lpstr>Ola_Wiley</vt:lpstr>
      <vt:lpstr>Otis_Osburn</vt:lpstr>
      <vt:lpstr>'Dashboard Portrait'!Print_Area</vt:lpstr>
      <vt:lpstr>Reinal_Jacob</vt:lpstr>
      <vt:lpstr>Rendi_Fernando</vt:lpstr>
      <vt:lpstr>Riski_Adam</vt:lpstr>
      <vt:lpstr>Robi_Kurniawan</vt:lpstr>
      <vt:lpstr>Sabitha_Renaldi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Mutaher</cp:lastModifiedBy>
  <cp:lastPrinted>2022-11-04T05:53:10Z</cp:lastPrinted>
  <dcterms:created xsi:type="dcterms:W3CDTF">2022-07-18T04:28:53Z</dcterms:created>
  <dcterms:modified xsi:type="dcterms:W3CDTF">2024-08-21T16:54:26Z</dcterms:modified>
</cp:coreProperties>
</file>