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2.xml" ContentType="application/vnd.openxmlformats-officedocument.drawing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3.xml" ContentType="application/vnd.openxmlformats-officedocument.drawing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4.xml" ContentType="application/vnd.openxmlformats-officedocument.drawing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queryTables/queryTable29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MOT BENCHMARK\GettingResults\ResultsProcessed\"/>
    </mc:Choice>
  </mc:AlternateContent>
  <bookViews>
    <workbookView xWindow="0" yWindow="0" windowWidth="28800" windowHeight="12300" activeTab="3"/>
  </bookViews>
  <sheets>
    <sheet name="MOT20-01" sheetId="1" r:id="rId1"/>
    <sheet name="MOT20-02" sheetId="2" r:id="rId2"/>
    <sheet name="MOT20-03" sheetId="3" r:id="rId3"/>
    <sheet name="MOT20-05" sheetId="4" r:id="rId4"/>
    <sheet name="Object Types" sheetId="5" r:id="rId5"/>
    <sheet name="Total average analysis" sheetId="6" r:id="rId6"/>
  </sheets>
  <definedNames>
    <definedName name="_xlnm._FilterDatabase" localSheetId="0" hidden="1">'MOT20-01'!$C$3:$C$52</definedName>
    <definedName name="_xlnm.Extract" localSheetId="0">'MOT20-01'!$D$57:$D$100</definedName>
    <definedName name="MOT20_01_boosting_1" localSheetId="0">'MOT20-01'!$B$3:$E$52</definedName>
    <definedName name="MOT20_01_csrt" localSheetId="0">'MOT20-01'!$G$3:$J$52</definedName>
    <definedName name="MOT20_01_kcf" localSheetId="0">'MOT20-01'!$L$3:$O$52</definedName>
    <definedName name="MOT20_01_medianflow" localSheetId="0">'MOT20-01'!$Q$3:$T$52</definedName>
    <definedName name="MOT20_01_mil" localSheetId="0">'MOT20-01'!$V$3:$Y$52</definedName>
    <definedName name="MOT20_01_mosse" localSheetId="0">'MOT20-01'!$AA$3:$AD$52</definedName>
    <definedName name="MOT20_01_tld" localSheetId="0">'MOT20-01'!$AF$3:$AI$52</definedName>
    <definedName name="MOT20_02_boosting" localSheetId="1">'MOT20-02'!$B$3:$E$52</definedName>
    <definedName name="MOT20_02_csrt" localSheetId="1">'MOT20-02'!$G$3:$J$52</definedName>
    <definedName name="MOT20_02_kcf" localSheetId="1">'MOT20-02'!$L$3:$O$52</definedName>
    <definedName name="MOT20_02_medianflow" localSheetId="1">'MOT20-02'!$Q$3:$T$52</definedName>
    <definedName name="MOT20_02_mil" localSheetId="1">'MOT20-02'!$V$3:$Y$52</definedName>
    <definedName name="MOT20_02_mosse" localSheetId="1">'MOT20-02'!$AA$3:$AD$52</definedName>
    <definedName name="MOT20_02_tld" localSheetId="1">'MOT20-02'!$AF$3:$AI$52</definedName>
    <definedName name="MOT20_03_boosting" localSheetId="2">'MOT20-03'!$B$3:$E$52</definedName>
    <definedName name="MOT20_03_csrt" localSheetId="2">'MOT20-03'!$G$3:$J$52</definedName>
    <definedName name="MOT20_03_kcf" localSheetId="2">'MOT20-03'!$L$3:$O$52</definedName>
    <definedName name="MOT20_03_medianflow" localSheetId="2">'MOT20-03'!$Q$3:$T$52</definedName>
    <definedName name="MOT20_03_mil" localSheetId="2">'MOT20-03'!$V$3:$Y$52</definedName>
    <definedName name="MOT20_03_mosse" localSheetId="2">'MOT20-03'!$AA$3:$AD$52</definedName>
    <definedName name="MOT20_03_tld" localSheetId="2">'MOT20-03'!$AF$3:$AI$52</definedName>
    <definedName name="MOT20_05_boosting" localSheetId="3">'MOT20-05'!$B$3:$E$52</definedName>
    <definedName name="MOT20_05_csrt" localSheetId="3">'MOT20-05'!$G$3:$J$52</definedName>
    <definedName name="MOT20_05_kcf" localSheetId="3">'MOT20-05'!$L$3:$O$52</definedName>
    <definedName name="MOT20_05_medianflow" localSheetId="3">'MOT20-05'!$Q$3:$T$52</definedName>
    <definedName name="MOT20_05_mil" localSheetId="3">'MOT20-05'!$V$3:$Y$52</definedName>
    <definedName name="MOT20_05_mosse" localSheetId="3">'MOT20-05'!$AA$3:$AD$52</definedName>
    <definedName name="MOT20_05_tld" localSheetId="3">'MOT20-05'!$AF$3:$AI$52</definedName>
    <definedName name="objectTypes" localSheetId="4">'Object Types'!$B$3:$C$192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4" i="6" l="1"/>
  <c r="H15" i="6" s="1"/>
  <c r="H13" i="6"/>
  <c r="H12" i="6"/>
  <c r="H11" i="6"/>
  <c r="G14" i="6"/>
  <c r="G13" i="6"/>
  <c r="G12" i="6"/>
  <c r="G11" i="6"/>
  <c r="F14" i="6"/>
  <c r="F13" i="6"/>
  <c r="F12" i="6"/>
  <c r="F11" i="6"/>
  <c r="E14" i="6"/>
  <c r="E13" i="6"/>
  <c r="E15" i="6" s="1"/>
  <c r="E12" i="6"/>
  <c r="E11" i="6"/>
  <c r="D14" i="6"/>
  <c r="D13" i="6"/>
  <c r="D12" i="6"/>
  <c r="D11" i="6"/>
  <c r="C14" i="6"/>
  <c r="C13" i="6"/>
  <c r="C12" i="6"/>
  <c r="C11" i="6"/>
  <c r="B14" i="6"/>
  <c r="B13" i="6"/>
  <c r="B12" i="6"/>
  <c r="B11" i="6"/>
  <c r="H6" i="6"/>
  <c r="H5" i="6"/>
  <c r="H4" i="6"/>
  <c r="H3" i="6"/>
  <c r="G6" i="6"/>
  <c r="G5" i="6"/>
  <c r="G4" i="6"/>
  <c r="G3" i="6"/>
  <c r="F6" i="6"/>
  <c r="F5" i="6"/>
  <c r="F4" i="6"/>
  <c r="F3" i="6"/>
  <c r="E6" i="6"/>
  <c r="E5" i="6"/>
  <c r="E4" i="6"/>
  <c r="E3" i="6"/>
  <c r="D6" i="6"/>
  <c r="D5" i="6"/>
  <c r="D4" i="6"/>
  <c r="D3" i="6"/>
  <c r="C6" i="6"/>
  <c r="C5" i="6"/>
  <c r="C4" i="6"/>
  <c r="C3" i="6"/>
  <c r="B7" i="6"/>
  <c r="B6" i="6"/>
  <c r="B5" i="6"/>
  <c r="B4" i="6"/>
  <c r="B3" i="6"/>
  <c r="G15" i="6" l="1"/>
  <c r="F15" i="6"/>
  <c r="D15" i="6"/>
  <c r="C15" i="6"/>
  <c r="B15" i="6"/>
  <c r="H7" i="6"/>
  <c r="G7" i="6"/>
  <c r="F7" i="6"/>
  <c r="E7" i="6"/>
  <c r="D7" i="6"/>
  <c r="C7" i="6"/>
  <c r="AI62" i="3"/>
  <c r="AH62" i="3"/>
  <c r="AD62" i="3"/>
  <c r="AC62" i="3"/>
  <c r="Y62" i="3"/>
  <c r="X62" i="3"/>
  <c r="T62" i="3"/>
  <c r="S62" i="3"/>
  <c r="O62" i="3"/>
  <c r="N62" i="3"/>
  <c r="J62" i="3"/>
  <c r="I62" i="3"/>
  <c r="E62" i="3"/>
  <c r="D62" i="3"/>
  <c r="AI61" i="4"/>
  <c r="AH61" i="4"/>
  <c r="AD61" i="4"/>
  <c r="AC61" i="4"/>
  <c r="Y61" i="4"/>
  <c r="X61" i="4"/>
  <c r="T61" i="4"/>
  <c r="S61" i="4"/>
  <c r="O61" i="4"/>
  <c r="N61" i="4"/>
  <c r="J61" i="4"/>
  <c r="I61" i="4"/>
  <c r="E61" i="4"/>
  <c r="D61" i="4"/>
  <c r="AI61" i="2"/>
  <c r="AH61" i="2"/>
  <c r="AD61" i="2"/>
  <c r="AC61" i="2"/>
  <c r="Y61" i="2"/>
  <c r="X61" i="2"/>
  <c r="T61" i="2"/>
  <c r="S61" i="2"/>
  <c r="O61" i="2"/>
  <c r="N61" i="2"/>
  <c r="J61" i="2"/>
  <c r="I61" i="2"/>
  <c r="E61" i="2"/>
  <c r="D61" i="2"/>
  <c r="AI61" i="1"/>
  <c r="AH61" i="1"/>
  <c r="AD61" i="1"/>
  <c r="AC61" i="1"/>
  <c r="Y61" i="1"/>
  <c r="X61" i="1"/>
  <c r="T61" i="1"/>
  <c r="S61" i="1"/>
  <c r="O61" i="1"/>
  <c r="N61" i="1"/>
  <c r="J61" i="1"/>
  <c r="I61" i="1"/>
  <c r="E61" i="1"/>
  <c r="D61" i="1"/>
  <c r="D53" i="1"/>
  <c r="AH57" i="1" l="1"/>
  <c r="AH59" i="4"/>
  <c r="AI57" i="4"/>
  <c r="Y58" i="4"/>
  <c r="S59" i="4"/>
  <c r="T58" i="4"/>
  <c r="T57" i="4"/>
  <c r="O59" i="4"/>
  <c r="O58" i="4"/>
  <c r="N57" i="4"/>
  <c r="I57" i="4"/>
  <c r="E59" i="4"/>
  <c r="D58" i="4"/>
  <c r="AD59" i="4"/>
  <c r="AC59" i="4"/>
  <c r="Y59" i="4"/>
  <c r="X59" i="4"/>
  <c r="T59" i="4"/>
  <c r="J59" i="4"/>
  <c r="I59" i="4"/>
  <c r="AI58" i="4"/>
  <c r="AH58" i="4"/>
  <c r="AD58" i="4"/>
  <c r="AC58" i="4"/>
  <c r="J58" i="4"/>
  <c r="I58" i="4"/>
  <c r="E58" i="4"/>
  <c r="AH57" i="4"/>
  <c r="AD57" i="4"/>
  <c r="AC57" i="4"/>
  <c r="Y57" i="4"/>
  <c r="X57" i="4"/>
  <c r="O57" i="4"/>
  <c r="J57" i="4"/>
  <c r="E57" i="4"/>
  <c r="D57" i="4"/>
  <c r="AH60" i="3"/>
  <c r="AI60" i="3"/>
  <c r="AH58" i="3"/>
  <c r="AH57" i="3"/>
  <c r="AI59" i="3"/>
  <c r="AC60" i="3"/>
  <c r="AD60" i="3"/>
  <c r="AD58" i="3"/>
  <c r="AD57" i="3"/>
  <c r="X60" i="3"/>
  <c r="Y60" i="3"/>
  <c r="Y58" i="3"/>
  <c r="X57" i="3"/>
  <c r="S60" i="3"/>
  <c r="T60" i="3"/>
  <c r="S59" i="3"/>
  <c r="S57" i="3"/>
  <c r="N60" i="3"/>
  <c r="O60" i="3"/>
  <c r="O57" i="3"/>
  <c r="I58" i="3"/>
  <c r="E58" i="3"/>
  <c r="E59" i="3"/>
  <c r="E60" i="3"/>
  <c r="D58" i="3"/>
  <c r="D59" i="3"/>
  <c r="D60" i="3"/>
  <c r="E57" i="3"/>
  <c r="AD59" i="3"/>
  <c r="AC59" i="3"/>
  <c r="Y59" i="3"/>
  <c r="X59" i="3"/>
  <c r="O59" i="3"/>
  <c r="N59" i="3"/>
  <c r="J59" i="3"/>
  <c r="I59" i="3"/>
  <c r="X58" i="3"/>
  <c r="T58" i="3"/>
  <c r="S58" i="3"/>
  <c r="O58" i="3"/>
  <c r="N58" i="3"/>
  <c r="AC57" i="3"/>
  <c r="Y57" i="3"/>
  <c r="T57" i="3"/>
  <c r="N57" i="3"/>
  <c r="J57" i="3"/>
  <c r="I57" i="3"/>
  <c r="AH58" i="2"/>
  <c r="AI58" i="2"/>
  <c r="AH59" i="2"/>
  <c r="AI59" i="2"/>
  <c r="AI57" i="2"/>
  <c r="AH57" i="2"/>
  <c r="AC58" i="2"/>
  <c r="AD58" i="2"/>
  <c r="AC59" i="2"/>
  <c r="AD59" i="2"/>
  <c r="AD57" i="2"/>
  <c r="AC57" i="2"/>
  <c r="X58" i="2"/>
  <c r="Y58" i="2"/>
  <c r="X59" i="2"/>
  <c r="Y59" i="2"/>
  <c r="Y57" i="2"/>
  <c r="X57" i="2"/>
  <c r="S58" i="2"/>
  <c r="T58" i="2"/>
  <c r="S59" i="2"/>
  <c r="T59" i="2"/>
  <c r="T57" i="2"/>
  <c r="S57" i="2"/>
  <c r="N58" i="2"/>
  <c r="O58" i="2"/>
  <c r="N59" i="2"/>
  <c r="O59" i="2"/>
  <c r="O57" i="2"/>
  <c r="N57" i="2"/>
  <c r="I58" i="2"/>
  <c r="J58" i="2"/>
  <c r="I59" i="2"/>
  <c r="J59" i="2"/>
  <c r="J57" i="2"/>
  <c r="I57" i="2"/>
  <c r="D58" i="2"/>
  <c r="E58" i="2"/>
  <c r="D59" i="2"/>
  <c r="E59" i="2"/>
  <c r="E57" i="2"/>
  <c r="D57" i="2"/>
  <c r="C5" i="2"/>
  <c r="C6" i="2"/>
  <c r="C7" i="2"/>
  <c r="C8" i="2"/>
  <c r="C9" i="2"/>
  <c r="C10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D54" i="2"/>
  <c r="E54" i="2"/>
  <c r="D55" i="2"/>
  <c r="E55" i="2"/>
  <c r="AI58" i="1"/>
  <c r="AI59" i="1"/>
  <c r="AI57" i="1"/>
  <c r="AH58" i="1"/>
  <c r="AH59" i="1"/>
  <c r="AD58" i="1"/>
  <c r="AD59" i="1"/>
  <c r="AD57" i="1"/>
  <c r="AC58" i="1"/>
  <c r="AC59" i="1"/>
  <c r="AC57" i="1"/>
  <c r="Y58" i="1"/>
  <c r="Y59" i="1"/>
  <c r="Y57" i="1"/>
  <c r="X58" i="1"/>
  <c r="X59" i="1"/>
  <c r="X57" i="1"/>
  <c r="T58" i="1"/>
  <c r="T59" i="1"/>
  <c r="T57" i="1"/>
  <c r="S58" i="1"/>
  <c r="S59" i="1"/>
  <c r="S57" i="1"/>
  <c r="O58" i="1"/>
  <c r="O59" i="1"/>
  <c r="O57" i="1"/>
  <c r="N58" i="1"/>
  <c r="N59" i="1"/>
  <c r="N57" i="1"/>
  <c r="J58" i="1"/>
  <c r="J59" i="1"/>
  <c r="J57" i="1"/>
  <c r="I58" i="1"/>
  <c r="I59" i="1"/>
  <c r="I57" i="1"/>
  <c r="E58" i="1"/>
  <c r="E59" i="1"/>
  <c r="E57" i="1"/>
  <c r="D58" i="1"/>
  <c r="D59" i="1"/>
  <c r="D57" i="1"/>
  <c r="C4" i="1"/>
  <c r="C5" i="1"/>
  <c r="C6" i="1"/>
  <c r="C7" i="1"/>
  <c r="C8" i="1"/>
  <c r="C9" i="1"/>
  <c r="C10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4" i="1"/>
  <c r="C45" i="1"/>
  <c r="C46" i="1"/>
  <c r="C47" i="1"/>
  <c r="C48" i="1"/>
  <c r="C49" i="1"/>
  <c r="C50" i="1"/>
  <c r="C51" i="1"/>
  <c r="C52" i="1"/>
  <c r="D54" i="1"/>
  <c r="E54" i="1"/>
  <c r="AG4" i="4"/>
  <c r="AG5" i="4"/>
  <c r="AG6" i="4"/>
  <c r="AG7" i="4"/>
  <c r="AG8" i="4"/>
  <c r="AG9" i="4"/>
  <c r="AG10" i="4"/>
  <c r="AG11" i="4"/>
  <c r="AG12" i="4"/>
  <c r="AG13" i="4"/>
  <c r="AG14" i="4"/>
  <c r="AG15" i="4"/>
  <c r="AG16" i="4"/>
  <c r="AG17" i="4"/>
  <c r="AG18" i="4"/>
  <c r="AG19" i="4"/>
  <c r="AG20" i="4"/>
  <c r="AG21" i="4"/>
  <c r="AG22" i="4"/>
  <c r="AG23" i="4"/>
  <c r="AG24" i="4"/>
  <c r="AG25" i="4"/>
  <c r="AG26" i="4"/>
  <c r="AG27" i="4"/>
  <c r="AG28" i="4"/>
  <c r="AG29" i="4"/>
  <c r="AG30" i="4"/>
  <c r="AG31" i="4"/>
  <c r="AG32" i="4"/>
  <c r="AG33" i="4"/>
  <c r="AG34" i="4"/>
  <c r="AG35" i="4"/>
  <c r="AG36" i="4"/>
  <c r="AG37" i="4"/>
  <c r="AG38" i="4"/>
  <c r="AG39" i="4"/>
  <c r="AG40" i="4"/>
  <c r="AG41" i="4"/>
  <c r="AG42" i="4"/>
  <c r="AG43" i="4"/>
  <c r="AG44" i="4"/>
  <c r="AG45" i="4"/>
  <c r="AG46" i="4"/>
  <c r="AG47" i="4"/>
  <c r="AG48" i="4"/>
  <c r="AG49" i="4"/>
  <c r="AG50" i="4"/>
  <c r="AG51" i="4"/>
  <c r="AG52" i="4"/>
  <c r="AG3" i="4"/>
  <c r="AB4" i="4"/>
  <c r="AB5" i="4"/>
  <c r="AB6" i="4"/>
  <c r="AB7" i="4"/>
  <c r="AB8" i="4"/>
  <c r="AB9" i="4"/>
  <c r="AB10" i="4"/>
  <c r="AB11" i="4"/>
  <c r="AB12" i="4"/>
  <c r="AB13" i="4"/>
  <c r="AB14" i="4"/>
  <c r="AB15" i="4"/>
  <c r="AB16" i="4"/>
  <c r="AB17" i="4"/>
  <c r="AB18" i="4"/>
  <c r="AB19" i="4"/>
  <c r="AB20" i="4"/>
  <c r="AB21" i="4"/>
  <c r="AB22" i="4"/>
  <c r="AB23" i="4"/>
  <c r="AB24" i="4"/>
  <c r="AB25" i="4"/>
  <c r="AB26" i="4"/>
  <c r="AB27" i="4"/>
  <c r="AB28" i="4"/>
  <c r="AB29" i="4"/>
  <c r="AB30" i="4"/>
  <c r="AB31" i="4"/>
  <c r="AB32" i="4"/>
  <c r="AB33" i="4"/>
  <c r="AB34" i="4"/>
  <c r="AB35" i="4"/>
  <c r="AB36" i="4"/>
  <c r="AB37" i="4"/>
  <c r="AB38" i="4"/>
  <c r="AB39" i="4"/>
  <c r="AB40" i="4"/>
  <c r="AB41" i="4"/>
  <c r="AB42" i="4"/>
  <c r="AB43" i="4"/>
  <c r="AB44" i="4"/>
  <c r="AB45" i="4"/>
  <c r="AB46" i="4"/>
  <c r="AB47" i="4"/>
  <c r="AB48" i="4"/>
  <c r="AB49" i="4"/>
  <c r="AB50" i="4"/>
  <c r="AB51" i="4"/>
  <c r="AB52" i="4"/>
  <c r="AB3" i="4"/>
  <c r="W4" i="4"/>
  <c r="W5" i="4"/>
  <c r="W6" i="4"/>
  <c r="W7" i="4"/>
  <c r="W8" i="4"/>
  <c r="W9" i="4"/>
  <c r="W10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W27" i="4"/>
  <c r="W28" i="4"/>
  <c r="W29" i="4"/>
  <c r="W30" i="4"/>
  <c r="W31" i="4"/>
  <c r="W32" i="4"/>
  <c r="W33" i="4"/>
  <c r="W34" i="4"/>
  <c r="W35" i="4"/>
  <c r="W36" i="4"/>
  <c r="W37" i="4"/>
  <c r="W38" i="4"/>
  <c r="W39" i="4"/>
  <c r="W40" i="4"/>
  <c r="W41" i="4"/>
  <c r="W42" i="4"/>
  <c r="W43" i="4"/>
  <c r="W44" i="4"/>
  <c r="W45" i="4"/>
  <c r="W46" i="4"/>
  <c r="W47" i="4"/>
  <c r="W48" i="4"/>
  <c r="W49" i="4"/>
  <c r="W50" i="4"/>
  <c r="W51" i="4"/>
  <c r="W52" i="4"/>
  <c r="W3" i="4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43" i="4"/>
  <c r="R44" i="4"/>
  <c r="R45" i="4"/>
  <c r="R46" i="4"/>
  <c r="R47" i="4"/>
  <c r="R48" i="4"/>
  <c r="R49" i="4"/>
  <c r="R50" i="4"/>
  <c r="R51" i="4"/>
  <c r="R52" i="4"/>
  <c r="R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3" i="4"/>
  <c r="AG4" i="3"/>
  <c r="AG5" i="3"/>
  <c r="AG6" i="3"/>
  <c r="AG7" i="3"/>
  <c r="AG8" i="3"/>
  <c r="AG9" i="3"/>
  <c r="AG10" i="3"/>
  <c r="AG11" i="3"/>
  <c r="AG12" i="3"/>
  <c r="AG13" i="3"/>
  <c r="AG14" i="3"/>
  <c r="AG15" i="3"/>
  <c r="AG16" i="3"/>
  <c r="AG17" i="3"/>
  <c r="AG18" i="3"/>
  <c r="AG19" i="3"/>
  <c r="AG20" i="3"/>
  <c r="AG21" i="3"/>
  <c r="AG22" i="3"/>
  <c r="AG23" i="3"/>
  <c r="AG24" i="3"/>
  <c r="AG25" i="3"/>
  <c r="AG26" i="3"/>
  <c r="AG27" i="3"/>
  <c r="AG28" i="3"/>
  <c r="AG29" i="3"/>
  <c r="AG30" i="3"/>
  <c r="AG31" i="3"/>
  <c r="AG32" i="3"/>
  <c r="AG33" i="3"/>
  <c r="AG34" i="3"/>
  <c r="AG35" i="3"/>
  <c r="AG36" i="3"/>
  <c r="AG37" i="3"/>
  <c r="AG38" i="3"/>
  <c r="AG39" i="3"/>
  <c r="AG40" i="3"/>
  <c r="AG41" i="3"/>
  <c r="AG42" i="3"/>
  <c r="AG43" i="3"/>
  <c r="AG44" i="3"/>
  <c r="AG45" i="3"/>
  <c r="AG46" i="3"/>
  <c r="AG47" i="3"/>
  <c r="AG48" i="3"/>
  <c r="AG49" i="3"/>
  <c r="AG50" i="3"/>
  <c r="AG51" i="3"/>
  <c r="AG52" i="3"/>
  <c r="AG3" i="3"/>
  <c r="AB4" i="3"/>
  <c r="AB5" i="3"/>
  <c r="AB6" i="3"/>
  <c r="AB7" i="3"/>
  <c r="AB8" i="3"/>
  <c r="AB9" i="3"/>
  <c r="AB10" i="3"/>
  <c r="AB11" i="3"/>
  <c r="AB12" i="3"/>
  <c r="AB13" i="3"/>
  <c r="AB14" i="3"/>
  <c r="AB15" i="3"/>
  <c r="AB16" i="3"/>
  <c r="AB17" i="3"/>
  <c r="AB18" i="3"/>
  <c r="AB19" i="3"/>
  <c r="AB20" i="3"/>
  <c r="AB21" i="3"/>
  <c r="AB22" i="3"/>
  <c r="AB23" i="3"/>
  <c r="AB24" i="3"/>
  <c r="AB25" i="3"/>
  <c r="AB26" i="3"/>
  <c r="AB27" i="3"/>
  <c r="AB28" i="3"/>
  <c r="AB29" i="3"/>
  <c r="AB30" i="3"/>
  <c r="AB31" i="3"/>
  <c r="AB32" i="3"/>
  <c r="AB33" i="3"/>
  <c r="AB34" i="3"/>
  <c r="AB35" i="3"/>
  <c r="AB36" i="3"/>
  <c r="AB37" i="3"/>
  <c r="AB38" i="3"/>
  <c r="AB39" i="3"/>
  <c r="AB40" i="3"/>
  <c r="AB41" i="3"/>
  <c r="AB42" i="3"/>
  <c r="AB43" i="3"/>
  <c r="AB44" i="3"/>
  <c r="AB45" i="3"/>
  <c r="AB46" i="3"/>
  <c r="AB47" i="3"/>
  <c r="AB48" i="3"/>
  <c r="AB49" i="3"/>
  <c r="AB50" i="3"/>
  <c r="AB51" i="3"/>
  <c r="AB52" i="3"/>
  <c r="AB3" i="3"/>
  <c r="W4" i="3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3" i="3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3" i="2"/>
  <c r="AB4" i="2"/>
  <c r="AB5" i="2"/>
  <c r="AB6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23" i="2"/>
  <c r="AB24" i="2"/>
  <c r="AB25" i="2"/>
  <c r="AB26" i="2"/>
  <c r="AB27" i="2"/>
  <c r="AB28" i="2"/>
  <c r="AB29" i="2"/>
  <c r="AB30" i="2"/>
  <c r="AB31" i="2"/>
  <c r="AB32" i="2"/>
  <c r="AB33" i="2"/>
  <c r="AB34" i="2"/>
  <c r="AB35" i="2"/>
  <c r="AB36" i="2"/>
  <c r="AB37" i="2"/>
  <c r="AB38" i="2"/>
  <c r="AB39" i="2"/>
  <c r="AB40" i="2"/>
  <c r="AB41" i="2"/>
  <c r="AB42" i="2"/>
  <c r="AB43" i="2"/>
  <c r="AB44" i="2"/>
  <c r="AB45" i="2"/>
  <c r="AB46" i="2"/>
  <c r="AB47" i="2"/>
  <c r="AB48" i="2"/>
  <c r="AB49" i="2"/>
  <c r="AB50" i="2"/>
  <c r="AB51" i="2"/>
  <c r="AB52" i="2"/>
  <c r="AB3" i="2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3" i="2"/>
  <c r="C4" i="2"/>
  <c r="C11" i="2"/>
  <c r="C3" i="2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3" i="1"/>
  <c r="C11" i="1"/>
  <c r="C43" i="1"/>
  <c r="C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3" i="1"/>
  <c r="AI59" i="4" l="1"/>
  <c r="X58" i="4"/>
  <c r="S57" i="4"/>
  <c r="S58" i="4"/>
  <c r="N58" i="4"/>
  <c r="N59" i="4"/>
  <c r="D59" i="4"/>
  <c r="AI58" i="3"/>
  <c r="AI57" i="3"/>
  <c r="AH59" i="3"/>
  <c r="AC58" i="3"/>
  <c r="T59" i="3"/>
  <c r="J58" i="3"/>
  <c r="D57" i="3"/>
  <c r="D192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3" i="5"/>
  <c r="AI55" i="4"/>
  <c r="AH55" i="4"/>
  <c r="AD55" i="4"/>
  <c r="AC55" i="4"/>
  <c r="Y55" i="4"/>
  <c r="X55" i="4"/>
  <c r="T55" i="4"/>
  <c r="S55" i="4"/>
  <c r="O55" i="4"/>
  <c r="N55" i="4"/>
  <c r="J55" i="4"/>
  <c r="I55" i="4"/>
  <c r="E55" i="4"/>
  <c r="D55" i="4"/>
  <c r="AI54" i="4"/>
  <c r="AH54" i="4"/>
  <c r="AD54" i="4"/>
  <c r="AC54" i="4"/>
  <c r="Y54" i="4"/>
  <c r="X54" i="4"/>
  <c r="T54" i="4"/>
  <c r="S54" i="4"/>
  <c r="O54" i="4"/>
  <c r="N54" i="4"/>
  <c r="J54" i="4"/>
  <c r="I54" i="4"/>
  <c r="E54" i="4"/>
  <c r="D54" i="4"/>
  <c r="AI53" i="4"/>
  <c r="AH53" i="4"/>
  <c r="AD53" i="4"/>
  <c r="AC53" i="4"/>
  <c r="Y53" i="4"/>
  <c r="X53" i="4"/>
  <c r="T53" i="4"/>
  <c r="S53" i="4"/>
  <c r="O53" i="4"/>
  <c r="N53" i="4"/>
  <c r="J53" i="4"/>
  <c r="I53" i="4"/>
  <c r="E53" i="4"/>
  <c r="D53" i="4"/>
  <c r="AI55" i="3"/>
  <c r="AH55" i="3"/>
  <c r="AD55" i="3"/>
  <c r="AC55" i="3"/>
  <c r="Y55" i="3"/>
  <c r="X55" i="3"/>
  <c r="T55" i="3"/>
  <c r="S55" i="3"/>
  <c r="O55" i="3"/>
  <c r="N55" i="3"/>
  <c r="J55" i="3"/>
  <c r="I55" i="3"/>
  <c r="E55" i="3"/>
  <c r="D55" i="3"/>
  <c r="AI54" i="3"/>
  <c r="AH54" i="3"/>
  <c r="AD54" i="3"/>
  <c r="AC54" i="3"/>
  <c r="Y54" i="3"/>
  <c r="X54" i="3"/>
  <c r="T54" i="3"/>
  <c r="S54" i="3"/>
  <c r="O54" i="3"/>
  <c r="N54" i="3"/>
  <c r="J54" i="3"/>
  <c r="I54" i="3"/>
  <c r="E54" i="3"/>
  <c r="D54" i="3"/>
  <c r="AI53" i="3"/>
  <c r="AH53" i="3"/>
  <c r="AD53" i="3"/>
  <c r="AC53" i="3"/>
  <c r="Y53" i="3"/>
  <c r="X53" i="3"/>
  <c r="T53" i="3"/>
  <c r="S53" i="3"/>
  <c r="O53" i="3"/>
  <c r="N53" i="3"/>
  <c r="J53" i="3"/>
  <c r="I53" i="3"/>
  <c r="E53" i="3"/>
  <c r="D53" i="3"/>
  <c r="AI55" i="2"/>
  <c r="AH55" i="2"/>
  <c r="AD55" i="2"/>
  <c r="AC55" i="2"/>
  <c r="Y55" i="2"/>
  <c r="X55" i="2"/>
  <c r="T55" i="2"/>
  <c r="S55" i="2"/>
  <c r="O55" i="2"/>
  <c r="N55" i="2"/>
  <c r="J55" i="2"/>
  <c r="I55" i="2"/>
  <c r="AI54" i="2"/>
  <c r="AH54" i="2"/>
  <c r="AD54" i="2"/>
  <c r="AC54" i="2"/>
  <c r="Y54" i="2"/>
  <c r="X54" i="2"/>
  <c r="T54" i="2"/>
  <c r="S54" i="2"/>
  <c r="O54" i="2"/>
  <c r="N54" i="2"/>
  <c r="J54" i="2"/>
  <c r="I54" i="2"/>
  <c r="AI53" i="2"/>
  <c r="AH53" i="2"/>
  <c r="AD53" i="2"/>
  <c r="AC53" i="2"/>
  <c r="Y53" i="2"/>
  <c r="X53" i="2"/>
  <c r="T53" i="2"/>
  <c r="S53" i="2"/>
  <c r="O53" i="2"/>
  <c r="N53" i="2"/>
  <c r="J53" i="2"/>
  <c r="I53" i="2"/>
  <c r="E53" i="2"/>
  <c r="D53" i="2"/>
  <c r="I54" i="1"/>
  <c r="J54" i="1"/>
  <c r="N54" i="1"/>
  <c r="O54" i="1"/>
  <c r="S54" i="1"/>
  <c r="T54" i="1"/>
  <c r="X54" i="1"/>
  <c r="Y54" i="1"/>
  <c r="AC54" i="1"/>
  <c r="AD54" i="1"/>
  <c r="AH54" i="1"/>
  <c r="AI54" i="1"/>
  <c r="I55" i="1"/>
  <c r="J55" i="1"/>
  <c r="N55" i="1"/>
  <c r="O55" i="1"/>
  <c r="S55" i="1"/>
  <c r="T55" i="1"/>
  <c r="X55" i="1"/>
  <c r="Y55" i="1"/>
  <c r="AC55" i="1"/>
  <c r="AD55" i="1"/>
  <c r="AH55" i="1"/>
  <c r="AI55" i="1"/>
  <c r="E55" i="1"/>
  <c r="D55" i="1"/>
  <c r="I53" i="1"/>
  <c r="J53" i="1"/>
  <c r="N53" i="1"/>
  <c r="O53" i="1"/>
  <c r="S53" i="1"/>
  <c r="T53" i="1"/>
  <c r="X53" i="1"/>
  <c r="Y53" i="1"/>
  <c r="AC53" i="1"/>
  <c r="AD53" i="1"/>
  <c r="AH53" i="1"/>
  <c r="AI53" i="1"/>
  <c r="E53" i="1"/>
</calcChain>
</file>

<file path=xl/connections.xml><?xml version="1.0" encoding="utf-8"?>
<connections xmlns="http://schemas.openxmlformats.org/spreadsheetml/2006/main">
  <connection id="1" name="MOT20-01_boosting" type="6" refreshedVersion="6" background="1" saveData="1">
    <textPr codePage="437" sourceFile="C:\Users\User\Desktop\MOT BENCHMARK\GettingResults\ResultsProcessed\MOT20-01_boosting.txt" space="1" consecutive="1">
      <textFields count="3">
        <textField/>
        <textField/>
        <textField/>
      </textFields>
    </textPr>
  </connection>
  <connection id="2" name="MOT20-01_csrt" type="6" refreshedVersion="6" background="1" saveData="1">
    <textPr codePage="437" sourceFile="C:\Users\User\Desktop\MOT BENCHMARK\GettingResults\ResultsProcessed\MOT20-01_csrt.txt" space="1" consecutive="1">
      <textFields count="3">
        <textField/>
        <textField/>
        <textField/>
      </textFields>
    </textPr>
  </connection>
  <connection id="3" name="MOT20-01_kcf" type="6" refreshedVersion="6" background="1" saveData="1">
    <textPr codePage="437" sourceFile="C:\Users\User\Desktop\MOT BENCHMARK\GettingResults\ResultsProcessed\MOT20-01_kcf.txt" space="1" consecutive="1">
      <textFields count="3">
        <textField/>
        <textField/>
        <textField/>
      </textFields>
    </textPr>
  </connection>
  <connection id="4" name="MOT20-01_medianflow" type="6" refreshedVersion="6" background="1" saveData="1">
    <textPr codePage="437" sourceFile="C:\Users\User\Desktop\MOT BENCHMARK\GettingResults\ResultsProcessed\MOT20-01_medianflow.txt" space="1" consecutive="1">
      <textFields count="3">
        <textField/>
        <textField/>
        <textField/>
      </textFields>
    </textPr>
  </connection>
  <connection id="5" name="MOT20-01_mil" type="6" refreshedVersion="6" background="1" saveData="1">
    <textPr codePage="437" sourceFile="C:\Users\User\Desktop\MOT BENCHMARK\GettingResults\ResultsProcessed\MOT20-01_mil.txt" space="1" consecutive="1">
      <textFields count="3">
        <textField/>
        <textField/>
        <textField/>
      </textFields>
    </textPr>
  </connection>
  <connection id="6" name="MOT20-01_mosse" type="6" refreshedVersion="6" background="1" saveData="1">
    <textPr codePage="437" sourceFile="C:\Users\User\Desktop\MOT BENCHMARK\GettingResults\ResultsProcessed\MOT20-01_mosse.txt" space="1" consecutive="1">
      <textFields count="3">
        <textField/>
        <textField/>
        <textField/>
      </textFields>
    </textPr>
  </connection>
  <connection id="7" name="MOT20-01_tld" type="6" refreshedVersion="6" background="1" saveData="1">
    <textPr codePage="437" sourceFile="C:\Users\User\Desktop\MOT BENCHMARK\GettingResults\ResultsProcessed\MOT20-01_tld.txt" space="1" consecutive="1">
      <textFields count="3">
        <textField/>
        <textField/>
        <textField/>
      </textFields>
    </textPr>
  </connection>
  <connection id="8" name="MOT20-02_boosting" type="6" refreshedVersion="6" background="1" saveData="1">
    <textPr codePage="437" sourceFile="C:\Users\User\Desktop\MOT BENCHMARK\GettingResults\ResultsProcessed\MOT20-02_boosting.txt" space="1" consecutive="1">
      <textFields count="3">
        <textField/>
        <textField/>
        <textField/>
      </textFields>
    </textPr>
  </connection>
  <connection id="9" name="MOT20-02_csrt" type="6" refreshedVersion="6" background="1" saveData="1">
    <textPr codePage="437" sourceFile="C:\Users\User\Desktop\MOT BENCHMARK\GettingResults\ResultsProcessed\MOT20-02_csrt.txt" space="1" consecutive="1">
      <textFields count="3">
        <textField/>
        <textField/>
        <textField/>
      </textFields>
    </textPr>
  </connection>
  <connection id="10" name="MOT20-02_kcf" type="6" refreshedVersion="6" background="1" saveData="1">
    <textPr codePage="437" sourceFile="C:\Users\User\Desktop\MOT BENCHMARK\GettingResults\ResultsProcessed\MOT20-02_kcf.txt" space="1" consecutive="1">
      <textFields count="3">
        <textField/>
        <textField/>
        <textField/>
      </textFields>
    </textPr>
  </connection>
  <connection id="11" name="MOT20-02_medianflow" type="6" refreshedVersion="6" background="1" saveData="1">
    <textPr codePage="437" sourceFile="C:\Users\User\Desktop\MOT BENCHMARK\GettingResults\ResultsProcessed\MOT20-02_medianflow.txt" space="1" consecutive="1">
      <textFields count="3">
        <textField/>
        <textField/>
        <textField/>
      </textFields>
    </textPr>
  </connection>
  <connection id="12" name="MOT20-02_mil" type="6" refreshedVersion="6" background="1" saveData="1">
    <textPr codePage="437" sourceFile="C:\Users\User\Desktop\MOT BENCHMARK\GettingResults\ResultsProcessed\MOT20-02_mil.txt" space="1" consecutive="1">
      <textFields count="3">
        <textField/>
        <textField/>
        <textField/>
      </textFields>
    </textPr>
  </connection>
  <connection id="13" name="MOT20-02_mosse" type="6" refreshedVersion="6" background="1" saveData="1">
    <textPr codePage="437" sourceFile="C:\Users\User\Desktop\MOT BENCHMARK\GettingResults\ResultsProcessed\MOT20-02_mosse.txt" space="1" consecutive="1">
      <textFields count="3">
        <textField/>
        <textField/>
        <textField/>
      </textFields>
    </textPr>
  </connection>
  <connection id="14" name="MOT20-02_tld" type="6" refreshedVersion="6" background="1" saveData="1">
    <textPr codePage="437" sourceFile="C:\Users\User\Desktop\MOT BENCHMARK\GettingResults\ResultsProcessed\MOT20-02_tld.txt" space="1" consecutive="1">
      <textFields count="3">
        <textField/>
        <textField/>
        <textField/>
      </textFields>
    </textPr>
  </connection>
  <connection id="15" name="MOT20-03_boosting" type="6" refreshedVersion="6" background="1" saveData="1">
    <textPr codePage="437" sourceFile="C:\Users\User\Desktop\MOT BENCHMARK\GettingResults\ResultsProcessed\MOT20-03_boosting.txt" space="1" consecutive="1">
      <textFields count="3">
        <textField/>
        <textField/>
        <textField/>
      </textFields>
    </textPr>
  </connection>
  <connection id="16" name="MOT20-03_csrt" type="6" refreshedVersion="6" background="1" saveData="1">
    <textPr codePage="437" sourceFile="C:\Users\User\Desktop\MOT BENCHMARK\GettingResults\ResultsProcessed\MOT20-03_csrt.txt" space="1" consecutive="1">
      <textFields count="3">
        <textField/>
        <textField/>
        <textField/>
      </textFields>
    </textPr>
  </connection>
  <connection id="17" name="MOT20-03_kcf" type="6" refreshedVersion="6" background="1" saveData="1">
    <textPr codePage="437" sourceFile="C:\Users\User\Desktop\MOT BENCHMARK\GettingResults\ResultsProcessed\MOT20-03_kcf.txt" space="1" consecutive="1">
      <textFields count="3">
        <textField/>
        <textField/>
        <textField/>
      </textFields>
    </textPr>
  </connection>
  <connection id="18" name="MOT20-03_medianflow" type="6" refreshedVersion="6" background="1" saveData="1">
    <textPr codePage="437" sourceFile="C:\Users\User\Desktop\MOT BENCHMARK\GettingResults\ResultsProcessed\MOT20-03_medianflow.txt" space="1" consecutive="1">
      <textFields count="3">
        <textField/>
        <textField/>
        <textField/>
      </textFields>
    </textPr>
  </connection>
  <connection id="19" name="MOT20-03_mil" type="6" refreshedVersion="6" background="1" saveData="1">
    <textPr codePage="437" sourceFile="C:\Users\User\Desktop\MOT BENCHMARK\GettingResults\ResultsProcessed\MOT20-03_mil.txt" space="1" consecutive="1">
      <textFields count="3">
        <textField/>
        <textField/>
        <textField/>
      </textFields>
    </textPr>
  </connection>
  <connection id="20" name="MOT20-03_mosse" type="6" refreshedVersion="6" background="1" saveData="1">
    <textPr codePage="437" sourceFile="C:\Users\User\Desktop\MOT BENCHMARK\GettingResults\ResultsProcessed\MOT20-03_mosse.txt" space="1" consecutive="1">
      <textFields count="3">
        <textField/>
        <textField/>
        <textField/>
      </textFields>
    </textPr>
  </connection>
  <connection id="21" name="MOT20-03_tld" type="6" refreshedVersion="6" background="1" saveData="1">
    <textPr codePage="437" sourceFile="C:\Users\User\Desktop\MOT BENCHMARK\GettingResults\ResultsProcessed\MOT20-03_tld.txt" space="1" consecutive="1">
      <textFields count="3">
        <textField/>
        <textField/>
        <textField/>
      </textFields>
    </textPr>
  </connection>
  <connection id="22" name="MOT20-05_boosting" type="6" refreshedVersion="6" background="1" saveData="1">
    <textPr codePage="437" sourceFile="C:\Users\User\Desktop\MOT BENCHMARK\GettingResults\ResultsProcessed\MOT20-05_boosting.txt" space="1" consecutive="1">
      <textFields count="3">
        <textField/>
        <textField/>
        <textField/>
      </textFields>
    </textPr>
  </connection>
  <connection id="23" name="MOT20-05_csrt" type="6" refreshedVersion="6" background="1" saveData="1">
    <textPr codePage="437" sourceFile="C:\Users\User\Desktop\MOT BENCHMARK\GettingResults\ResultsProcessed\MOT20-05_csrt.txt" space="1" consecutive="1">
      <textFields count="3">
        <textField/>
        <textField/>
        <textField/>
      </textFields>
    </textPr>
  </connection>
  <connection id="24" name="MOT20-05_kcf" type="6" refreshedVersion="6" background="1" saveData="1">
    <textPr codePage="437" sourceFile="C:\Users\User\Desktop\MOT BENCHMARK\GettingResults\ResultsProcessed\MOT20-05_kcf.txt" space="1" consecutive="1">
      <textFields count="3">
        <textField/>
        <textField/>
        <textField/>
      </textFields>
    </textPr>
  </connection>
  <connection id="25" name="MOT20-05_medianflow" type="6" refreshedVersion="6" background="1" saveData="1">
    <textPr codePage="437" sourceFile="C:\Users\User\Desktop\MOT BENCHMARK\GettingResults\ResultsProcessed\MOT20-05_medianflow.txt" space="1" consecutive="1">
      <textFields count="3">
        <textField/>
        <textField/>
        <textField/>
      </textFields>
    </textPr>
  </connection>
  <connection id="26" name="MOT20-05_mil" type="6" refreshedVersion="6" background="1" saveData="1">
    <textPr codePage="437" sourceFile="C:\Users\User\Desktop\MOT BENCHMARK\GettingResults\ResultsProcessed\MOT20-05_mil.txt" space="1" consecutive="1">
      <textFields count="3">
        <textField/>
        <textField/>
        <textField/>
      </textFields>
    </textPr>
  </connection>
  <connection id="27" name="MOT20-05_mosse" type="6" refreshedVersion="6" background="1" saveData="1">
    <textPr codePage="437" sourceFile="C:\Users\User\Desktop\MOT BENCHMARK\GettingResults\ResultsProcessed\MOT20-05_mosse.txt" space="1" consecutive="1">
      <textFields count="3">
        <textField/>
        <textField/>
        <textField/>
      </textFields>
    </textPr>
  </connection>
  <connection id="28" name="MOT20-05_tld" type="6" refreshedVersion="6" background="1" saveData="1">
    <textPr codePage="437" sourceFile="C:\Users\User\Desktop\MOT BENCHMARK\GettingResults\ResultsProcessed\MOT20-05_tld.txt" space="1" consecutive="1">
      <textFields count="3">
        <textField/>
        <textField/>
        <textField/>
      </textFields>
    </textPr>
  </connection>
  <connection id="29" name="objectTypes" type="6" refreshedVersion="6" background="1" saveData="1">
    <textPr codePage="437" sourceFile="C:\Users\User\Desktop\MOT BENCHMARK\GettingResults\ResultsProcessed\objectTypes.txt" space="1" consecutive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<sst xmlns="http://schemas.openxmlformats.org/spreadsheetml/2006/main" count="460" uniqueCount="58">
  <si>
    <t>Object ID</t>
  </si>
  <si>
    <t>IoU</t>
  </si>
  <si>
    <t>CD</t>
  </si>
  <si>
    <t>MOT20-01_boosting</t>
  </si>
  <si>
    <t>MOT20-01_csrt</t>
  </si>
  <si>
    <t>MOT20-01_kcf</t>
  </si>
  <si>
    <t>MOT20-01_medianflow</t>
  </si>
  <si>
    <t>MOT20-01_mil</t>
  </si>
  <si>
    <t>MOT20-01_mosse</t>
  </si>
  <si>
    <t>MOT20-01_tld</t>
  </si>
  <si>
    <t>Average IoU/CD</t>
  </si>
  <si>
    <t>Min IoU/CD</t>
  </si>
  <si>
    <t>Max IoU/CD</t>
  </si>
  <si>
    <t>MOT20-02_boosting</t>
  </si>
  <si>
    <t>MOT20-02_csrt</t>
  </si>
  <si>
    <t>MOT20-02_kcf</t>
  </si>
  <si>
    <t>MOT20-02_medianflow</t>
  </si>
  <si>
    <t>MOT20-02_mil</t>
  </si>
  <si>
    <t>MOT20-02_mosse</t>
  </si>
  <si>
    <t>MOT20-02_tld</t>
  </si>
  <si>
    <t>MOT20-03_boosting</t>
  </si>
  <si>
    <t>MOT20-03_csrt</t>
  </si>
  <si>
    <t>MOT20-03_kcf</t>
  </si>
  <si>
    <t>MOT20-03_medianflow</t>
  </si>
  <si>
    <t>MOT20-03_mil</t>
  </si>
  <si>
    <t>MOT20-03_mosse</t>
  </si>
  <si>
    <t>MOT20-03_tld</t>
  </si>
  <si>
    <t>MOT20-05_boosting</t>
  </si>
  <si>
    <t>MOT20-05_csrt</t>
  </si>
  <si>
    <t>MOT20-05_kcf</t>
  </si>
  <si>
    <t>MOT20-05_medianflow</t>
  </si>
  <si>
    <t>MOT20-05_mil</t>
  </si>
  <si>
    <t>MOT20-05_mosse</t>
  </si>
  <si>
    <t>MOT20-05_tld</t>
  </si>
  <si>
    <t>Type</t>
  </si>
  <si>
    <t>Label</t>
  </si>
  <si>
    <t>Object Type</t>
  </si>
  <si>
    <t>Pedestrian</t>
  </si>
  <si>
    <t>Static Person</t>
  </si>
  <si>
    <t>Occluder full</t>
  </si>
  <si>
    <t>Unique Object Type</t>
  </si>
  <si>
    <t>Crowd</t>
  </si>
  <si>
    <t>Number of outliers</t>
  </si>
  <si>
    <t>Boosting</t>
  </si>
  <si>
    <t>Csrt</t>
  </si>
  <si>
    <t>Kcf</t>
  </si>
  <si>
    <t>Medianflow</t>
  </si>
  <si>
    <t>Mil</t>
  </si>
  <si>
    <t>Mosse</t>
  </si>
  <si>
    <t>Tld</t>
  </si>
  <si>
    <t>MOT20-01</t>
  </si>
  <si>
    <t>MOT20-02</t>
  </si>
  <si>
    <t>MOT20-03</t>
  </si>
  <si>
    <t>MOT20-05</t>
  </si>
  <si>
    <t>IOU Analysis</t>
  </si>
  <si>
    <t>Total Avg</t>
  </si>
  <si>
    <t>CD Analysis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</si>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</sst>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 vertical="center"/>
    </xf>
    <xf numFmtId="11" fontId="0" fillId="0" borderId="1" xfId="0" applyNumberFormat="1" applyBorder="1"/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IoU MOT20-01</c:v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7"/>
              <c:pt idx="0">
                <c:v>boosting</c:v>
              </c:pt>
              <c:pt idx="1">
                <c:v> csrt</c:v>
              </c:pt>
              <c:pt idx="2">
                <c:v> kcf</c:v>
              </c:pt>
              <c:pt idx="3">
                <c:v> medianflow</c:v>
              </c:pt>
              <c:pt idx="4">
                <c:v> mil</c:v>
              </c:pt>
              <c:pt idx="5">
                <c:v> mosse</c:v>
              </c:pt>
              <c:pt idx="6">
                <c:v> tld</c:v>
              </c:pt>
            </c:strLit>
          </c:cat>
          <c:val>
            <c:numRef>
              <c:f>('MOT20-01'!$D$53,'MOT20-01'!$I$53,'MOT20-01'!$N$53,'MOT20-01'!$S$53,'MOT20-01'!$X$53,'MOT20-01'!$AC$53,'MOT20-01'!$AH$53)</c:f>
              <c:numCache>
                <c:formatCode>General</c:formatCode>
                <c:ptCount val="7"/>
                <c:pt idx="0">
                  <c:v>0.39549453122046557</c:v>
                </c:pt>
                <c:pt idx="1">
                  <c:v>0.41796929497870272</c:v>
                </c:pt>
                <c:pt idx="2">
                  <c:v>0.38524969593035707</c:v>
                </c:pt>
                <c:pt idx="3">
                  <c:v>0.33823905010011418</c:v>
                </c:pt>
                <c:pt idx="4">
                  <c:v>0.40797356043425054</c:v>
                </c:pt>
                <c:pt idx="5">
                  <c:v>0.38036287079983344</c:v>
                </c:pt>
                <c:pt idx="6">
                  <c:v>0.17714190398401147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FA-4D64-944A-22296220A8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847413855"/>
        <c:axId val="847414271"/>
      </c:barChart>
      <c:catAx>
        <c:axId val="847413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414271"/>
        <c:crosses val="autoZero"/>
        <c:auto val="0"/>
        <c:lblAlgn val="ctr"/>
        <c:lblOffset val="100"/>
        <c:tickLblSkip val="1"/>
        <c:noMultiLvlLbl val="0"/>
      </c:catAx>
      <c:valAx>
        <c:axId val="847414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413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CD Occluder full</c:v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7"/>
              <c:pt idx="0">
                <c:v>boosting</c:v>
              </c:pt>
              <c:pt idx="1">
                <c:v> csrt</c:v>
              </c:pt>
              <c:pt idx="2">
                <c:v> kcf</c:v>
              </c:pt>
              <c:pt idx="3">
                <c:v> medianflow</c:v>
              </c:pt>
              <c:pt idx="4">
                <c:v> mil</c:v>
              </c:pt>
              <c:pt idx="5">
                <c:v> mosse</c:v>
              </c:pt>
              <c:pt idx="6">
                <c:v> tld</c:v>
              </c:pt>
            </c:strLit>
          </c:cat>
          <c:val>
            <c:numRef>
              <c:f>('MOT20-01'!$E$59,'MOT20-01'!$J$59,'MOT20-01'!$O$59,'MOT20-01'!$T$59,'MOT20-01'!$Y$59,'MOT20-01'!$AD$59,'MOT20-01'!$AI$59)</c:f>
              <c:numCache>
                <c:formatCode>General</c:formatCode>
                <c:ptCount val="7"/>
                <c:pt idx="0">
                  <c:v>92.380713020262718</c:v>
                </c:pt>
                <c:pt idx="1">
                  <c:v>34.654884550391444</c:v>
                </c:pt>
                <c:pt idx="2">
                  <c:v>23.982867741384911</c:v>
                </c:pt>
                <c:pt idx="3">
                  <c:v>29.646297661143908</c:v>
                </c:pt>
                <c:pt idx="4">
                  <c:v>18.072851121552212</c:v>
                </c:pt>
                <c:pt idx="5">
                  <c:v>41.210327977922567</c:v>
                </c:pt>
                <c:pt idx="6">
                  <c:v>135.90693832259447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9F-419B-9B06-636F10ECDE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847413855"/>
        <c:axId val="847414271"/>
      </c:barChart>
      <c:catAx>
        <c:axId val="847413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414271"/>
        <c:crosses val="autoZero"/>
        <c:auto val="0"/>
        <c:lblAlgn val="ctr"/>
        <c:lblOffset val="100"/>
        <c:tickLblSkip val="1"/>
        <c:noMultiLvlLbl val="0"/>
      </c:catAx>
      <c:valAx>
        <c:axId val="847414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413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Average IoU MOT20-02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IoU</c:v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7"/>
              <c:pt idx="0">
                <c:v>boosting</c:v>
              </c:pt>
              <c:pt idx="1">
                <c:v> csrt</c:v>
              </c:pt>
              <c:pt idx="2">
                <c:v> kcf</c:v>
              </c:pt>
              <c:pt idx="3">
                <c:v> medianflow</c:v>
              </c:pt>
              <c:pt idx="4">
                <c:v> mil</c:v>
              </c:pt>
              <c:pt idx="5">
                <c:v> mosse</c:v>
              </c:pt>
              <c:pt idx="6">
                <c:v> tld</c:v>
              </c:pt>
            </c:strLit>
          </c:cat>
          <c:val>
            <c:numRef>
              <c:f>('MOT20-02'!$D$53,'MOT20-02'!$I$53,'MOT20-02'!$N$53,'MOT20-02'!$S$53,'MOT20-02'!$X$53,'MOT20-02'!$AC$53,'MOT20-02'!$AH$53)</c:f>
              <c:numCache>
                <c:formatCode>General</c:formatCode>
                <c:ptCount val="7"/>
                <c:pt idx="0">
                  <c:v>0.35647335347939169</c:v>
                </c:pt>
                <c:pt idx="1">
                  <c:v>0.40567680413268314</c:v>
                </c:pt>
                <c:pt idx="2">
                  <c:v>0.31931862779024778</c:v>
                </c:pt>
                <c:pt idx="3">
                  <c:v>0.27830033179452263</c:v>
                </c:pt>
                <c:pt idx="4">
                  <c:v>0.34063215142404957</c:v>
                </c:pt>
                <c:pt idx="5">
                  <c:v>0.31180055324332129</c:v>
                </c:pt>
                <c:pt idx="6">
                  <c:v>0.18877272510100443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20-41F3-BAF5-35F9C1B7C1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847413855"/>
        <c:axId val="847414271"/>
      </c:barChart>
      <c:catAx>
        <c:axId val="847413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414271"/>
        <c:crosses val="autoZero"/>
        <c:auto val="0"/>
        <c:lblAlgn val="ctr"/>
        <c:lblOffset val="100"/>
        <c:tickLblSkip val="1"/>
        <c:noMultiLvlLbl val="0"/>
      </c:catAx>
      <c:valAx>
        <c:axId val="847414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413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Average CD MOT20-02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CD</c:v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7"/>
              <c:pt idx="0">
                <c:v>boosting</c:v>
              </c:pt>
              <c:pt idx="1">
                <c:v> csrt</c:v>
              </c:pt>
              <c:pt idx="2">
                <c:v> kcf</c:v>
              </c:pt>
              <c:pt idx="3">
                <c:v> medianflow</c:v>
              </c:pt>
              <c:pt idx="4">
                <c:v> mil</c:v>
              </c:pt>
              <c:pt idx="5">
                <c:v> mosse</c:v>
              </c:pt>
              <c:pt idx="6">
                <c:v> tld</c:v>
              </c:pt>
            </c:strLit>
          </c:cat>
          <c:val>
            <c:numRef>
              <c:f>('MOT20-02'!$E$53,'MOT20-02'!$J$53,'MOT20-02'!$O$53,'MOT20-02'!$T$53,'MOT20-02'!$Y$53,'MOT20-02'!$AD$53,'MOT20-02'!$AI$53)</c:f>
              <c:numCache>
                <c:formatCode>General</c:formatCode>
                <c:ptCount val="7"/>
                <c:pt idx="0">
                  <c:v>276.4455670152575</c:v>
                </c:pt>
                <c:pt idx="1">
                  <c:v>282.84467909831716</c:v>
                </c:pt>
                <c:pt idx="2">
                  <c:v>274.18727483961709</c:v>
                </c:pt>
                <c:pt idx="3">
                  <c:v>300.43375718686116</c:v>
                </c:pt>
                <c:pt idx="4">
                  <c:v>253.07881131556167</c:v>
                </c:pt>
                <c:pt idx="5">
                  <c:v>392.33429382799494</c:v>
                </c:pt>
                <c:pt idx="6">
                  <c:v>632.70753041581372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37-498F-B0D5-608F192FBA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847413855"/>
        <c:axId val="847414271"/>
      </c:barChart>
      <c:catAx>
        <c:axId val="847413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414271"/>
        <c:crosses val="autoZero"/>
        <c:auto val="0"/>
        <c:lblAlgn val="ctr"/>
        <c:lblOffset val="100"/>
        <c:tickLblSkip val="1"/>
        <c:noMultiLvlLbl val="0"/>
      </c:catAx>
      <c:valAx>
        <c:axId val="847414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413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IoU with filtered outliers</c:v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7"/>
              <c:pt idx="0">
                <c:v>boosting</c:v>
              </c:pt>
              <c:pt idx="1">
                <c:v> csrt</c:v>
              </c:pt>
              <c:pt idx="2">
                <c:v> kcf</c:v>
              </c:pt>
              <c:pt idx="3">
                <c:v> medianflow</c:v>
              </c:pt>
              <c:pt idx="4">
                <c:v> mil</c:v>
              </c:pt>
              <c:pt idx="5">
                <c:v> mosse</c:v>
              </c:pt>
              <c:pt idx="6">
                <c:v> tld</c:v>
              </c:pt>
            </c:strLit>
          </c:cat>
          <c:val>
            <c:numRef>
              <c:f>('MOT20-02'!$D$61,'MOT20-02'!$I$61,'MOT20-02'!$N$61,'MOT20-02'!$S$61,'MOT20-02'!$X$61,'MOT20-02'!$AC$61,'MOT20-02'!$AH$61)</c:f>
              <c:numCache>
                <c:formatCode>General</c:formatCode>
                <c:ptCount val="7"/>
                <c:pt idx="0">
                  <c:v>0.42498820973056839</c:v>
                </c:pt>
                <c:pt idx="1">
                  <c:v>0.48617402522387587</c:v>
                </c:pt>
                <c:pt idx="2">
                  <c:v>0.38073791320081191</c:v>
                </c:pt>
                <c:pt idx="3">
                  <c:v>0.33211698396490213</c:v>
                </c:pt>
                <c:pt idx="4">
                  <c:v>0.40674103735399669</c:v>
                </c:pt>
                <c:pt idx="5">
                  <c:v>0.36949830357630792</c:v>
                </c:pt>
                <c:pt idx="6">
                  <c:v>0.22410987541856403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D3-41BD-B331-203B7159A1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847413855"/>
        <c:axId val="847414271"/>
      </c:barChart>
      <c:catAx>
        <c:axId val="847413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414271"/>
        <c:crosses val="autoZero"/>
        <c:auto val="0"/>
        <c:lblAlgn val="ctr"/>
        <c:lblOffset val="100"/>
        <c:tickLblSkip val="1"/>
        <c:noMultiLvlLbl val="0"/>
      </c:catAx>
      <c:valAx>
        <c:axId val="847414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413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CD with filtered outliers</c:v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7"/>
              <c:pt idx="0">
                <c:v>boosting</c:v>
              </c:pt>
              <c:pt idx="1">
                <c:v> csrt</c:v>
              </c:pt>
              <c:pt idx="2">
                <c:v> kcf</c:v>
              </c:pt>
              <c:pt idx="3">
                <c:v> medianflow</c:v>
              </c:pt>
              <c:pt idx="4">
                <c:v> mil</c:v>
              </c:pt>
              <c:pt idx="5">
                <c:v> mosse</c:v>
              </c:pt>
              <c:pt idx="6">
                <c:v> tld</c:v>
              </c:pt>
            </c:strLit>
          </c:cat>
          <c:val>
            <c:numRef>
              <c:f>('MOT20-02'!$E$61,'MOT20-02'!$J$61,'MOT20-02'!$O$61,'MOT20-02'!$T$61,'MOT20-02'!$Y$61,'MOT20-02'!$AD$61,'MOT20-02'!$AI$61)</c:f>
              <c:numCache>
                <c:formatCode>General</c:formatCode>
                <c:ptCount val="7"/>
                <c:pt idx="0">
                  <c:v>329.01805538773317</c:v>
                </c:pt>
                <c:pt idx="1">
                  <c:v>330.22336413806352</c:v>
                </c:pt>
                <c:pt idx="2">
                  <c:v>326.72845888021692</c:v>
                </c:pt>
                <c:pt idx="3">
                  <c:v>354.44952066223078</c:v>
                </c:pt>
                <c:pt idx="4">
                  <c:v>297.93995719521229</c:v>
                </c:pt>
                <c:pt idx="5">
                  <c:v>461.71126515140213</c:v>
                </c:pt>
                <c:pt idx="6">
                  <c:v>756.53208064650403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2B-4A72-9213-3F7CF948C2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847413855"/>
        <c:axId val="847414271"/>
      </c:barChart>
      <c:catAx>
        <c:axId val="847413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414271"/>
        <c:crosses val="autoZero"/>
        <c:auto val="0"/>
        <c:lblAlgn val="ctr"/>
        <c:lblOffset val="100"/>
        <c:tickLblSkip val="1"/>
        <c:noMultiLvlLbl val="0"/>
      </c:catAx>
      <c:valAx>
        <c:axId val="847414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413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IoU Pedestrian</c:v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7"/>
              <c:pt idx="0">
                <c:v>boosting</c:v>
              </c:pt>
              <c:pt idx="1">
                <c:v> csrt</c:v>
              </c:pt>
              <c:pt idx="2">
                <c:v> kcf</c:v>
              </c:pt>
              <c:pt idx="3">
                <c:v> medianflow</c:v>
              </c:pt>
              <c:pt idx="4">
                <c:v> mil</c:v>
              </c:pt>
              <c:pt idx="5">
                <c:v> mosse</c:v>
              </c:pt>
              <c:pt idx="6">
                <c:v> tld</c:v>
              </c:pt>
            </c:strLit>
          </c:cat>
          <c:val>
            <c:numRef>
              <c:f>('MOT20-02'!$D$59,'MOT20-02'!$I$59,'MOT20-02'!$N$59,'MOT20-02'!$S$59,'MOT20-02'!$X$59,'MOT20-02'!$AC$59,'MOT20-02'!$AH$59)</c:f>
              <c:numCache>
                <c:formatCode>General</c:formatCode>
                <c:ptCount val="7"/>
                <c:pt idx="0">
                  <c:v>0.3200478300280224</c:v>
                </c:pt>
                <c:pt idx="1">
                  <c:v>0.38632715194052947</c:v>
                </c:pt>
                <c:pt idx="2">
                  <c:v>0.28623565427578013</c:v>
                </c:pt>
                <c:pt idx="3">
                  <c:v>0.24312045239107616</c:v>
                </c:pt>
                <c:pt idx="4">
                  <c:v>0.30935832722832696</c:v>
                </c:pt>
                <c:pt idx="5">
                  <c:v>0.30157890316362268</c:v>
                </c:pt>
                <c:pt idx="6">
                  <c:v>0.12611667683074956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5E-4538-B29B-A90C8EA5E0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847413855"/>
        <c:axId val="847414271"/>
      </c:barChart>
      <c:catAx>
        <c:axId val="847413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414271"/>
        <c:crosses val="autoZero"/>
        <c:auto val="0"/>
        <c:lblAlgn val="ctr"/>
        <c:lblOffset val="100"/>
        <c:tickLblSkip val="1"/>
        <c:noMultiLvlLbl val="0"/>
      </c:catAx>
      <c:valAx>
        <c:axId val="847414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413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IoU Static Person</c:v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7"/>
              <c:pt idx="0">
                <c:v>boosting</c:v>
              </c:pt>
              <c:pt idx="1">
                <c:v> csrt</c:v>
              </c:pt>
              <c:pt idx="2">
                <c:v> kcf</c:v>
              </c:pt>
              <c:pt idx="3">
                <c:v> medianflow</c:v>
              </c:pt>
              <c:pt idx="4">
                <c:v> mil</c:v>
              </c:pt>
              <c:pt idx="5">
                <c:v> mosse</c:v>
              </c:pt>
              <c:pt idx="6">
                <c:v> tld</c:v>
              </c:pt>
            </c:strLit>
          </c:cat>
          <c:val>
            <c:numRef>
              <c:f>('MOT20-02'!$D$58,'MOT20-02'!$I$58,'MOT20-02'!$N$58,'MOT20-02'!$S$58,'MOT20-02'!$X$58,'MOT20-02'!$AC$58,'MOT20-02'!$AH$58)</c:f>
              <c:numCache>
                <c:formatCode>General</c:formatCode>
                <c:ptCount val="7"/>
                <c:pt idx="0">
                  <c:v>0.29519989403197733</c:v>
                </c:pt>
                <c:pt idx="1">
                  <c:v>0.50382724696558745</c:v>
                </c:pt>
                <c:pt idx="2">
                  <c:v>0.38942410359378066</c:v>
                </c:pt>
                <c:pt idx="3">
                  <c:v>0.31651342492164397</c:v>
                </c:pt>
                <c:pt idx="4">
                  <c:v>0.38754111459444418</c:v>
                </c:pt>
                <c:pt idx="5">
                  <c:v>0.31644099112497664</c:v>
                </c:pt>
                <c:pt idx="6">
                  <c:v>0.3130643252463744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83-44C0-AA26-2F1909F0A4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847413855"/>
        <c:axId val="847414271"/>
      </c:barChart>
      <c:catAx>
        <c:axId val="847413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414271"/>
        <c:crosses val="autoZero"/>
        <c:auto val="0"/>
        <c:lblAlgn val="ctr"/>
        <c:lblOffset val="100"/>
        <c:tickLblSkip val="1"/>
        <c:noMultiLvlLbl val="0"/>
      </c:catAx>
      <c:valAx>
        <c:axId val="847414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413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IoU Occluder full</c:v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7"/>
              <c:pt idx="0">
                <c:v>boosting</c:v>
              </c:pt>
              <c:pt idx="1">
                <c:v> csrt</c:v>
              </c:pt>
              <c:pt idx="2">
                <c:v> kcf</c:v>
              </c:pt>
              <c:pt idx="3">
                <c:v> medianflow</c:v>
              </c:pt>
              <c:pt idx="4">
                <c:v> mil</c:v>
              </c:pt>
              <c:pt idx="5">
                <c:v> mosse</c:v>
              </c:pt>
              <c:pt idx="6">
                <c:v> tld</c:v>
              </c:pt>
            </c:strLit>
          </c:cat>
          <c:val>
            <c:numRef>
              <c:f>('MOT20-02'!$D$57,'MOT20-02'!$I$57,'MOT20-02'!$N$57,'MOT20-02'!$S$57,'MOT20-02'!$X$57,'MOT20-02'!$AC$57,'MOT20-02'!$AH$57)</c:f>
              <c:numCache>
                <c:formatCode>General</c:formatCode>
                <c:ptCount val="7"/>
                <c:pt idx="0">
                  <c:v>0.48010348974074241</c:v>
                </c:pt>
                <c:pt idx="1">
                  <c:v>0.42778400439948355</c:v>
                </c:pt>
                <c:pt idx="2">
                  <c:v>0.38968522748006179</c:v>
                </c:pt>
                <c:pt idx="3">
                  <c:v>0.36523895906191389</c:v>
                </c:pt>
                <c:pt idx="4">
                  <c:v>0.41360499892179875</c:v>
                </c:pt>
                <c:pt idx="5">
                  <c:v>0.33921508250858218</c:v>
                </c:pt>
                <c:pt idx="6">
                  <c:v>0.3248676618182697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F4-41AF-9B54-02181C82D9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847413855"/>
        <c:axId val="847414271"/>
      </c:barChart>
      <c:catAx>
        <c:axId val="847413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414271"/>
        <c:crosses val="autoZero"/>
        <c:auto val="0"/>
        <c:lblAlgn val="ctr"/>
        <c:lblOffset val="100"/>
        <c:tickLblSkip val="1"/>
        <c:noMultiLvlLbl val="0"/>
      </c:catAx>
      <c:valAx>
        <c:axId val="847414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413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CD Pedestrian</c:v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7"/>
              <c:pt idx="0">
                <c:v>boosting</c:v>
              </c:pt>
              <c:pt idx="1">
                <c:v> csrt</c:v>
              </c:pt>
              <c:pt idx="2">
                <c:v> kcf</c:v>
              </c:pt>
              <c:pt idx="3">
                <c:v> medianflow</c:v>
              </c:pt>
              <c:pt idx="4">
                <c:v> mil</c:v>
              </c:pt>
              <c:pt idx="5">
                <c:v> mosse</c:v>
              </c:pt>
              <c:pt idx="6">
                <c:v> tld</c:v>
              </c:pt>
            </c:strLit>
          </c:cat>
          <c:val>
            <c:numRef>
              <c:f>('MOT20-02'!$E$59,'MOT20-02'!$J$59,'MOT20-02'!$O$59,'MOT20-02'!$T$59,'MOT20-02'!$Y$59,'MOT20-02'!$AD$59,'MOT20-02'!$AI$59)</c:f>
              <c:numCache>
                <c:formatCode>General</c:formatCode>
                <c:ptCount val="7"/>
                <c:pt idx="0">
                  <c:v>276.12526632375199</c:v>
                </c:pt>
                <c:pt idx="1">
                  <c:v>242.68302360279625</c:v>
                </c:pt>
                <c:pt idx="2">
                  <c:v>302.77644070290478</c:v>
                </c:pt>
                <c:pt idx="3">
                  <c:v>317.38829144709695</c:v>
                </c:pt>
                <c:pt idx="4">
                  <c:v>252.70570081534066</c:v>
                </c:pt>
                <c:pt idx="5">
                  <c:v>356.27847745636939</c:v>
                </c:pt>
                <c:pt idx="6">
                  <c:v>780.37331046386669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3F-4578-AFA7-4B78B1F0FC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847413855"/>
        <c:axId val="847414271"/>
      </c:barChart>
      <c:catAx>
        <c:axId val="847413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414271"/>
        <c:crosses val="autoZero"/>
        <c:auto val="0"/>
        <c:lblAlgn val="ctr"/>
        <c:lblOffset val="100"/>
        <c:tickLblSkip val="1"/>
        <c:noMultiLvlLbl val="0"/>
      </c:catAx>
      <c:valAx>
        <c:axId val="847414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413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CD Static Person</c:v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7"/>
              <c:pt idx="0">
                <c:v>boosting</c:v>
              </c:pt>
              <c:pt idx="1">
                <c:v> csrt</c:v>
              </c:pt>
              <c:pt idx="2">
                <c:v> kcf</c:v>
              </c:pt>
              <c:pt idx="3">
                <c:v> medianflow</c:v>
              </c:pt>
              <c:pt idx="4">
                <c:v> mil</c:v>
              </c:pt>
              <c:pt idx="5">
                <c:v> mosse</c:v>
              </c:pt>
              <c:pt idx="6">
                <c:v> tld</c:v>
              </c:pt>
            </c:strLit>
          </c:cat>
          <c:val>
            <c:numRef>
              <c:f>('MOT20-02'!$E$58,'MOT20-02'!$J$58,'MOT20-02'!$O$58,'MOT20-02'!$T$58,'MOT20-02'!$Y$58,'MOT20-02'!$AD$58,'MOT20-02'!$AI$58)</c:f>
              <c:numCache>
                <c:formatCode>General</c:formatCode>
                <c:ptCount val="7"/>
                <c:pt idx="0">
                  <c:v>393.10865746556476</c:v>
                </c:pt>
                <c:pt idx="1">
                  <c:v>404.16894629205029</c:v>
                </c:pt>
                <c:pt idx="2">
                  <c:v>287.59021080391955</c:v>
                </c:pt>
                <c:pt idx="3">
                  <c:v>272.59042832884586</c:v>
                </c:pt>
                <c:pt idx="4">
                  <c:v>302.86302682287868</c:v>
                </c:pt>
                <c:pt idx="5">
                  <c:v>324.96474419913636</c:v>
                </c:pt>
                <c:pt idx="6">
                  <c:v>133.30550026906394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27-4725-A45C-C470EA6D57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847413855"/>
        <c:axId val="847414271"/>
      </c:barChart>
      <c:catAx>
        <c:axId val="847413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414271"/>
        <c:crosses val="autoZero"/>
        <c:auto val="0"/>
        <c:lblAlgn val="ctr"/>
        <c:lblOffset val="100"/>
        <c:tickLblSkip val="1"/>
        <c:noMultiLvlLbl val="0"/>
      </c:catAx>
      <c:valAx>
        <c:axId val="847414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413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Average CD MOT20-01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CD MOT20-01</c:v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7"/>
              <c:pt idx="0">
                <c:v>boosting</c:v>
              </c:pt>
              <c:pt idx="1">
                <c:v> csrt</c:v>
              </c:pt>
              <c:pt idx="2">
                <c:v> kcf</c:v>
              </c:pt>
              <c:pt idx="3">
                <c:v> medianflow</c:v>
              </c:pt>
              <c:pt idx="4">
                <c:v> mil</c:v>
              </c:pt>
              <c:pt idx="5">
                <c:v> mosse</c:v>
              </c:pt>
              <c:pt idx="6">
                <c:v> tld</c:v>
              </c:pt>
            </c:strLit>
          </c:cat>
          <c:val>
            <c:numRef>
              <c:f>('MOT20-01'!$E$53,'MOT20-01'!$J$53,'MOT20-01'!$O$53,'MOT20-01'!$T$53,'MOT20-01'!$Y$53,'MOT20-01'!$AD$53,'MOT20-01'!$AI$53)</c:f>
              <c:numCache>
                <c:formatCode>General</c:formatCode>
                <c:ptCount val="7"/>
                <c:pt idx="0">
                  <c:v>206.75088969321143</c:v>
                </c:pt>
                <c:pt idx="1">
                  <c:v>144.0687201884233</c:v>
                </c:pt>
                <c:pt idx="2">
                  <c:v>190.40668705618464</c:v>
                </c:pt>
                <c:pt idx="3">
                  <c:v>185.54725611300108</c:v>
                </c:pt>
                <c:pt idx="4">
                  <c:v>170.60604702108895</c:v>
                </c:pt>
                <c:pt idx="5">
                  <c:v>205.23886056968632</c:v>
                </c:pt>
                <c:pt idx="6">
                  <c:v>507.56170730545557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6D-47A2-AF97-1B095EB40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847413855"/>
        <c:axId val="847414271"/>
      </c:barChart>
      <c:catAx>
        <c:axId val="847413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414271"/>
        <c:crosses val="autoZero"/>
        <c:auto val="0"/>
        <c:lblAlgn val="ctr"/>
        <c:lblOffset val="100"/>
        <c:tickLblSkip val="1"/>
        <c:noMultiLvlLbl val="0"/>
      </c:catAx>
      <c:valAx>
        <c:axId val="847414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413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CD Occluder full</c:v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7"/>
              <c:pt idx="0">
                <c:v>boosting</c:v>
              </c:pt>
              <c:pt idx="1">
                <c:v> csrt</c:v>
              </c:pt>
              <c:pt idx="2">
                <c:v> kcf</c:v>
              </c:pt>
              <c:pt idx="3">
                <c:v> medianflow</c:v>
              </c:pt>
              <c:pt idx="4">
                <c:v> mil</c:v>
              </c:pt>
              <c:pt idx="5">
                <c:v> mosse</c:v>
              </c:pt>
              <c:pt idx="6">
                <c:v> tld</c:v>
              </c:pt>
            </c:strLit>
          </c:cat>
          <c:val>
            <c:numRef>
              <c:f>('MOT20-02'!$E$57,'MOT20-02'!$J$57,'MOT20-02'!$O$57,'MOT20-02'!$T$57,'MOT20-02'!$Y$57,'MOT20-02'!$AD$57,'MOT20-02'!$AI$57)</c:f>
              <c:numCache>
                <c:formatCode>General</c:formatCode>
                <c:ptCount val="7"/>
                <c:pt idx="0">
                  <c:v>238.46538882442113</c:v>
                </c:pt>
                <c:pt idx="1">
                  <c:v>356.19461393771508</c:v>
                </c:pt>
                <c:pt idx="2">
                  <c:v>188.71699290553443</c:v>
                </c:pt>
                <c:pt idx="3">
                  <c:v>261.67701973553204</c:v>
                </c:pt>
                <c:pt idx="4">
                  <c:v>237.54121923041546</c:v>
                </c:pt>
                <c:pt idx="5">
                  <c:v>516.94895675722057</c:v>
                </c:pt>
                <c:pt idx="6">
                  <c:v>380.78849699524591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E2-4190-85A0-826DBB7791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847413855"/>
        <c:axId val="847414271"/>
      </c:barChart>
      <c:catAx>
        <c:axId val="847413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414271"/>
        <c:crosses val="autoZero"/>
        <c:auto val="0"/>
        <c:lblAlgn val="ctr"/>
        <c:lblOffset val="100"/>
        <c:tickLblSkip val="1"/>
        <c:noMultiLvlLbl val="0"/>
      </c:catAx>
      <c:valAx>
        <c:axId val="847414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413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Average IoU MOT20-03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IoU</c:v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7"/>
              <c:pt idx="0">
                <c:v>boosting</c:v>
              </c:pt>
              <c:pt idx="1">
                <c:v> csrt</c:v>
              </c:pt>
              <c:pt idx="2">
                <c:v> kcf</c:v>
              </c:pt>
              <c:pt idx="3">
                <c:v> medianflow</c:v>
              </c:pt>
              <c:pt idx="4">
                <c:v> mil</c:v>
              </c:pt>
              <c:pt idx="5">
                <c:v> mosse</c:v>
              </c:pt>
              <c:pt idx="6">
                <c:v> tld</c:v>
              </c:pt>
            </c:strLit>
          </c:cat>
          <c:val>
            <c:numRef>
              <c:f>('MOT20-03'!$D$53,'MOT20-03'!$I$53,'MOT20-03'!$N$53,'MOT20-03'!$S$53,'MOT20-03'!$X$53,'MOT20-03'!$AC$53,'MOT20-03'!$AH$53)</c:f>
              <c:numCache>
                <c:formatCode>General</c:formatCode>
                <c:ptCount val="7"/>
                <c:pt idx="0">
                  <c:v>0.28876346900118471</c:v>
                </c:pt>
                <c:pt idx="1">
                  <c:v>0.4754918279369918</c:v>
                </c:pt>
                <c:pt idx="2">
                  <c:v>0.16673814601330922</c:v>
                </c:pt>
                <c:pt idx="3">
                  <c:v>9.8399581886654472E-2</c:v>
                </c:pt>
                <c:pt idx="4">
                  <c:v>0.38431358759540146</c:v>
                </c:pt>
                <c:pt idx="5">
                  <c:v>0.29834931016085636</c:v>
                </c:pt>
                <c:pt idx="6">
                  <c:v>6.1420684295582589E-2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2B-4B07-A7CD-289364762B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847413855"/>
        <c:axId val="847414271"/>
      </c:barChart>
      <c:catAx>
        <c:axId val="847413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414271"/>
        <c:crosses val="autoZero"/>
        <c:auto val="0"/>
        <c:lblAlgn val="ctr"/>
        <c:lblOffset val="100"/>
        <c:tickLblSkip val="1"/>
        <c:noMultiLvlLbl val="0"/>
      </c:catAx>
      <c:valAx>
        <c:axId val="847414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413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Average CD MOT20-03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CD</c:v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7"/>
              <c:pt idx="0">
                <c:v>boosting</c:v>
              </c:pt>
              <c:pt idx="1">
                <c:v> csrt</c:v>
              </c:pt>
              <c:pt idx="2">
                <c:v> kcf</c:v>
              </c:pt>
              <c:pt idx="3">
                <c:v> medianflow</c:v>
              </c:pt>
              <c:pt idx="4">
                <c:v> mil</c:v>
              </c:pt>
              <c:pt idx="5">
                <c:v> mosse</c:v>
              </c:pt>
              <c:pt idx="6">
                <c:v> tld</c:v>
              </c:pt>
            </c:strLit>
          </c:cat>
          <c:val>
            <c:numRef>
              <c:f>('MOT20-03'!$E$53,'MOT20-03'!$J$53,'MOT20-03'!$O$53,'MOT20-03'!$T$53,'MOT20-03'!$Y$53,'MOT20-03'!$AD$53,'MOT20-03'!$AI$53)</c:f>
              <c:numCache>
                <c:formatCode>General</c:formatCode>
                <c:ptCount val="7"/>
                <c:pt idx="0">
                  <c:v>134.03453439314046</c:v>
                </c:pt>
                <c:pt idx="1">
                  <c:v>83.604961175290754</c:v>
                </c:pt>
                <c:pt idx="2">
                  <c:v>358.1900383109359</c:v>
                </c:pt>
                <c:pt idx="3">
                  <c:v>454.52932044560026</c:v>
                </c:pt>
                <c:pt idx="4">
                  <c:v>101.42553428630826</c:v>
                </c:pt>
                <c:pt idx="5">
                  <c:v>205.93457962097725</c:v>
                </c:pt>
                <c:pt idx="6">
                  <c:v>748.42229996004755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BD-4672-950F-8AB50308E8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847413855"/>
        <c:axId val="847414271"/>
      </c:barChart>
      <c:catAx>
        <c:axId val="847413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414271"/>
        <c:crosses val="autoZero"/>
        <c:auto val="0"/>
        <c:lblAlgn val="ctr"/>
        <c:lblOffset val="100"/>
        <c:tickLblSkip val="1"/>
        <c:noMultiLvlLbl val="0"/>
      </c:catAx>
      <c:valAx>
        <c:axId val="847414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413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IoU with filtered outliers</c:v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7"/>
              <c:pt idx="0">
                <c:v>boosting</c:v>
              </c:pt>
              <c:pt idx="1">
                <c:v> csrt</c:v>
              </c:pt>
              <c:pt idx="2">
                <c:v> kcf</c:v>
              </c:pt>
              <c:pt idx="3">
                <c:v> medianflow</c:v>
              </c:pt>
              <c:pt idx="4">
                <c:v> mil</c:v>
              </c:pt>
              <c:pt idx="5">
                <c:v> mosse</c:v>
              </c:pt>
              <c:pt idx="6">
                <c:v> tld</c:v>
              </c:pt>
            </c:strLit>
          </c:cat>
          <c:val>
            <c:numRef>
              <c:f>('MOT20-03'!$D$62,'MOT20-03'!$I$62,'MOT20-03'!$N$62,'MOT20-03'!$S$62,'MOT20-03'!$X$62,'MOT20-03'!$AC$62,'MOT20-03'!$AH$62)</c:f>
              <c:numCache>
                <c:formatCode>General</c:formatCode>
                <c:ptCount val="7"/>
                <c:pt idx="0">
                  <c:v>0.34430575080791137</c:v>
                </c:pt>
                <c:pt idx="1">
                  <c:v>0.57272005014604255</c:v>
                </c:pt>
                <c:pt idx="2">
                  <c:v>0.19292830506577907</c:v>
                </c:pt>
                <c:pt idx="3">
                  <c:v>0.11872948028945256</c:v>
                </c:pt>
                <c:pt idx="4">
                  <c:v>0.46201110376593829</c:v>
                </c:pt>
                <c:pt idx="5">
                  <c:v>0.35618028955643888</c:v>
                </c:pt>
                <c:pt idx="6">
                  <c:v>7.3784833340503272E-2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28-4217-BA82-F8DD51EBF6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847413855"/>
        <c:axId val="847414271"/>
      </c:barChart>
      <c:catAx>
        <c:axId val="847413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414271"/>
        <c:crosses val="autoZero"/>
        <c:auto val="0"/>
        <c:lblAlgn val="ctr"/>
        <c:lblOffset val="100"/>
        <c:tickLblSkip val="1"/>
        <c:noMultiLvlLbl val="0"/>
      </c:catAx>
      <c:valAx>
        <c:axId val="847414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413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CD with filtered outliers</c:v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7"/>
              <c:pt idx="0">
                <c:v>boosting</c:v>
              </c:pt>
              <c:pt idx="1">
                <c:v> csrt</c:v>
              </c:pt>
              <c:pt idx="2">
                <c:v> kcf</c:v>
              </c:pt>
              <c:pt idx="3">
                <c:v> medianflow</c:v>
              </c:pt>
              <c:pt idx="4">
                <c:v> mil</c:v>
              </c:pt>
              <c:pt idx="5">
                <c:v> mosse</c:v>
              </c:pt>
              <c:pt idx="6">
                <c:v> tld</c:v>
              </c:pt>
            </c:strLit>
          </c:cat>
          <c:val>
            <c:numRef>
              <c:f>('MOT20-03'!$E$62,'MOT20-03'!$J$62,'MOT20-03'!$O$62,'MOT20-03'!$T$62,'MOT20-03'!$Y$62,'MOT20-03'!$AD$62,'MOT20-03'!$AI$62)</c:f>
              <c:numCache>
                <c:formatCode>General</c:formatCode>
                <c:ptCount val="7"/>
                <c:pt idx="0">
                  <c:v>156.8968454543683</c:v>
                </c:pt>
                <c:pt idx="1">
                  <c:v>95.434770294646597</c:v>
                </c:pt>
                <c:pt idx="2">
                  <c:v>431.99635572796598</c:v>
                </c:pt>
                <c:pt idx="3">
                  <c:v>543.34363377040927</c:v>
                </c:pt>
                <c:pt idx="4">
                  <c:v>116.77396479559442</c:v>
                </c:pt>
                <c:pt idx="5">
                  <c:v>241.83651490714504</c:v>
                </c:pt>
                <c:pt idx="6">
                  <c:v>904.85203799937426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9B-4AE6-AB2F-758E7D3708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847413855"/>
        <c:axId val="847414271"/>
      </c:barChart>
      <c:catAx>
        <c:axId val="847413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414271"/>
        <c:crosses val="autoZero"/>
        <c:auto val="0"/>
        <c:lblAlgn val="ctr"/>
        <c:lblOffset val="100"/>
        <c:tickLblSkip val="1"/>
        <c:noMultiLvlLbl val="0"/>
      </c:catAx>
      <c:valAx>
        <c:axId val="847414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413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IoU Pedestrian</c:v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7"/>
              <c:pt idx="0">
                <c:v>boosting</c:v>
              </c:pt>
              <c:pt idx="1">
                <c:v> csrt</c:v>
              </c:pt>
              <c:pt idx="2">
                <c:v> kcf</c:v>
              </c:pt>
              <c:pt idx="3">
                <c:v> medianflow</c:v>
              </c:pt>
              <c:pt idx="4">
                <c:v> mil</c:v>
              </c:pt>
              <c:pt idx="5">
                <c:v> mosse</c:v>
              </c:pt>
              <c:pt idx="6">
                <c:v> tld</c:v>
              </c:pt>
            </c:strLit>
          </c:cat>
          <c:val>
            <c:numRef>
              <c:f>('MOT20-03'!$D$57,'MOT20-03'!$I$57,'MOT20-03'!$N$57,'MOT20-03'!$S$57,'MOT20-03'!$X$57,'MOT20-03'!$AC$57,'MOT20-03'!$AH$57)</c:f>
              <c:numCache>
                <c:formatCode>General</c:formatCode>
                <c:ptCount val="7"/>
                <c:pt idx="0">
                  <c:v>0.32381073489402007</c:v>
                </c:pt>
                <c:pt idx="1">
                  <c:v>0.48896106084713659</c:v>
                </c:pt>
                <c:pt idx="2">
                  <c:v>0.12851714316216073</c:v>
                </c:pt>
                <c:pt idx="3">
                  <c:v>0.11551368979558908</c:v>
                </c:pt>
                <c:pt idx="4">
                  <c:v>0.38371629530758072</c:v>
                </c:pt>
                <c:pt idx="5">
                  <c:v>0.28685880595263402</c:v>
                </c:pt>
                <c:pt idx="6">
                  <c:v>5.9666005829791334E-2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BB-4DD3-B04C-ECB2E30960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847413855"/>
        <c:axId val="847414271"/>
      </c:barChart>
      <c:catAx>
        <c:axId val="847413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414271"/>
        <c:crosses val="autoZero"/>
        <c:auto val="0"/>
        <c:lblAlgn val="ctr"/>
        <c:lblOffset val="100"/>
        <c:tickLblSkip val="1"/>
        <c:noMultiLvlLbl val="0"/>
      </c:catAx>
      <c:valAx>
        <c:axId val="847414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413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IoU Static Person</c:v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7"/>
              <c:pt idx="0">
                <c:v>boosting</c:v>
              </c:pt>
              <c:pt idx="1">
                <c:v> csrt</c:v>
              </c:pt>
              <c:pt idx="2">
                <c:v> kcf</c:v>
              </c:pt>
              <c:pt idx="3">
                <c:v> medianflow</c:v>
              </c:pt>
              <c:pt idx="4">
                <c:v> mil</c:v>
              </c:pt>
              <c:pt idx="5">
                <c:v> mosse</c:v>
              </c:pt>
              <c:pt idx="6">
                <c:v> tld</c:v>
              </c:pt>
            </c:strLit>
          </c:cat>
          <c:val>
            <c:numRef>
              <c:f>('MOT20-03'!$D$58,'MOT20-03'!$I$58,'MOT20-03'!$N$58,'MOT20-03'!$S$58,'MOT20-03'!$X$58,'MOT20-03'!$AC$58,'MOT20-03'!$AH$58)</c:f>
              <c:numCache>
                <c:formatCode>General</c:formatCode>
                <c:ptCount val="7"/>
                <c:pt idx="0">
                  <c:v>0.16743210868058525</c:v>
                </c:pt>
                <c:pt idx="1">
                  <c:v>0.43694847347057703</c:v>
                </c:pt>
                <c:pt idx="2">
                  <c:v>0.32772312074875792</c:v>
                </c:pt>
                <c:pt idx="3">
                  <c:v>3.6416671569080336E-2</c:v>
                </c:pt>
                <c:pt idx="4">
                  <c:v>0.38990470625080931</c:v>
                </c:pt>
                <c:pt idx="5">
                  <c:v>0.3323022999214863</c:v>
                </c:pt>
                <c:pt idx="6">
                  <c:v>5.4343515951152783E-2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DE-41A4-81D4-4CEFE2953D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847413855"/>
        <c:axId val="847414271"/>
      </c:barChart>
      <c:catAx>
        <c:axId val="847413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414271"/>
        <c:crosses val="autoZero"/>
        <c:auto val="0"/>
        <c:lblAlgn val="ctr"/>
        <c:lblOffset val="100"/>
        <c:tickLblSkip val="1"/>
        <c:noMultiLvlLbl val="0"/>
      </c:catAx>
      <c:valAx>
        <c:axId val="847414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413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IoU Occluder full</c:v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7"/>
              <c:pt idx="0">
                <c:v>boosting</c:v>
              </c:pt>
              <c:pt idx="1">
                <c:v> csrt</c:v>
              </c:pt>
              <c:pt idx="2">
                <c:v> kcf</c:v>
              </c:pt>
              <c:pt idx="3">
                <c:v> medianflow</c:v>
              </c:pt>
              <c:pt idx="4">
                <c:v> mil</c:v>
              </c:pt>
              <c:pt idx="5">
                <c:v> mosse</c:v>
              </c:pt>
              <c:pt idx="6">
                <c:v> tld</c:v>
              </c:pt>
            </c:strLit>
          </c:cat>
          <c:val>
            <c:numRef>
              <c:f>('MOT20-03'!$D$59,'MOT20-03'!$I$59,'MOT20-03'!$N$59,'MOT20-03'!$S$59,'MOT20-03'!$X$59,'MOT20-03'!$AC$59,'MOT20-03'!$AH$59)</c:f>
              <c:numCache>
                <c:formatCode>General</c:formatCode>
                <c:ptCount val="7"/>
                <c:pt idx="0">
                  <c:v>0.1826737852710304</c:v>
                </c:pt>
                <c:pt idx="1">
                  <c:v>0.42708635407287182</c:v>
                </c:pt>
                <c:pt idx="2">
                  <c:v>8.2396846445333044E-2</c:v>
                </c:pt>
                <c:pt idx="3">
                  <c:v>7.0402721302474686E-2</c:v>
                </c:pt>
                <c:pt idx="4">
                  <c:v>0.39413315280628824</c:v>
                </c:pt>
                <c:pt idx="5">
                  <c:v>0.22362966105521279</c:v>
                </c:pt>
                <c:pt idx="6">
                  <c:v>0.10582959198295183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5A-47FA-A6A6-A9DB208204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847413855"/>
        <c:axId val="847414271"/>
      </c:barChart>
      <c:catAx>
        <c:axId val="847413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414271"/>
        <c:crosses val="autoZero"/>
        <c:auto val="0"/>
        <c:lblAlgn val="ctr"/>
        <c:lblOffset val="100"/>
        <c:tickLblSkip val="1"/>
        <c:noMultiLvlLbl val="0"/>
      </c:catAx>
      <c:valAx>
        <c:axId val="847414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413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CD Pedestrian</c:v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7"/>
              <c:pt idx="0">
                <c:v>boosting</c:v>
              </c:pt>
              <c:pt idx="1">
                <c:v> csrt</c:v>
              </c:pt>
              <c:pt idx="2">
                <c:v> kcf</c:v>
              </c:pt>
              <c:pt idx="3">
                <c:v> medianflow</c:v>
              </c:pt>
              <c:pt idx="4">
                <c:v> mil</c:v>
              </c:pt>
              <c:pt idx="5">
                <c:v> mosse</c:v>
              </c:pt>
              <c:pt idx="6">
                <c:v> tld</c:v>
              </c:pt>
            </c:strLit>
          </c:cat>
          <c:val>
            <c:numRef>
              <c:f>('MOT20-03'!$E$57,'MOT20-03'!$J$57,'MOT20-03'!$O$57,'MOT20-03'!$T$57,'MOT20-03'!$Y$57,'MOT20-03'!$AD$57,'MOT20-03'!$AI$57)</c:f>
              <c:numCache>
                <c:formatCode>General</c:formatCode>
                <c:ptCount val="7"/>
                <c:pt idx="0">
                  <c:v>112.49648739453652</c:v>
                </c:pt>
                <c:pt idx="1">
                  <c:v>92.645074701884425</c:v>
                </c:pt>
                <c:pt idx="2">
                  <c:v>372.89128053694179</c:v>
                </c:pt>
                <c:pt idx="3">
                  <c:v>414.3743958922168</c:v>
                </c:pt>
                <c:pt idx="4">
                  <c:v>105.14078314218004</c:v>
                </c:pt>
                <c:pt idx="5">
                  <c:v>209.67383642312871</c:v>
                </c:pt>
                <c:pt idx="6">
                  <c:v>621.53092237057001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7F-4CE8-90F4-225A42A29A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847413855"/>
        <c:axId val="847414271"/>
      </c:barChart>
      <c:catAx>
        <c:axId val="847413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414271"/>
        <c:crosses val="autoZero"/>
        <c:auto val="0"/>
        <c:lblAlgn val="ctr"/>
        <c:lblOffset val="100"/>
        <c:tickLblSkip val="1"/>
        <c:noMultiLvlLbl val="0"/>
      </c:catAx>
      <c:valAx>
        <c:axId val="847414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413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CD Static Person</c:v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7"/>
              <c:pt idx="0">
                <c:v>boosting</c:v>
              </c:pt>
              <c:pt idx="1">
                <c:v> csrt</c:v>
              </c:pt>
              <c:pt idx="2">
                <c:v> kcf</c:v>
              </c:pt>
              <c:pt idx="3">
                <c:v> medianflow</c:v>
              </c:pt>
              <c:pt idx="4">
                <c:v> mil</c:v>
              </c:pt>
              <c:pt idx="5">
                <c:v> mosse</c:v>
              </c:pt>
              <c:pt idx="6">
                <c:v> tld</c:v>
              </c:pt>
            </c:strLit>
          </c:cat>
          <c:val>
            <c:numRef>
              <c:f>('MOT20-03'!$E$58,'MOT20-03'!$J$58,'MOT20-03'!$O$58,'MOT20-03'!$T$58,'MOT20-03'!$Y$58,'MOT20-03'!$AD$58,'MOT20-03'!$AI$58)</c:f>
              <c:numCache>
                <c:formatCode>General</c:formatCode>
                <c:ptCount val="7"/>
                <c:pt idx="0">
                  <c:v>282.81741011941085</c:v>
                </c:pt>
                <c:pt idx="1">
                  <c:v>71.782596726603501</c:v>
                </c:pt>
                <c:pt idx="2">
                  <c:v>234.41870203386307</c:v>
                </c:pt>
                <c:pt idx="3">
                  <c:v>658.05312809806344</c:v>
                </c:pt>
                <c:pt idx="4">
                  <c:v>126.96247174260735</c:v>
                </c:pt>
                <c:pt idx="5">
                  <c:v>235.54758277477285</c:v>
                </c:pt>
                <c:pt idx="6">
                  <c:v>588.2438689022232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03-49AD-AEC3-29EBE6C232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847413855"/>
        <c:axId val="847414271"/>
      </c:barChart>
      <c:catAx>
        <c:axId val="847413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414271"/>
        <c:crosses val="autoZero"/>
        <c:auto val="0"/>
        <c:lblAlgn val="ctr"/>
        <c:lblOffset val="100"/>
        <c:tickLblSkip val="1"/>
        <c:noMultiLvlLbl val="0"/>
      </c:catAx>
      <c:valAx>
        <c:axId val="847414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413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IoU with filtered outliers</c:v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7"/>
              <c:pt idx="0">
                <c:v>boosting</c:v>
              </c:pt>
              <c:pt idx="1">
                <c:v> csrt</c:v>
              </c:pt>
              <c:pt idx="2">
                <c:v> kcf</c:v>
              </c:pt>
              <c:pt idx="3">
                <c:v> medianflow</c:v>
              </c:pt>
              <c:pt idx="4">
                <c:v> mil</c:v>
              </c:pt>
              <c:pt idx="5">
                <c:v> mosse</c:v>
              </c:pt>
              <c:pt idx="6">
                <c:v> tld</c:v>
              </c:pt>
            </c:strLit>
          </c:cat>
          <c:val>
            <c:numRef>
              <c:f>('MOT20-01'!$D$61,'MOT20-01'!$I$61,'MOT20-01'!$N$61,'MOT20-01'!$S$61,'MOT20-01'!$X$61,'MOT20-01'!$AC$61,'MOT20-01'!$AH$61)</c:f>
              <c:numCache>
                <c:formatCode>General</c:formatCode>
                <c:ptCount val="7"/>
                <c:pt idx="0">
                  <c:v>0.47014504835160925</c:v>
                </c:pt>
                <c:pt idx="1">
                  <c:v>0.50063134611536975</c:v>
                </c:pt>
                <c:pt idx="2">
                  <c:v>0.45906788051122743</c:v>
                </c:pt>
                <c:pt idx="3">
                  <c:v>0.40094718312764605</c:v>
                </c:pt>
                <c:pt idx="4">
                  <c:v>0.4853048081104161</c:v>
                </c:pt>
                <c:pt idx="5">
                  <c:v>0.45438368571376397</c:v>
                </c:pt>
                <c:pt idx="6">
                  <c:v>0.20879757337147722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3E-47C8-BB87-54B91C032C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847413855"/>
        <c:axId val="847414271"/>
      </c:barChart>
      <c:catAx>
        <c:axId val="847413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414271"/>
        <c:crosses val="autoZero"/>
        <c:auto val="0"/>
        <c:lblAlgn val="ctr"/>
        <c:lblOffset val="100"/>
        <c:tickLblSkip val="1"/>
        <c:noMultiLvlLbl val="0"/>
      </c:catAx>
      <c:valAx>
        <c:axId val="847414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413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CD Occluder full</c:v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7"/>
              <c:pt idx="0">
                <c:v>boosting</c:v>
              </c:pt>
              <c:pt idx="1">
                <c:v> csrt</c:v>
              </c:pt>
              <c:pt idx="2">
                <c:v> kcf</c:v>
              </c:pt>
              <c:pt idx="3">
                <c:v> medianflow</c:v>
              </c:pt>
              <c:pt idx="4">
                <c:v> mil</c:v>
              </c:pt>
              <c:pt idx="5">
                <c:v> mosse</c:v>
              </c:pt>
              <c:pt idx="6">
                <c:v> tld</c:v>
              </c:pt>
            </c:strLit>
          </c:cat>
          <c:val>
            <c:numRef>
              <c:f>('MOT20-03'!$E$59,'MOT20-03'!$J$59,'MOT20-03'!$O$59,'MOT20-03'!$T$59,'MOT20-03'!$Y$59,'MOT20-03'!$AD$59,'MOT20-03'!$AI$59)</c:f>
              <c:numCache>
                <c:formatCode>General</c:formatCode>
                <c:ptCount val="7"/>
                <c:pt idx="0">
                  <c:v>88.318178270677109</c:v>
                </c:pt>
                <c:pt idx="1">
                  <c:v>31.451408601341093</c:v>
                </c:pt>
                <c:pt idx="2">
                  <c:v>488.78749018657663</c:v>
                </c:pt>
                <c:pt idx="3">
                  <c:v>305.0582911380892</c:v>
                </c:pt>
                <c:pt idx="4">
                  <c:v>47.974803851654215</c:v>
                </c:pt>
                <c:pt idx="5">
                  <c:v>171.09763105084772</c:v>
                </c:pt>
                <c:pt idx="6">
                  <c:v>364.27636326325648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77-4438-9BB5-78165C7DE7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847413855"/>
        <c:axId val="847414271"/>
      </c:barChart>
      <c:catAx>
        <c:axId val="847413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414271"/>
        <c:crosses val="autoZero"/>
        <c:auto val="0"/>
        <c:lblAlgn val="ctr"/>
        <c:lblOffset val="100"/>
        <c:tickLblSkip val="1"/>
        <c:noMultiLvlLbl val="0"/>
      </c:catAx>
      <c:valAx>
        <c:axId val="847414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413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IoU Crowd</c:v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7"/>
              <c:pt idx="0">
                <c:v>boosting</c:v>
              </c:pt>
              <c:pt idx="1">
                <c:v> csrt</c:v>
              </c:pt>
              <c:pt idx="2">
                <c:v> kcf</c:v>
              </c:pt>
              <c:pt idx="3">
                <c:v> medianflow</c:v>
              </c:pt>
              <c:pt idx="4">
                <c:v> mil</c:v>
              </c:pt>
              <c:pt idx="5">
                <c:v> mosse</c:v>
              </c:pt>
              <c:pt idx="6">
                <c:v> tld</c:v>
              </c:pt>
            </c:strLit>
          </c:cat>
          <c:val>
            <c:numRef>
              <c:f>('MOT20-03'!$D$60,'MOT20-03'!$I$60,'MOT20-03'!$N$60,'MOT20-03'!$S$60,'MOT20-03'!$X$60,'MOT20-03'!$AC$60,'MOT20-03'!$AH$60)</c:f>
              <c:numCache>
                <c:formatCode>General</c:formatCode>
                <c:ptCount val="7"/>
                <c:pt idx="0">
                  <c:v>0.37178257186124603</c:v>
                </c:pt>
                <c:pt idx="2">
                  <c:v>0.875726926197542</c:v>
                </c:pt>
                <c:pt idx="3">
                  <c:v>3.9042264399992102E-2</c:v>
                </c:pt>
                <c:pt idx="4">
                  <c:v>0.31817774560246997</c:v>
                </c:pt>
                <c:pt idx="5">
                  <c:v>0.85942528306888999</c:v>
                </c:pt>
                <c:pt idx="6">
                  <c:v>3.0136571820299798E-6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40-41C1-A664-82A97F13C0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847413855"/>
        <c:axId val="847414271"/>
      </c:barChart>
      <c:catAx>
        <c:axId val="847413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414271"/>
        <c:crosses val="autoZero"/>
        <c:auto val="0"/>
        <c:lblAlgn val="ctr"/>
        <c:lblOffset val="100"/>
        <c:tickLblSkip val="1"/>
        <c:noMultiLvlLbl val="0"/>
      </c:catAx>
      <c:valAx>
        <c:axId val="847414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413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CD Crowd</c:v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7"/>
              <c:pt idx="0">
                <c:v>boosting</c:v>
              </c:pt>
              <c:pt idx="1">
                <c:v> csrt</c:v>
              </c:pt>
              <c:pt idx="2">
                <c:v> kcf</c:v>
              </c:pt>
              <c:pt idx="3">
                <c:v> medianflow</c:v>
              </c:pt>
              <c:pt idx="4">
                <c:v> mil</c:v>
              </c:pt>
              <c:pt idx="5">
                <c:v> mosse</c:v>
              </c:pt>
              <c:pt idx="6">
                <c:v> tld</c:v>
              </c:pt>
            </c:strLit>
          </c:cat>
          <c:val>
            <c:numRef>
              <c:f>('MOT20-03'!$O$60,'MOT20-03'!$E$60,'MOT20-03'!$J$60,'MOT20-03'!$T$60,'MOT20-03'!$Y$60,'MOT20-03'!$AD$60,'MOT20-03'!$AI$60)</c:f>
              <c:numCache>
                <c:formatCode>General</c:formatCode>
                <c:ptCount val="7"/>
                <c:pt idx="0">
                  <c:v>27.6561705100277</c:v>
                </c:pt>
                <c:pt idx="1">
                  <c:v>118.04392386991201</c:v>
                </c:pt>
                <c:pt idx="3">
                  <c:v>1262.9500218911001</c:v>
                </c:pt>
                <c:pt idx="4">
                  <c:v>52.456416598229097</c:v>
                </c:pt>
                <c:pt idx="5">
                  <c:v>34.4757987154495</c:v>
                </c:pt>
                <c:pt idx="6">
                  <c:v>8228.1274125521195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F2-466D-8C2E-DCC8C980DC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847413855"/>
        <c:axId val="847414271"/>
      </c:barChart>
      <c:catAx>
        <c:axId val="847413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414271"/>
        <c:crosses val="autoZero"/>
        <c:auto val="0"/>
        <c:lblAlgn val="ctr"/>
        <c:lblOffset val="100"/>
        <c:tickLblSkip val="1"/>
        <c:noMultiLvlLbl val="0"/>
      </c:catAx>
      <c:valAx>
        <c:axId val="847414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413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Average IoU MOT20-05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IoU</c:v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7"/>
              <c:pt idx="0">
                <c:v>boosting</c:v>
              </c:pt>
              <c:pt idx="1">
                <c:v> csrt</c:v>
              </c:pt>
              <c:pt idx="2">
                <c:v> kcf</c:v>
              </c:pt>
              <c:pt idx="3">
                <c:v> medianflow</c:v>
              </c:pt>
              <c:pt idx="4">
                <c:v> mil</c:v>
              </c:pt>
              <c:pt idx="5">
                <c:v> mosse</c:v>
              </c:pt>
              <c:pt idx="6">
                <c:v> tld</c:v>
              </c:pt>
            </c:strLit>
          </c:cat>
          <c:val>
            <c:numRef>
              <c:f>('MOT20-05'!$D$53,'MOT20-05'!$I$53,'MOT20-05'!$N$53,'MOT20-05'!$S$53,'MOT20-05'!$X$53,'MOT20-05'!$AC$53,'MOT20-05'!$AH$53)</c:f>
              <c:numCache>
                <c:formatCode>General</c:formatCode>
                <c:ptCount val="7"/>
                <c:pt idx="0">
                  <c:v>0.29946347190009426</c:v>
                </c:pt>
                <c:pt idx="1">
                  <c:v>0.32404970706258146</c:v>
                </c:pt>
                <c:pt idx="2">
                  <c:v>0.24803488323248271</c:v>
                </c:pt>
                <c:pt idx="3">
                  <c:v>0.2385149407394801</c:v>
                </c:pt>
                <c:pt idx="4">
                  <c:v>0.31862468125326099</c:v>
                </c:pt>
                <c:pt idx="5">
                  <c:v>0.19010285613611141</c:v>
                </c:pt>
                <c:pt idx="6">
                  <c:v>8.9491356633427013E-2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90-4C16-B719-4E04C95746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847413855"/>
        <c:axId val="847414271"/>
      </c:barChart>
      <c:catAx>
        <c:axId val="847413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414271"/>
        <c:crosses val="autoZero"/>
        <c:auto val="0"/>
        <c:lblAlgn val="ctr"/>
        <c:lblOffset val="100"/>
        <c:tickLblSkip val="1"/>
        <c:noMultiLvlLbl val="0"/>
      </c:catAx>
      <c:valAx>
        <c:axId val="847414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413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Average CD MOT20-05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CD</c:v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7"/>
              <c:pt idx="0">
                <c:v>boosting</c:v>
              </c:pt>
              <c:pt idx="1">
                <c:v> csrt</c:v>
              </c:pt>
              <c:pt idx="2">
                <c:v> kcf</c:v>
              </c:pt>
              <c:pt idx="3">
                <c:v> medianflow</c:v>
              </c:pt>
              <c:pt idx="4">
                <c:v> mil</c:v>
              </c:pt>
              <c:pt idx="5">
                <c:v> mosse</c:v>
              </c:pt>
              <c:pt idx="6">
                <c:v> tld</c:v>
              </c:pt>
            </c:strLit>
          </c:cat>
          <c:val>
            <c:numRef>
              <c:f>('MOT20-05'!$E$53,'MOT20-05'!$J$53,'MOT20-05'!$O$53,'MOT20-05'!$T$53,'MOT20-05'!$Y$53,'MOT20-05'!$AD$53,'MOT20-05'!$AI$53)</c:f>
              <c:numCache>
                <c:formatCode>General</c:formatCode>
                <c:ptCount val="7"/>
                <c:pt idx="0">
                  <c:v>190.81012773108824</c:v>
                </c:pt>
                <c:pt idx="1">
                  <c:v>184.65891481865566</c:v>
                </c:pt>
                <c:pt idx="2">
                  <c:v>312.02722846462501</c:v>
                </c:pt>
                <c:pt idx="3">
                  <c:v>232.35919864796205</c:v>
                </c:pt>
                <c:pt idx="4">
                  <c:v>175.1184412884958</c:v>
                </c:pt>
                <c:pt idx="5">
                  <c:v>422.4803068655047</c:v>
                </c:pt>
                <c:pt idx="6">
                  <c:v>776.67972651621506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6D-4BFF-9CA3-CDB41C1168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847413855"/>
        <c:axId val="847414271"/>
      </c:barChart>
      <c:catAx>
        <c:axId val="847413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414271"/>
        <c:crosses val="autoZero"/>
        <c:auto val="0"/>
        <c:lblAlgn val="ctr"/>
        <c:lblOffset val="100"/>
        <c:tickLblSkip val="1"/>
        <c:noMultiLvlLbl val="0"/>
      </c:catAx>
      <c:valAx>
        <c:axId val="847414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413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IoU with filtered outliers</c:v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7"/>
              <c:pt idx="0">
                <c:v>boosting</c:v>
              </c:pt>
              <c:pt idx="1">
                <c:v> csrt</c:v>
              </c:pt>
              <c:pt idx="2">
                <c:v> kcf</c:v>
              </c:pt>
              <c:pt idx="3">
                <c:v> medianflow</c:v>
              </c:pt>
              <c:pt idx="4">
                <c:v> mil</c:v>
              </c:pt>
              <c:pt idx="5">
                <c:v> mosse</c:v>
              </c:pt>
              <c:pt idx="6">
                <c:v> tld</c:v>
              </c:pt>
            </c:strLit>
          </c:cat>
          <c:val>
            <c:numRef>
              <c:f>('MOT20-05'!$D$61,'MOT20-05'!$I$61,'MOT20-05'!$N$61,'MOT20-05'!$S$61,'MOT20-05'!$X$61,'MOT20-05'!$AC$61,'MOT20-05'!$AH$61)</c:f>
              <c:numCache>
                <c:formatCode>General</c:formatCode>
                <c:ptCount val="7"/>
                <c:pt idx="0">
                  <c:v>0.35829524889862896</c:v>
                </c:pt>
                <c:pt idx="1">
                  <c:v>0.38819453299838452</c:v>
                </c:pt>
                <c:pt idx="2">
                  <c:v>0.29400974489144738</c:v>
                </c:pt>
                <c:pt idx="3">
                  <c:v>0.28527913250070253</c:v>
                </c:pt>
                <c:pt idx="4">
                  <c:v>0.38222721151451411</c:v>
                </c:pt>
                <c:pt idx="5">
                  <c:v>0.22504024694542507</c:v>
                </c:pt>
                <c:pt idx="6">
                  <c:v>0.10496428334916537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99-4124-964C-F207C05BEA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847413855"/>
        <c:axId val="847414271"/>
      </c:barChart>
      <c:catAx>
        <c:axId val="847413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414271"/>
        <c:crosses val="autoZero"/>
        <c:auto val="0"/>
        <c:lblAlgn val="ctr"/>
        <c:lblOffset val="100"/>
        <c:tickLblSkip val="1"/>
        <c:noMultiLvlLbl val="0"/>
      </c:catAx>
      <c:valAx>
        <c:axId val="847414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413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CD with filtered outliers</c:v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7"/>
              <c:pt idx="0">
                <c:v>boosting</c:v>
              </c:pt>
              <c:pt idx="1">
                <c:v> csrt</c:v>
              </c:pt>
              <c:pt idx="2">
                <c:v> kcf</c:v>
              </c:pt>
              <c:pt idx="3">
                <c:v> medianflow</c:v>
              </c:pt>
              <c:pt idx="4">
                <c:v> mil</c:v>
              </c:pt>
              <c:pt idx="5">
                <c:v> mosse</c:v>
              </c:pt>
              <c:pt idx="6">
                <c:v> tld</c:v>
              </c:pt>
            </c:strLit>
          </c:cat>
          <c:val>
            <c:numRef>
              <c:f>('MOT20-05'!$E$61,'MOT20-05'!$J$61,'MOT20-05'!$O$61,'MOT20-05'!$T$61,'MOT20-05'!$Y$61,'MOT20-05'!$AD$61,'MOT20-05'!$AI$61)</c:f>
              <c:numCache>
                <c:formatCode>General</c:formatCode>
                <c:ptCount val="7"/>
                <c:pt idx="0">
                  <c:v>224.94511731543071</c:v>
                </c:pt>
                <c:pt idx="1">
                  <c:v>215.46441582108724</c:v>
                </c:pt>
                <c:pt idx="2">
                  <c:v>369.61632132112288</c:v>
                </c:pt>
                <c:pt idx="3">
                  <c:v>276.58202886139907</c:v>
                </c:pt>
                <c:pt idx="4">
                  <c:v>208.36185181339755</c:v>
                </c:pt>
                <c:pt idx="5">
                  <c:v>505.68235595761371</c:v>
                </c:pt>
                <c:pt idx="6">
                  <c:v>928.68378805342252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CF-4358-AE94-A4FCD73BD4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847413855"/>
        <c:axId val="847414271"/>
      </c:barChart>
      <c:catAx>
        <c:axId val="847413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414271"/>
        <c:crosses val="autoZero"/>
        <c:auto val="0"/>
        <c:lblAlgn val="ctr"/>
        <c:lblOffset val="100"/>
        <c:tickLblSkip val="1"/>
        <c:noMultiLvlLbl val="0"/>
      </c:catAx>
      <c:valAx>
        <c:axId val="847414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413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IoU Pedestrian</c:v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7"/>
              <c:pt idx="0">
                <c:v>boosting</c:v>
              </c:pt>
              <c:pt idx="1">
                <c:v> csrt</c:v>
              </c:pt>
              <c:pt idx="2">
                <c:v> kcf</c:v>
              </c:pt>
              <c:pt idx="3">
                <c:v> medianflow</c:v>
              </c:pt>
              <c:pt idx="4">
                <c:v> mil</c:v>
              </c:pt>
              <c:pt idx="5">
                <c:v> mosse</c:v>
              </c:pt>
              <c:pt idx="6">
                <c:v> tld</c:v>
              </c:pt>
            </c:strLit>
          </c:cat>
          <c:val>
            <c:numRef>
              <c:f>('MOT20-05'!$D$57,'MOT20-05'!$I$57,'MOT20-05'!$N$57,'MOT20-05'!$S$57,'MOT20-05'!$X$57,'MOT20-05'!$AC$57,'MOT20-05'!$AH$57)</c:f>
              <c:numCache>
                <c:formatCode>General</c:formatCode>
                <c:ptCount val="7"/>
                <c:pt idx="0">
                  <c:v>0.2899612190912022</c:v>
                </c:pt>
                <c:pt idx="1">
                  <c:v>0.31181114191209353</c:v>
                </c:pt>
                <c:pt idx="2">
                  <c:v>0.23865006244529707</c:v>
                </c:pt>
                <c:pt idx="3">
                  <c:v>0.23995389756187188</c:v>
                </c:pt>
                <c:pt idx="4">
                  <c:v>0.31315474873160204</c:v>
                </c:pt>
                <c:pt idx="5">
                  <c:v>0.18780001304771415</c:v>
                </c:pt>
                <c:pt idx="6">
                  <c:v>8.2484508787432395E-2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70-4F30-BE6C-43911E26E6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847413855"/>
        <c:axId val="847414271"/>
      </c:barChart>
      <c:catAx>
        <c:axId val="847413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414271"/>
        <c:crosses val="autoZero"/>
        <c:auto val="0"/>
        <c:lblAlgn val="ctr"/>
        <c:lblOffset val="100"/>
        <c:tickLblSkip val="1"/>
        <c:noMultiLvlLbl val="0"/>
      </c:catAx>
      <c:valAx>
        <c:axId val="847414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413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IoU Static Person</c:v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7"/>
              <c:pt idx="0">
                <c:v>boosting</c:v>
              </c:pt>
              <c:pt idx="1">
                <c:v> csrt</c:v>
              </c:pt>
              <c:pt idx="2">
                <c:v> kcf</c:v>
              </c:pt>
              <c:pt idx="3">
                <c:v> medianflow</c:v>
              </c:pt>
              <c:pt idx="4">
                <c:v> mil</c:v>
              </c:pt>
              <c:pt idx="5">
                <c:v> mosse</c:v>
              </c:pt>
              <c:pt idx="6">
                <c:v> tld</c:v>
              </c:pt>
            </c:strLit>
          </c:cat>
          <c:val>
            <c:numRef>
              <c:f>('MOT20-05'!$D$59,'MOT20-05'!$I$59,'MOT20-05'!$N$59,'MOT20-05'!$S$59,'MOT20-05'!$X$59,'MOT20-05'!$AC$59,'MOT20-05'!$AH$59)</c:f>
              <c:numCache>
                <c:formatCode>General</c:formatCode>
                <c:ptCount val="7"/>
                <c:pt idx="0">
                  <c:v>0.51130720098707705</c:v>
                </c:pt>
                <c:pt idx="1">
                  <c:v>0.53465256232611102</c:v>
                </c:pt>
                <c:pt idx="2">
                  <c:v>2.9441871930503901E-2</c:v>
                </c:pt>
                <c:pt idx="3">
                  <c:v>0.52853586314617296</c:v>
                </c:pt>
                <c:pt idx="4">
                  <c:v>0.51050620711960804</c:v>
                </c:pt>
                <c:pt idx="5">
                  <c:v>5.7970487654288002E-3</c:v>
                </c:pt>
                <c:pt idx="6">
                  <c:v>6.3152244436745095E-2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57-4ACD-8DB7-28F0E7DF34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847413855"/>
        <c:axId val="847414271"/>
      </c:barChart>
      <c:catAx>
        <c:axId val="847413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414271"/>
        <c:crosses val="autoZero"/>
        <c:auto val="0"/>
        <c:lblAlgn val="ctr"/>
        <c:lblOffset val="100"/>
        <c:tickLblSkip val="1"/>
        <c:noMultiLvlLbl val="0"/>
      </c:catAx>
      <c:valAx>
        <c:axId val="847414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413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IoU Occluder full</c:v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7"/>
              <c:pt idx="0">
                <c:v>boosting</c:v>
              </c:pt>
              <c:pt idx="1">
                <c:v> csrt</c:v>
              </c:pt>
              <c:pt idx="2">
                <c:v> kcf</c:v>
              </c:pt>
              <c:pt idx="3">
                <c:v> medianflow</c:v>
              </c:pt>
              <c:pt idx="4">
                <c:v> mil</c:v>
              </c:pt>
              <c:pt idx="5">
                <c:v> mosse</c:v>
              </c:pt>
              <c:pt idx="6">
                <c:v> tld</c:v>
              </c:pt>
            </c:strLit>
          </c:cat>
          <c:val>
            <c:numRef>
              <c:f>('MOT20-05'!$D$58,'MOT20-05'!$I$58,'MOT20-05'!$N$58,'MOT20-05'!$S$58,'MOT20-05'!$X$58,'MOT20-05'!$AC$58,'MOT20-05'!$AH$58)</c:f>
              <c:numCache>
                <c:formatCode>General</c:formatCode>
                <c:ptCount val="7"/>
                <c:pt idx="0">
                  <c:v>0.33225566218265679</c:v>
                </c:pt>
                <c:pt idx="1">
                  <c:v>0.37665894809715733</c:v>
                </c:pt>
                <c:pt idx="2">
                  <c:v>0.35172493409097649</c:v>
                </c:pt>
                <c:pt idx="3">
                  <c:v>0.1798655964445576</c:v>
                </c:pt>
                <c:pt idx="4">
                  <c:v>0.32584561001409212</c:v>
                </c:pt>
                <c:pt idx="5">
                  <c:v>0.23732419949807262</c:v>
                </c:pt>
                <c:pt idx="6">
                  <c:v>0.14409695156250218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75-4A4D-85BD-D1942B7A37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847413855"/>
        <c:axId val="847414271"/>
      </c:barChart>
      <c:catAx>
        <c:axId val="847413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414271"/>
        <c:crosses val="autoZero"/>
        <c:auto val="0"/>
        <c:lblAlgn val="ctr"/>
        <c:lblOffset val="100"/>
        <c:tickLblSkip val="1"/>
        <c:noMultiLvlLbl val="0"/>
      </c:catAx>
      <c:valAx>
        <c:axId val="847414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413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CD with filtered outliers</c:v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7"/>
              <c:pt idx="0">
                <c:v>boosting</c:v>
              </c:pt>
              <c:pt idx="1">
                <c:v> csrt</c:v>
              </c:pt>
              <c:pt idx="2">
                <c:v> kcf</c:v>
              </c:pt>
              <c:pt idx="3">
                <c:v> medianflow</c:v>
              </c:pt>
              <c:pt idx="4">
                <c:v> mil</c:v>
              </c:pt>
              <c:pt idx="5">
                <c:v> mosse</c:v>
              </c:pt>
              <c:pt idx="6">
                <c:v> tld</c:v>
              </c:pt>
            </c:strLit>
          </c:cat>
          <c:val>
            <c:numRef>
              <c:f>('MOT20-01'!$E$61,'MOT20-01'!$J$61,'MOT20-01'!$O$61,'MOT20-01'!$T$61,'MOT20-01'!$Y$61,'MOT20-01'!$AD$61,'MOT20-01'!$AI$61)</c:f>
              <c:numCache>
                <c:formatCode>General</c:formatCode>
                <c:ptCount val="7"/>
                <c:pt idx="0">
                  <c:v>247.83795378256906</c:v>
                </c:pt>
                <c:pt idx="1">
                  <c:v>171.62745149997986</c:v>
                </c:pt>
                <c:pt idx="2">
                  <c:v>228.01212293323647</c:v>
                </c:pt>
                <c:pt idx="3">
                  <c:v>222.57856348812166</c:v>
                </c:pt>
                <c:pt idx="4">
                  <c:v>204.28334099125294</c:v>
                </c:pt>
                <c:pt idx="5">
                  <c:v>243.83347370495886</c:v>
                </c:pt>
                <c:pt idx="6">
                  <c:v>611.00796009566909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EB-4BE5-B6AC-6B408D1727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847413855"/>
        <c:axId val="847414271"/>
      </c:barChart>
      <c:catAx>
        <c:axId val="847413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414271"/>
        <c:crosses val="autoZero"/>
        <c:auto val="0"/>
        <c:lblAlgn val="ctr"/>
        <c:lblOffset val="100"/>
        <c:tickLblSkip val="1"/>
        <c:noMultiLvlLbl val="0"/>
      </c:catAx>
      <c:valAx>
        <c:axId val="847414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413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CD Pedestrian</c:v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7"/>
              <c:pt idx="0">
                <c:v>boosting</c:v>
              </c:pt>
              <c:pt idx="1">
                <c:v> csrt</c:v>
              </c:pt>
              <c:pt idx="2">
                <c:v> kcf</c:v>
              </c:pt>
              <c:pt idx="3">
                <c:v> medianflow</c:v>
              </c:pt>
              <c:pt idx="4">
                <c:v> mil</c:v>
              </c:pt>
              <c:pt idx="5">
                <c:v> mosse</c:v>
              </c:pt>
              <c:pt idx="6">
                <c:v> tld</c:v>
              </c:pt>
            </c:strLit>
          </c:cat>
          <c:val>
            <c:numRef>
              <c:f>('MOT20-05'!$E$57,'MOT20-05'!$J$57,'MOT20-05'!$O$57,'MOT20-05'!$T$57,'MOT20-05'!$Y$57,'MOT20-05'!$AD$57,'MOT20-05'!$AI$57)</c:f>
              <c:numCache>
                <c:formatCode>General</c:formatCode>
                <c:ptCount val="7"/>
                <c:pt idx="0">
                  <c:v>208.92183864114315</c:v>
                </c:pt>
                <c:pt idx="1">
                  <c:v>200.25401190261297</c:v>
                </c:pt>
                <c:pt idx="2">
                  <c:v>326.60380067756569</c:v>
                </c:pt>
                <c:pt idx="3">
                  <c:v>235.29138256458404</c:v>
                </c:pt>
                <c:pt idx="4">
                  <c:v>176.37321696675519</c:v>
                </c:pt>
                <c:pt idx="5">
                  <c:v>429.7837144319854</c:v>
                </c:pt>
                <c:pt idx="6">
                  <c:v>788.51532998451557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08-4B4A-95A2-4E6E446440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847413855"/>
        <c:axId val="847414271"/>
      </c:barChart>
      <c:catAx>
        <c:axId val="847413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414271"/>
        <c:crosses val="autoZero"/>
        <c:auto val="0"/>
        <c:lblAlgn val="ctr"/>
        <c:lblOffset val="100"/>
        <c:tickLblSkip val="1"/>
        <c:noMultiLvlLbl val="0"/>
      </c:catAx>
      <c:valAx>
        <c:axId val="847414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413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CD Static Person</c:v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7"/>
              <c:pt idx="0">
                <c:v>boosting</c:v>
              </c:pt>
              <c:pt idx="1">
                <c:v> csrt</c:v>
              </c:pt>
              <c:pt idx="2">
                <c:v> kcf</c:v>
              </c:pt>
              <c:pt idx="3">
                <c:v> medianflow</c:v>
              </c:pt>
              <c:pt idx="4">
                <c:v> mil</c:v>
              </c:pt>
              <c:pt idx="5">
                <c:v> mosse</c:v>
              </c:pt>
              <c:pt idx="6">
                <c:v> tld</c:v>
              </c:pt>
            </c:strLit>
          </c:cat>
          <c:val>
            <c:numRef>
              <c:f>('MOT20-05'!$E$59,'MOT20-05'!$J$59,'MOT20-05'!$O$59,'MOT20-05'!$T$59,'MOT20-05'!$Y$59,'MOT20-05'!$AD$59,'MOT20-05'!$AI$59)</c:f>
              <c:numCache>
                <c:formatCode>General</c:formatCode>
                <c:ptCount val="7"/>
                <c:pt idx="0">
                  <c:v>33.0046062472221</c:v>
                </c:pt>
                <c:pt idx="1">
                  <c:v>22.734931627570099</c:v>
                </c:pt>
                <c:pt idx="2">
                  <c:v>654.03983919785605</c:v>
                </c:pt>
                <c:pt idx="3">
                  <c:v>24.640759826762501</c:v>
                </c:pt>
                <c:pt idx="4">
                  <c:v>44.308893984454002</c:v>
                </c:pt>
                <c:pt idx="5">
                  <c:v>863.13379187467694</c:v>
                </c:pt>
                <c:pt idx="6">
                  <c:v>634.04472901029601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65-431B-B098-55A6A0B837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847413855"/>
        <c:axId val="847414271"/>
      </c:barChart>
      <c:catAx>
        <c:axId val="847413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414271"/>
        <c:crosses val="autoZero"/>
        <c:auto val="0"/>
        <c:lblAlgn val="ctr"/>
        <c:lblOffset val="100"/>
        <c:tickLblSkip val="1"/>
        <c:noMultiLvlLbl val="0"/>
      </c:catAx>
      <c:valAx>
        <c:axId val="847414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413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CD Occluder full</c:v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7"/>
              <c:pt idx="0">
                <c:v>boosting</c:v>
              </c:pt>
              <c:pt idx="1">
                <c:v> csrt</c:v>
              </c:pt>
              <c:pt idx="2">
                <c:v> kcf</c:v>
              </c:pt>
              <c:pt idx="3">
                <c:v> medianflow</c:v>
              </c:pt>
              <c:pt idx="4">
                <c:v> mil</c:v>
              </c:pt>
              <c:pt idx="5">
                <c:v> mosse</c:v>
              </c:pt>
              <c:pt idx="6">
                <c:v> tld</c:v>
              </c:pt>
            </c:strLit>
          </c:cat>
          <c:val>
            <c:numRef>
              <c:f>('MOT20-05'!$E$58,'MOT20-05'!$J$58,'MOT20-05'!$O$58,'MOT20-05'!$T$58,'MOT20-05'!$Y$58,'MOT20-05'!$AD$58,'MOT20-05'!$AI$58)</c:f>
              <c:numCache>
                <c:formatCode>General</c:formatCode>
                <c:ptCount val="7"/>
                <c:pt idx="0">
                  <c:v>87.310453123005743</c:v>
                </c:pt>
                <c:pt idx="1">
                  <c:v>99.881382915475797</c:v>
                </c:pt>
                <c:pt idx="2">
                  <c:v>150.55969248301108</c:v>
                </c:pt>
                <c:pt idx="3">
                  <c:v>245.96495371570413</c:v>
                </c:pt>
                <c:pt idx="4">
                  <c:v>187.92747347831059</c:v>
                </c:pt>
                <c:pt idx="5">
                  <c:v>296.69697180419627</c:v>
                </c:pt>
                <c:pt idx="6">
                  <c:v>715.63040124438237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E4-4FE0-B9C1-6FD137133C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847413855"/>
        <c:axId val="847414271"/>
      </c:barChart>
      <c:catAx>
        <c:axId val="847413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414271"/>
        <c:crosses val="autoZero"/>
        <c:auto val="0"/>
        <c:lblAlgn val="ctr"/>
        <c:lblOffset val="100"/>
        <c:tickLblSkip val="1"/>
        <c:noMultiLvlLbl val="0"/>
      </c:catAx>
      <c:valAx>
        <c:axId val="847414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413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Average CD MOT20-05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CD</c:v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7"/>
              <c:pt idx="0">
                <c:v>boosting</c:v>
              </c:pt>
              <c:pt idx="1">
                <c:v> csrt</c:v>
              </c:pt>
              <c:pt idx="2">
                <c:v> kcf</c:v>
              </c:pt>
              <c:pt idx="3">
                <c:v> medianflow</c:v>
              </c:pt>
              <c:pt idx="4">
                <c:v> mil</c:v>
              </c:pt>
              <c:pt idx="5">
                <c:v> mosse</c:v>
              </c:pt>
              <c:pt idx="6">
                <c:v> tld</c:v>
              </c:pt>
            </c:strLit>
          </c:cat>
          <c:val>
            <c:numRef>
              <c:f>('MOT20-05'!$E$53,'MOT20-05'!$J$53,'MOT20-05'!$O$53,'MOT20-05'!$T$53,'MOT20-05'!$Y$53,'MOT20-05'!$AD$53,'MOT20-05'!$AI$53)</c:f>
              <c:numCache>
                <c:formatCode>General</c:formatCode>
                <c:ptCount val="7"/>
                <c:pt idx="0">
                  <c:v>190.81012773108824</c:v>
                </c:pt>
                <c:pt idx="1">
                  <c:v>184.65891481865566</c:v>
                </c:pt>
                <c:pt idx="2">
                  <c:v>312.02722846462501</c:v>
                </c:pt>
                <c:pt idx="3">
                  <c:v>232.35919864796205</c:v>
                </c:pt>
                <c:pt idx="4">
                  <c:v>175.1184412884958</c:v>
                </c:pt>
                <c:pt idx="5">
                  <c:v>422.4803068655047</c:v>
                </c:pt>
                <c:pt idx="6">
                  <c:v>776.67972651621506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6D-4BFF-9CA3-CDB41C1168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847413855"/>
        <c:axId val="847414271"/>
      </c:barChart>
      <c:catAx>
        <c:axId val="847413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414271"/>
        <c:crosses val="autoZero"/>
        <c:auto val="0"/>
        <c:lblAlgn val="ctr"/>
        <c:lblOffset val="100"/>
        <c:tickLblSkip val="1"/>
        <c:noMultiLvlLbl val="0"/>
      </c:catAx>
      <c:valAx>
        <c:axId val="847414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413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IoU Pedestrian</c:v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7"/>
              <c:pt idx="0">
                <c:v>boosting</c:v>
              </c:pt>
              <c:pt idx="1">
                <c:v> csrt</c:v>
              </c:pt>
              <c:pt idx="2">
                <c:v> kcf</c:v>
              </c:pt>
              <c:pt idx="3">
                <c:v> medianflow</c:v>
              </c:pt>
              <c:pt idx="4">
                <c:v> mil</c:v>
              </c:pt>
              <c:pt idx="5">
                <c:v> mosse</c:v>
              </c:pt>
              <c:pt idx="6">
                <c:v> tld</c:v>
              </c:pt>
            </c:strLit>
          </c:cat>
          <c:val>
            <c:numRef>
              <c:f>('MOT20-01'!$D$57,'MOT20-01'!$I$57,'MOT20-01'!$N$57,'MOT20-01'!$S$57,'MOT20-01'!$X$57,'MOT20-01'!$AC$57,'MOT20-01'!$AH$57)</c:f>
              <c:numCache>
                <c:formatCode>General</c:formatCode>
                <c:ptCount val="7"/>
                <c:pt idx="0">
                  <c:v>0.27228806184674731</c:v>
                </c:pt>
                <c:pt idx="1">
                  <c:v>0.33604356762146986</c:v>
                </c:pt>
                <c:pt idx="2">
                  <c:v>0.27246667162853422</c:v>
                </c:pt>
                <c:pt idx="3">
                  <c:v>0.23088998285091553</c:v>
                </c:pt>
                <c:pt idx="4">
                  <c:v>0.302504477800348</c:v>
                </c:pt>
                <c:pt idx="5">
                  <c:v>0.27432890624429335</c:v>
                </c:pt>
                <c:pt idx="6">
                  <c:v>6.9902319614278688E-2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8B-4A1C-B338-2F8A327CDE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847413855"/>
        <c:axId val="847414271"/>
      </c:barChart>
      <c:catAx>
        <c:axId val="847413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414271"/>
        <c:crosses val="autoZero"/>
        <c:auto val="0"/>
        <c:lblAlgn val="ctr"/>
        <c:lblOffset val="100"/>
        <c:tickLblSkip val="1"/>
        <c:noMultiLvlLbl val="0"/>
      </c:catAx>
      <c:valAx>
        <c:axId val="847414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413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IoU Static Person</c:v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7"/>
              <c:pt idx="0">
                <c:v>boosting</c:v>
              </c:pt>
              <c:pt idx="1">
                <c:v> csrt</c:v>
              </c:pt>
              <c:pt idx="2">
                <c:v> kcf</c:v>
              </c:pt>
              <c:pt idx="3">
                <c:v> medianflow</c:v>
              </c:pt>
              <c:pt idx="4">
                <c:v> mil</c:v>
              </c:pt>
              <c:pt idx="5">
                <c:v> mosse</c:v>
              </c:pt>
              <c:pt idx="6">
                <c:v> tld</c:v>
              </c:pt>
            </c:strLit>
          </c:cat>
          <c:val>
            <c:numRef>
              <c:f>('MOT20-01'!$D$58,'MOT20-01'!$I$58,'MOT20-01'!$N$58,'MOT20-01'!$S$58,'MOT20-01'!$X$58,'MOT20-01'!$AC$58,'MOT20-01'!$AH$58)</c:f>
              <c:numCache>
                <c:formatCode>General</c:formatCode>
                <c:ptCount val="7"/>
                <c:pt idx="0">
                  <c:v>0.58505787428428413</c:v>
                </c:pt>
                <c:pt idx="1">
                  <c:v>0.61368200352818414</c:v>
                </c:pt>
                <c:pt idx="2">
                  <c:v>0.52424232903120394</c:v>
                </c:pt>
                <c:pt idx="3">
                  <c:v>0.4825813689109511</c:v>
                </c:pt>
                <c:pt idx="4">
                  <c:v>0.48166249184193261</c:v>
                </c:pt>
                <c:pt idx="5">
                  <c:v>0.57277077758769401</c:v>
                </c:pt>
                <c:pt idx="6">
                  <c:v>0.41014564317535934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B3-489B-BB80-3B4EB3AA94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847413855"/>
        <c:axId val="847414271"/>
      </c:barChart>
      <c:catAx>
        <c:axId val="847413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414271"/>
        <c:crosses val="autoZero"/>
        <c:auto val="0"/>
        <c:lblAlgn val="ctr"/>
        <c:lblOffset val="100"/>
        <c:tickLblSkip val="1"/>
        <c:noMultiLvlLbl val="0"/>
      </c:catAx>
      <c:valAx>
        <c:axId val="847414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413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IoU Occluder full</c:v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7"/>
              <c:pt idx="0">
                <c:v>boosting</c:v>
              </c:pt>
              <c:pt idx="1">
                <c:v> csrt</c:v>
              </c:pt>
              <c:pt idx="2">
                <c:v> kcf</c:v>
              </c:pt>
              <c:pt idx="3">
                <c:v> medianflow</c:v>
              </c:pt>
              <c:pt idx="4">
                <c:v> mil</c:v>
              </c:pt>
              <c:pt idx="5">
                <c:v> mosse</c:v>
              </c:pt>
              <c:pt idx="6">
                <c:v> tld</c:v>
              </c:pt>
            </c:strLit>
          </c:cat>
          <c:val>
            <c:numRef>
              <c:f>('MOT20-01'!$D$59,'MOT20-01'!$I$59,'MOT20-01'!$N$59,'MOT20-01'!$S$59,'MOT20-01'!$X$59,'MOT20-01'!$AC$59,'MOT20-01'!$AH$59)</c:f>
              <c:numCache>
                <c:formatCode>General</c:formatCode>
                <c:ptCount val="7"/>
                <c:pt idx="0">
                  <c:v>0.80775113610433369</c:v>
                </c:pt>
                <c:pt idx="1">
                  <c:v>0.63985053667413883</c:v>
                </c:pt>
                <c:pt idx="2">
                  <c:v>0.78852883046292532</c:v>
                </c:pt>
                <c:pt idx="3">
                  <c:v>0.71305311361338075</c:v>
                </c:pt>
                <c:pt idx="4">
                  <c:v>0.82731773373105033</c:v>
                </c:pt>
                <c:pt idx="5">
                  <c:v>0.71320978120886891</c:v>
                </c:pt>
                <c:pt idx="6">
                  <c:v>0.4388489059609626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FF-41A2-98C4-64F4287F5A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847413855"/>
        <c:axId val="847414271"/>
      </c:barChart>
      <c:catAx>
        <c:axId val="847413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414271"/>
        <c:crosses val="autoZero"/>
        <c:auto val="0"/>
        <c:lblAlgn val="ctr"/>
        <c:lblOffset val="100"/>
        <c:tickLblSkip val="1"/>
        <c:noMultiLvlLbl val="0"/>
      </c:catAx>
      <c:valAx>
        <c:axId val="847414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413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CD Pedestrian</c:v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7"/>
              <c:pt idx="0">
                <c:v>boosting</c:v>
              </c:pt>
              <c:pt idx="1">
                <c:v> csrt</c:v>
              </c:pt>
              <c:pt idx="2">
                <c:v> kcf</c:v>
              </c:pt>
              <c:pt idx="3">
                <c:v> medianflow</c:v>
              </c:pt>
              <c:pt idx="4">
                <c:v> mil</c:v>
              </c:pt>
              <c:pt idx="5">
                <c:v> mosse</c:v>
              </c:pt>
              <c:pt idx="6">
                <c:v> tld</c:v>
              </c:pt>
            </c:strLit>
          </c:cat>
          <c:val>
            <c:numRef>
              <c:f>('MOT20-01'!$E$57,'MOT20-01'!$J$57,'MOT20-01'!$O$57,'MOT20-01'!$T$57,'MOT20-01'!$Y$57,'MOT20-01'!$AD$57,'MOT20-01'!$AI$57)</c:f>
              <c:numCache>
                <c:formatCode>General</c:formatCode>
                <c:ptCount val="7"/>
                <c:pt idx="0">
                  <c:v>257.24770723576205</c:v>
                </c:pt>
                <c:pt idx="1">
                  <c:v>178.20542531647459</c:v>
                </c:pt>
                <c:pt idx="2">
                  <c:v>251.68087817571521</c:v>
                </c:pt>
                <c:pt idx="3">
                  <c:v>244.69984784112017</c:v>
                </c:pt>
                <c:pt idx="4">
                  <c:v>221.68602578947417</c:v>
                </c:pt>
                <c:pt idx="5">
                  <c:v>260.91291719130038</c:v>
                </c:pt>
                <c:pt idx="6">
                  <c:v>671.75513783861823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20-4A82-BD20-C3BFF8A2B7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847413855"/>
        <c:axId val="847414271"/>
      </c:barChart>
      <c:catAx>
        <c:axId val="847413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414271"/>
        <c:crosses val="autoZero"/>
        <c:auto val="0"/>
        <c:lblAlgn val="ctr"/>
        <c:lblOffset val="100"/>
        <c:tickLblSkip val="1"/>
        <c:noMultiLvlLbl val="0"/>
      </c:catAx>
      <c:valAx>
        <c:axId val="847414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413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CD Static Person</c:v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7"/>
              <c:pt idx="0">
                <c:v>boosting</c:v>
              </c:pt>
              <c:pt idx="1">
                <c:v> csrt</c:v>
              </c:pt>
              <c:pt idx="2">
                <c:v> kcf</c:v>
              </c:pt>
              <c:pt idx="3">
                <c:v> medianflow</c:v>
              </c:pt>
              <c:pt idx="4">
                <c:v> mil</c:v>
              </c:pt>
              <c:pt idx="5">
                <c:v> mosse</c:v>
              </c:pt>
              <c:pt idx="6">
                <c:v> tld</c:v>
              </c:pt>
            </c:strLit>
          </c:cat>
          <c:val>
            <c:numRef>
              <c:f>('MOT20-01'!$E$58,'MOT20-01'!$J$58,'MOT20-01'!$O$58,'MOT20-01'!$T$58,'MOT20-01'!$Y$58,'MOT20-01'!$AD$58,'MOT20-01'!$AI$58)</c:f>
              <c:numCache>
                <c:formatCode>General</c:formatCode>
                <c:ptCount val="7"/>
                <c:pt idx="0">
                  <c:v>56.263553335172816</c:v>
                </c:pt>
                <c:pt idx="1">
                  <c:v>85.133603604158026</c:v>
                </c:pt>
                <c:pt idx="2">
                  <c:v>44.659966092067584</c:v>
                </c:pt>
                <c:pt idx="3">
                  <c:v>38.499650346762976</c:v>
                </c:pt>
                <c:pt idx="4">
                  <c:v>67.503768943493199</c:v>
                </c:pt>
                <c:pt idx="5">
                  <c:v>89.8992309623534</c:v>
                </c:pt>
                <c:pt idx="6">
                  <c:v>107.24884933629716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C1-486D-A0B2-06795CBAD9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847413855"/>
        <c:axId val="847414271"/>
      </c:barChart>
      <c:catAx>
        <c:axId val="847413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414271"/>
        <c:crosses val="autoZero"/>
        <c:auto val="0"/>
        <c:lblAlgn val="ctr"/>
        <c:lblOffset val="100"/>
        <c:tickLblSkip val="1"/>
        <c:noMultiLvlLbl val="0"/>
      </c:catAx>
      <c:valAx>
        <c:axId val="847414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413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4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5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6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7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8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9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0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2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3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8.xml"/><Relationship Id="rId3" Type="http://schemas.openxmlformats.org/officeDocument/2006/relationships/chart" Target="../charts/chart13.xml"/><Relationship Id="rId7" Type="http://schemas.openxmlformats.org/officeDocument/2006/relationships/chart" Target="../charts/chart17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10" Type="http://schemas.openxmlformats.org/officeDocument/2006/relationships/chart" Target="../charts/chart20.xml"/><Relationship Id="rId4" Type="http://schemas.openxmlformats.org/officeDocument/2006/relationships/chart" Target="../charts/chart14.xml"/><Relationship Id="rId9" Type="http://schemas.openxmlformats.org/officeDocument/2006/relationships/chart" Target="../charts/chart19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3" Type="http://schemas.openxmlformats.org/officeDocument/2006/relationships/chart" Target="../charts/chart23.xml"/><Relationship Id="rId7" Type="http://schemas.openxmlformats.org/officeDocument/2006/relationships/chart" Target="../charts/chart27.xml"/><Relationship Id="rId12" Type="http://schemas.openxmlformats.org/officeDocument/2006/relationships/chart" Target="../charts/chart32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chart" Target="../charts/chart25.xml"/><Relationship Id="rId10" Type="http://schemas.openxmlformats.org/officeDocument/2006/relationships/chart" Target="../charts/chart30.xml"/><Relationship Id="rId4" Type="http://schemas.openxmlformats.org/officeDocument/2006/relationships/chart" Target="../charts/chart24.xml"/><Relationship Id="rId9" Type="http://schemas.openxmlformats.org/officeDocument/2006/relationships/chart" Target="../charts/chart29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0.xml"/><Relationship Id="rId3" Type="http://schemas.openxmlformats.org/officeDocument/2006/relationships/chart" Target="../charts/chart35.xml"/><Relationship Id="rId7" Type="http://schemas.openxmlformats.org/officeDocument/2006/relationships/chart" Target="../charts/chart39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6" Type="http://schemas.openxmlformats.org/officeDocument/2006/relationships/chart" Target="../charts/chart38.xml"/><Relationship Id="rId11" Type="http://schemas.openxmlformats.org/officeDocument/2006/relationships/chart" Target="../charts/chart43.xml"/><Relationship Id="rId5" Type="http://schemas.openxmlformats.org/officeDocument/2006/relationships/chart" Target="../charts/chart37.xml"/><Relationship Id="rId10" Type="http://schemas.openxmlformats.org/officeDocument/2006/relationships/chart" Target="../charts/chart42.xml"/><Relationship Id="rId4" Type="http://schemas.openxmlformats.org/officeDocument/2006/relationships/chart" Target="../charts/chart36.xml"/><Relationship Id="rId9" Type="http://schemas.openxmlformats.org/officeDocument/2006/relationships/chart" Target="../charts/chart4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289774</xdr:colOff>
      <xdr:row>64</xdr:row>
      <xdr:rowOff>77273</xdr:rowOff>
    </xdr:from>
    <xdr:to>
      <xdr:col>5</xdr:col>
      <xdr:colOff>568817</xdr:colOff>
      <xdr:row>79</xdr:row>
      <xdr:rowOff>3220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284567</xdr:colOff>
      <xdr:row>79</xdr:row>
      <xdr:rowOff>89179</xdr:rowOff>
    </xdr:from>
    <xdr:to>
      <xdr:col>5</xdr:col>
      <xdr:colOff>569900</xdr:colOff>
      <xdr:row>94</xdr:row>
      <xdr:rowOff>15127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115084</xdr:colOff>
      <xdr:row>64</xdr:row>
      <xdr:rowOff>86592</xdr:rowOff>
    </xdr:from>
    <xdr:to>
      <xdr:col>10</xdr:col>
      <xdr:colOff>455185</xdr:colOff>
      <xdr:row>79</xdr:row>
      <xdr:rowOff>12537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105833</xdr:colOff>
      <xdr:row>79</xdr:row>
      <xdr:rowOff>96212</xdr:rowOff>
    </xdr:from>
    <xdr:to>
      <xdr:col>10</xdr:col>
      <xdr:colOff>452224</xdr:colOff>
      <xdr:row>94</xdr:row>
      <xdr:rowOff>22158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12212</xdr:colOff>
      <xdr:row>64</xdr:row>
      <xdr:rowOff>61058</xdr:rowOff>
    </xdr:from>
    <xdr:to>
      <xdr:col>15</xdr:col>
      <xdr:colOff>547697</xdr:colOff>
      <xdr:row>78</xdr:row>
      <xdr:rowOff>182390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61057</xdr:colOff>
      <xdr:row>64</xdr:row>
      <xdr:rowOff>61058</xdr:rowOff>
    </xdr:from>
    <xdr:to>
      <xdr:col>21</xdr:col>
      <xdr:colOff>254619</xdr:colOff>
      <xdr:row>78</xdr:row>
      <xdr:rowOff>182390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402981</xdr:colOff>
      <xdr:row>64</xdr:row>
      <xdr:rowOff>73270</xdr:rowOff>
    </xdr:from>
    <xdr:to>
      <xdr:col>26</xdr:col>
      <xdr:colOff>181351</xdr:colOff>
      <xdr:row>78</xdr:row>
      <xdr:rowOff>194602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0</xdr:colOff>
      <xdr:row>79</xdr:row>
      <xdr:rowOff>105835</xdr:rowOff>
    </xdr:from>
    <xdr:to>
      <xdr:col>15</xdr:col>
      <xdr:colOff>535485</xdr:colOff>
      <xdr:row>94</xdr:row>
      <xdr:rowOff>33139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0</xdr:colOff>
      <xdr:row>79</xdr:row>
      <xdr:rowOff>141112</xdr:rowOff>
    </xdr:from>
    <xdr:to>
      <xdr:col>21</xdr:col>
      <xdr:colOff>193562</xdr:colOff>
      <xdr:row>94</xdr:row>
      <xdr:rowOff>68416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21</xdr:col>
      <xdr:colOff>388056</xdr:colOff>
      <xdr:row>79</xdr:row>
      <xdr:rowOff>123473</xdr:rowOff>
    </xdr:from>
    <xdr:to>
      <xdr:col>26</xdr:col>
      <xdr:colOff>166426</xdr:colOff>
      <xdr:row>94</xdr:row>
      <xdr:rowOff>50777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471738</xdr:colOff>
      <xdr:row>63</xdr:row>
      <xdr:rowOff>132847</xdr:rowOff>
    </xdr:from>
    <xdr:to>
      <xdr:col>5</xdr:col>
      <xdr:colOff>119021</xdr:colOff>
      <xdr:row>78</xdr:row>
      <xdr:rowOff>65421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466531</xdr:colOff>
      <xdr:row>78</xdr:row>
      <xdr:rowOff>151380</xdr:rowOff>
    </xdr:from>
    <xdr:to>
      <xdr:col>5</xdr:col>
      <xdr:colOff>120104</xdr:colOff>
      <xdr:row>93</xdr:row>
      <xdr:rowOff>83955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271424</xdr:colOff>
      <xdr:row>63</xdr:row>
      <xdr:rowOff>142166</xdr:rowOff>
    </xdr:from>
    <xdr:to>
      <xdr:col>9</xdr:col>
      <xdr:colOff>826235</xdr:colOff>
      <xdr:row>78</xdr:row>
      <xdr:rowOff>74738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262173</xdr:colOff>
      <xdr:row>78</xdr:row>
      <xdr:rowOff>158413</xdr:rowOff>
    </xdr:from>
    <xdr:to>
      <xdr:col>9</xdr:col>
      <xdr:colOff>823274</xdr:colOff>
      <xdr:row>93</xdr:row>
      <xdr:rowOff>90986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989399</xdr:colOff>
      <xdr:row>63</xdr:row>
      <xdr:rowOff>116632</xdr:rowOff>
    </xdr:from>
    <xdr:to>
      <xdr:col>14</xdr:col>
      <xdr:colOff>516718</xdr:colOff>
      <xdr:row>78</xdr:row>
      <xdr:rowOff>49762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636214</xdr:colOff>
      <xdr:row>63</xdr:row>
      <xdr:rowOff>116632</xdr:rowOff>
    </xdr:from>
    <xdr:to>
      <xdr:col>19</xdr:col>
      <xdr:colOff>265168</xdr:colOff>
      <xdr:row>78</xdr:row>
      <xdr:rowOff>49762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413530</xdr:colOff>
      <xdr:row>63</xdr:row>
      <xdr:rowOff>128844</xdr:rowOff>
    </xdr:from>
    <xdr:to>
      <xdr:col>24</xdr:col>
      <xdr:colOff>114145</xdr:colOff>
      <xdr:row>78</xdr:row>
      <xdr:rowOff>61974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977187</xdr:colOff>
      <xdr:row>78</xdr:row>
      <xdr:rowOff>168036</xdr:rowOff>
    </xdr:from>
    <xdr:to>
      <xdr:col>14</xdr:col>
      <xdr:colOff>504506</xdr:colOff>
      <xdr:row>93</xdr:row>
      <xdr:rowOff>101967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575157</xdr:colOff>
      <xdr:row>79</xdr:row>
      <xdr:rowOff>8925</xdr:rowOff>
    </xdr:from>
    <xdr:to>
      <xdr:col>19</xdr:col>
      <xdr:colOff>204111</xdr:colOff>
      <xdr:row>93</xdr:row>
      <xdr:rowOff>137244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19</xdr:col>
      <xdr:colOff>398605</xdr:colOff>
      <xdr:row>78</xdr:row>
      <xdr:rowOff>185674</xdr:rowOff>
    </xdr:from>
    <xdr:to>
      <xdr:col>24</xdr:col>
      <xdr:colOff>99220</xdr:colOff>
      <xdr:row>93</xdr:row>
      <xdr:rowOff>119605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507916</xdr:colOff>
      <xdr:row>63</xdr:row>
      <xdr:rowOff>122048</xdr:rowOff>
    </xdr:from>
    <xdr:to>
      <xdr:col>6</xdr:col>
      <xdr:colOff>252671</xdr:colOff>
      <xdr:row>79</xdr:row>
      <xdr:rowOff>19908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502709</xdr:colOff>
      <xdr:row>79</xdr:row>
      <xdr:rowOff>106720</xdr:rowOff>
    </xdr:from>
    <xdr:to>
      <xdr:col>6</xdr:col>
      <xdr:colOff>253754</xdr:colOff>
      <xdr:row>95</xdr:row>
      <xdr:rowOff>4579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405074</xdr:colOff>
      <xdr:row>63</xdr:row>
      <xdr:rowOff>131367</xdr:rowOff>
    </xdr:from>
    <xdr:to>
      <xdr:col>11</xdr:col>
      <xdr:colOff>120882</xdr:colOff>
      <xdr:row>79</xdr:row>
      <xdr:rowOff>29225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395823</xdr:colOff>
      <xdr:row>79</xdr:row>
      <xdr:rowOff>113753</xdr:rowOff>
    </xdr:from>
    <xdr:to>
      <xdr:col>11</xdr:col>
      <xdr:colOff>117921</xdr:colOff>
      <xdr:row>95</xdr:row>
      <xdr:rowOff>11610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284046</xdr:colOff>
      <xdr:row>63</xdr:row>
      <xdr:rowOff>105833</xdr:rowOff>
    </xdr:from>
    <xdr:to>
      <xdr:col>16</xdr:col>
      <xdr:colOff>44248</xdr:colOff>
      <xdr:row>79</xdr:row>
      <xdr:rowOff>4249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163744</xdr:colOff>
      <xdr:row>63</xdr:row>
      <xdr:rowOff>105833</xdr:rowOff>
    </xdr:from>
    <xdr:to>
      <xdr:col>20</xdr:col>
      <xdr:colOff>461820</xdr:colOff>
      <xdr:row>79</xdr:row>
      <xdr:rowOff>4249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1640</xdr:colOff>
      <xdr:row>63</xdr:row>
      <xdr:rowOff>118045</xdr:rowOff>
    </xdr:from>
    <xdr:to>
      <xdr:col>25</xdr:col>
      <xdr:colOff>327101</xdr:colOff>
      <xdr:row>79</xdr:row>
      <xdr:rowOff>16461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271834</xdr:colOff>
      <xdr:row>79</xdr:row>
      <xdr:rowOff>123376</xdr:rowOff>
    </xdr:from>
    <xdr:to>
      <xdr:col>16</xdr:col>
      <xdr:colOff>32036</xdr:colOff>
      <xdr:row>95</xdr:row>
      <xdr:rowOff>22591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102687</xdr:colOff>
      <xdr:row>79</xdr:row>
      <xdr:rowOff>158653</xdr:rowOff>
    </xdr:from>
    <xdr:to>
      <xdr:col>20</xdr:col>
      <xdr:colOff>400763</xdr:colOff>
      <xdr:row>95</xdr:row>
      <xdr:rowOff>57868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20</xdr:col>
      <xdr:colOff>595257</xdr:colOff>
      <xdr:row>79</xdr:row>
      <xdr:rowOff>141014</xdr:rowOff>
    </xdr:from>
    <xdr:to>
      <xdr:col>25</xdr:col>
      <xdr:colOff>312176</xdr:colOff>
      <xdr:row>95</xdr:row>
      <xdr:rowOff>40229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25</xdr:col>
      <xdr:colOff>476249</xdr:colOff>
      <xdr:row>63</xdr:row>
      <xdr:rowOff>124239</xdr:rowOff>
    </xdr:from>
    <xdr:to>
      <xdr:col>30</xdr:col>
      <xdr:colOff>201222</xdr:colOff>
      <xdr:row>79</xdr:row>
      <xdr:rowOff>22655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25</xdr:col>
      <xdr:colOff>496956</xdr:colOff>
      <xdr:row>79</xdr:row>
      <xdr:rowOff>124239</xdr:rowOff>
    </xdr:from>
    <xdr:to>
      <xdr:col>30</xdr:col>
      <xdr:colOff>213876</xdr:colOff>
      <xdr:row>95</xdr:row>
      <xdr:rowOff>23454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5207</xdr:colOff>
      <xdr:row>62</xdr:row>
      <xdr:rowOff>16215</xdr:rowOff>
    </xdr:from>
    <xdr:to>
      <xdr:col>5</xdr:col>
      <xdr:colOff>394154</xdr:colOff>
      <xdr:row>77</xdr:row>
      <xdr:rowOff>117009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78</xdr:row>
      <xdr:rowOff>19795</xdr:rowOff>
    </xdr:from>
    <xdr:to>
      <xdr:col>5</xdr:col>
      <xdr:colOff>395237</xdr:colOff>
      <xdr:row>93</xdr:row>
      <xdr:rowOff>120590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546557</xdr:colOff>
      <xdr:row>62</xdr:row>
      <xdr:rowOff>25534</xdr:rowOff>
    </xdr:from>
    <xdr:to>
      <xdr:col>10</xdr:col>
      <xdr:colOff>305500</xdr:colOff>
      <xdr:row>77</xdr:row>
      <xdr:rowOff>126326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537306</xdr:colOff>
      <xdr:row>78</xdr:row>
      <xdr:rowOff>26828</xdr:rowOff>
    </xdr:from>
    <xdr:to>
      <xdr:col>10</xdr:col>
      <xdr:colOff>302539</xdr:colOff>
      <xdr:row>93</xdr:row>
      <xdr:rowOff>127621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468664</xdr:colOff>
      <xdr:row>62</xdr:row>
      <xdr:rowOff>0</xdr:rowOff>
    </xdr:from>
    <xdr:to>
      <xdr:col>15</xdr:col>
      <xdr:colOff>249808</xdr:colOff>
      <xdr:row>77</xdr:row>
      <xdr:rowOff>101350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369304</xdr:colOff>
      <xdr:row>62</xdr:row>
      <xdr:rowOff>0</xdr:rowOff>
    </xdr:from>
    <xdr:to>
      <xdr:col>20</xdr:col>
      <xdr:colOff>154890</xdr:colOff>
      <xdr:row>77</xdr:row>
      <xdr:rowOff>101350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303252</xdr:colOff>
      <xdr:row>62</xdr:row>
      <xdr:rowOff>12212</xdr:rowOff>
    </xdr:from>
    <xdr:to>
      <xdr:col>25</xdr:col>
      <xdr:colOff>63305</xdr:colOff>
      <xdr:row>77</xdr:row>
      <xdr:rowOff>113562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456452</xdr:colOff>
      <xdr:row>78</xdr:row>
      <xdr:rowOff>36451</xdr:rowOff>
    </xdr:from>
    <xdr:to>
      <xdr:col>15</xdr:col>
      <xdr:colOff>237596</xdr:colOff>
      <xdr:row>93</xdr:row>
      <xdr:rowOff>138602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308247</xdr:colOff>
      <xdr:row>78</xdr:row>
      <xdr:rowOff>71728</xdr:rowOff>
    </xdr:from>
    <xdr:to>
      <xdr:col>20</xdr:col>
      <xdr:colOff>93833</xdr:colOff>
      <xdr:row>93</xdr:row>
      <xdr:rowOff>173879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20</xdr:col>
      <xdr:colOff>288327</xdr:colOff>
      <xdr:row>78</xdr:row>
      <xdr:rowOff>54089</xdr:rowOff>
    </xdr:from>
    <xdr:to>
      <xdr:col>25</xdr:col>
      <xdr:colOff>48380</xdr:colOff>
      <xdr:row>93</xdr:row>
      <xdr:rowOff>156240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152400</xdr:colOff>
      <xdr:row>78</xdr:row>
      <xdr:rowOff>172195</xdr:rowOff>
    </xdr:from>
    <xdr:to>
      <xdr:col>5</xdr:col>
      <xdr:colOff>547637</xdr:colOff>
      <xdr:row>94</xdr:row>
      <xdr:rowOff>82490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MOT20-01_medianflow" connectionId="4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MOT20-02_boosting" connectionId="8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name="MOT20-02_mil" connectionId="12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name="MOT20-02_mosse" connectionId="13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name="MOT20-02_kcf" connectionId="10" autoFormatId="16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name="MOT20-02_medianflow" connectionId="11" autoFormatId="16" applyNumberFormats="0" applyBorderFormats="0" applyFontFormats="0" applyPatternFormats="0" applyAlignmentFormats="0" applyWidthHeightFormats="0"/>
</file>

<file path=xl/queryTables/queryTable15.xml><?xml version="1.0" encoding="utf-8"?>
<queryTable xmlns="http://schemas.openxmlformats.org/spreadsheetml/2006/main" name="MOT20-03_mosse" connectionId="20" autoFormatId="16" applyNumberFormats="0" applyBorderFormats="0" applyFontFormats="0" applyPatternFormats="0" applyAlignmentFormats="0" applyWidthHeightFormats="0"/>
</file>

<file path=xl/queryTables/queryTable16.xml><?xml version="1.0" encoding="utf-8"?>
<queryTable xmlns="http://schemas.openxmlformats.org/spreadsheetml/2006/main" name="MOT20-03_tld" connectionId="21" autoFormatId="16" applyNumberFormats="0" applyBorderFormats="0" applyFontFormats="0" applyPatternFormats="0" applyAlignmentFormats="0" applyWidthHeightFormats="0"/>
</file>

<file path=xl/queryTables/queryTable17.xml><?xml version="1.0" encoding="utf-8"?>
<queryTable xmlns="http://schemas.openxmlformats.org/spreadsheetml/2006/main" name="MOT20-03_mil" connectionId="19" autoFormatId="16" applyNumberFormats="0" applyBorderFormats="0" applyFontFormats="0" applyPatternFormats="0" applyAlignmentFormats="0" applyWidthHeightFormats="0"/>
</file>

<file path=xl/queryTables/queryTable18.xml><?xml version="1.0" encoding="utf-8"?>
<queryTable xmlns="http://schemas.openxmlformats.org/spreadsheetml/2006/main" name="MOT20-03_csrt" connectionId="16" autoFormatId="16" applyNumberFormats="0" applyBorderFormats="0" applyFontFormats="0" applyPatternFormats="0" applyAlignmentFormats="0" applyWidthHeightFormats="0"/>
</file>

<file path=xl/queryTables/queryTable19.xml><?xml version="1.0" encoding="utf-8"?>
<queryTable xmlns="http://schemas.openxmlformats.org/spreadsheetml/2006/main" name="MOT20-03_kcf" connectionId="17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MOT20-01_mil" connectionId="5" autoFormatId="16" applyNumberFormats="0" applyBorderFormats="0" applyFontFormats="0" applyPatternFormats="0" applyAlignmentFormats="0" applyWidthHeightFormats="0"/>
</file>

<file path=xl/queryTables/queryTable20.xml><?xml version="1.0" encoding="utf-8"?>
<queryTable xmlns="http://schemas.openxmlformats.org/spreadsheetml/2006/main" name="MOT20-03_boosting" connectionId="15" autoFormatId="16" applyNumberFormats="0" applyBorderFormats="0" applyFontFormats="0" applyPatternFormats="0" applyAlignmentFormats="0" applyWidthHeightFormats="0"/>
</file>

<file path=xl/queryTables/queryTable21.xml><?xml version="1.0" encoding="utf-8"?>
<queryTable xmlns="http://schemas.openxmlformats.org/spreadsheetml/2006/main" name="MOT20-03_medianflow" connectionId="18" autoFormatId="16" applyNumberFormats="0" applyBorderFormats="0" applyFontFormats="0" applyPatternFormats="0" applyAlignmentFormats="0" applyWidthHeightFormats="0"/>
</file>

<file path=xl/queryTables/queryTable22.xml><?xml version="1.0" encoding="utf-8"?>
<queryTable xmlns="http://schemas.openxmlformats.org/spreadsheetml/2006/main" name="MOT20-05_boosting" connectionId="22" autoFormatId="16" applyNumberFormats="0" applyBorderFormats="0" applyFontFormats="0" applyPatternFormats="0" applyAlignmentFormats="0" applyWidthHeightFormats="0"/>
</file>

<file path=xl/queryTables/queryTable23.xml><?xml version="1.0" encoding="utf-8"?>
<queryTable xmlns="http://schemas.openxmlformats.org/spreadsheetml/2006/main" name="MOT20-05_tld" connectionId="28" autoFormatId="16" applyNumberFormats="0" applyBorderFormats="0" applyFontFormats="0" applyPatternFormats="0" applyAlignmentFormats="0" applyWidthHeightFormats="0"/>
</file>

<file path=xl/queryTables/queryTable24.xml><?xml version="1.0" encoding="utf-8"?>
<queryTable xmlns="http://schemas.openxmlformats.org/spreadsheetml/2006/main" name="MOT20-05_mosse" connectionId="27" autoFormatId="16" applyNumberFormats="0" applyBorderFormats="0" applyFontFormats="0" applyPatternFormats="0" applyAlignmentFormats="0" applyWidthHeightFormats="0"/>
</file>

<file path=xl/queryTables/queryTable25.xml><?xml version="1.0" encoding="utf-8"?>
<queryTable xmlns="http://schemas.openxmlformats.org/spreadsheetml/2006/main" name="MOT20-05_kcf" connectionId="24" autoFormatId="16" applyNumberFormats="0" applyBorderFormats="0" applyFontFormats="0" applyPatternFormats="0" applyAlignmentFormats="0" applyWidthHeightFormats="0"/>
</file>

<file path=xl/queryTables/queryTable26.xml><?xml version="1.0" encoding="utf-8"?>
<queryTable xmlns="http://schemas.openxmlformats.org/spreadsheetml/2006/main" name="MOT20-05_csrt" connectionId="23" autoFormatId="16" applyNumberFormats="0" applyBorderFormats="0" applyFontFormats="0" applyPatternFormats="0" applyAlignmentFormats="0" applyWidthHeightFormats="0"/>
</file>

<file path=xl/queryTables/queryTable27.xml><?xml version="1.0" encoding="utf-8"?>
<queryTable xmlns="http://schemas.openxmlformats.org/spreadsheetml/2006/main" name="MOT20-05_medianflow" connectionId="25" autoFormatId="16" applyNumberFormats="0" applyBorderFormats="0" applyFontFormats="0" applyPatternFormats="0" applyAlignmentFormats="0" applyWidthHeightFormats="0"/>
</file>

<file path=xl/queryTables/queryTable28.xml><?xml version="1.0" encoding="utf-8"?>
<queryTable xmlns="http://schemas.openxmlformats.org/spreadsheetml/2006/main" name="MOT20-05_mil" connectionId="26" autoFormatId="16" applyNumberFormats="0" applyBorderFormats="0" applyFontFormats="0" applyPatternFormats="0" applyAlignmentFormats="0" applyWidthHeightFormats="0"/>
</file>

<file path=xl/queryTables/queryTable29.xml><?xml version="1.0" encoding="utf-8"?>
<queryTable xmlns="http://schemas.openxmlformats.org/spreadsheetml/2006/main" name="objectTypes" connectionId="29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MOT20-01_kcf" connectionId="3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MOT20-01_tld" connectionId="7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MOT20-01_boosting_1" connectionId="1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MOT20-01_mosse" connectionId="6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MOT20-01_csrt" connectionId="2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MOT20-02_csrt" connectionId="9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MOT20-02_tld" connectionId="14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7.xml"/><Relationship Id="rId3" Type="http://schemas.openxmlformats.org/officeDocument/2006/relationships/queryTable" Target="../queryTables/queryTable2.xml"/><Relationship Id="rId7" Type="http://schemas.openxmlformats.org/officeDocument/2006/relationships/queryTable" Target="../queryTables/queryTable6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Relationship Id="rId6" Type="http://schemas.openxmlformats.org/officeDocument/2006/relationships/queryTable" Target="../queryTables/queryTable5.xml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14.xml"/><Relationship Id="rId3" Type="http://schemas.openxmlformats.org/officeDocument/2006/relationships/queryTable" Target="../queryTables/queryTable9.xml"/><Relationship Id="rId7" Type="http://schemas.openxmlformats.org/officeDocument/2006/relationships/queryTable" Target="../queryTables/queryTable13.xml"/><Relationship Id="rId2" Type="http://schemas.openxmlformats.org/officeDocument/2006/relationships/queryTable" Target="../queryTables/queryTable8.xml"/><Relationship Id="rId1" Type="http://schemas.openxmlformats.org/officeDocument/2006/relationships/drawing" Target="../drawings/drawing2.xml"/><Relationship Id="rId6" Type="http://schemas.openxmlformats.org/officeDocument/2006/relationships/queryTable" Target="../queryTables/queryTable12.xml"/><Relationship Id="rId5" Type="http://schemas.openxmlformats.org/officeDocument/2006/relationships/queryTable" Target="../queryTables/queryTable11.xml"/><Relationship Id="rId4" Type="http://schemas.openxmlformats.org/officeDocument/2006/relationships/queryTable" Target="../queryTables/queryTable10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21.xml"/><Relationship Id="rId3" Type="http://schemas.openxmlformats.org/officeDocument/2006/relationships/queryTable" Target="../queryTables/queryTable16.xml"/><Relationship Id="rId7" Type="http://schemas.openxmlformats.org/officeDocument/2006/relationships/queryTable" Target="../queryTables/queryTable20.xml"/><Relationship Id="rId2" Type="http://schemas.openxmlformats.org/officeDocument/2006/relationships/queryTable" Target="../queryTables/queryTable15.xml"/><Relationship Id="rId1" Type="http://schemas.openxmlformats.org/officeDocument/2006/relationships/drawing" Target="../drawings/drawing3.xml"/><Relationship Id="rId6" Type="http://schemas.openxmlformats.org/officeDocument/2006/relationships/queryTable" Target="../queryTables/queryTable19.xml"/><Relationship Id="rId5" Type="http://schemas.openxmlformats.org/officeDocument/2006/relationships/queryTable" Target="../queryTables/queryTable18.xml"/><Relationship Id="rId4" Type="http://schemas.openxmlformats.org/officeDocument/2006/relationships/queryTable" Target="../queryTables/queryTable17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28.xml"/><Relationship Id="rId3" Type="http://schemas.openxmlformats.org/officeDocument/2006/relationships/queryTable" Target="../queryTables/queryTable23.xml"/><Relationship Id="rId7" Type="http://schemas.openxmlformats.org/officeDocument/2006/relationships/queryTable" Target="../queryTables/queryTable27.xml"/><Relationship Id="rId2" Type="http://schemas.openxmlformats.org/officeDocument/2006/relationships/queryTable" Target="../queryTables/queryTable22.xml"/><Relationship Id="rId1" Type="http://schemas.openxmlformats.org/officeDocument/2006/relationships/drawing" Target="../drawings/drawing4.xml"/><Relationship Id="rId6" Type="http://schemas.openxmlformats.org/officeDocument/2006/relationships/queryTable" Target="../queryTables/queryTable26.xml"/><Relationship Id="rId5" Type="http://schemas.openxmlformats.org/officeDocument/2006/relationships/queryTable" Target="../queryTables/queryTable25.xml"/><Relationship Id="rId4" Type="http://schemas.openxmlformats.org/officeDocument/2006/relationships/queryTable" Target="../queryTables/queryTable2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I99"/>
  <sheetViews>
    <sheetView topLeftCell="A45" zoomScale="67" zoomScaleNormal="48" workbookViewId="0">
      <selection activeCell="G98" sqref="G98"/>
    </sheetView>
  </sheetViews>
  <sheetFormatPr defaultRowHeight="15" x14ac:dyDescent="0.25"/>
  <cols>
    <col min="1" max="1" width="7.140625" customWidth="1"/>
    <col min="2" max="2" width="19.42578125" customWidth="1"/>
    <col min="3" max="3" width="20.7109375" customWidth="1"/>
    <col min="4" max="5" width="12" bestFit="1" customWidth="1"/>
    <col min="7" max="8" width="19.5703125" customWidth="1"/>
    <col min="9" max="10" width="12" bestFit="1" customWidth="1"/>
    <col min="12" max="13" width="18.140625" customWidth="1"/>
    <col min="14" max="15" width="12" bestFit="1" customWidth="1"/>
    <col min="17" max="18" width="16.140625" customWidth="1"/>
    <col min="19" max="20" width="12" bestFit="1" customWidth="1"/>
    <col min="22" max="23" width="19.28515625" customWidth="1"/>
    <col min="24" max="25" width="12" bestFit="1" customWidth="1"/>
    <col min="27" max="28" width="18.140625" customWidth="1"/>
    <col min="29" max="30" width="12" bestFit="1" customWidth="1"/>
    <col min="32" max="33" width="17.85546875" customWidth="1"/>
    <col min="34" max="35" width="12" bestFit="1" customWidth="1"/>
    <col min="37" max="37" width="21.5703125" customWidth="1"/>
  </cols>
  <sheetData>
    <row r="1" spans="2:35" x14ac:dyDescent="0.25">
      <c r="B1" s="8" t="s">
        <v>3</v>
      </c>
      <c r="C1" s="8"/>
      <c r="D1" s="8"/>
      <c r="E1" s="8"/>
      <c r="G1" s="8" t="s">
        <v>4</v>
      </c>
      <c r="H1" s="8"/>
      <c r="I1" s="8"/>
      <c r="J1" s="8"/>
      <c r="L1" s="8" t="s">
        <v>5</v>
      </c>
      <c r="M1" s="8"/>
      <c r="N1" s="8"/>
      <c r="O1" s="8"/>
      <c r="Q1" s="8" t="s">
        <v>6</v>
      </c>
      <c r="R1" s="8"/>
      <c r="S1" s="8"/>
      <c r="T1" s="8"/>
      <c r="V1" s="8" t="s">
        <v>7</v>
      </c>
      <c r="W1" s="8"/>
      <c r="X1" s="8"/>
      <c r="Y1" s="8"/>
      <c r="AA1" s="8" t="s">
        <v>8</v>
      </c>
      <c r="AB1" s="8"/>
      <c r="AC1" s="8"/>
      <c r="AD1" s="8"/>
      <c r="AF1" s="8" t="s">
        <v>9</v>
      </c>
      <c r="AG1" s="8"/>
      <c r="AH1" s="8"/>
      <c r="AI1" s="8"/>
    </row>
    <row r="2" spans="2:35" x14ac:dyDescent="0.25">
      <c r="B2" s="1" t="s">
        <v>0</v>
      </c>
      <c r="C2" s="1" t="s">
        <v>36</v>
      </c>
      <c r="D2" s="1" t="s">
        <v>1</v>
      </c>
      <c r="E2" s="1" t="s">
        <v>2</v>
      </c>
      <c r="G2" s="1" t="s">
        <v>0</v>
      </c>
      <c r="H2" s="1" t="s">
        <v>36</v>
      </c>
      <c r="I2" s="1" t="s">
        <v>1</v>
      </c>
      <c r="J2" s="1" t="s">
        <v>2</v>
      </c>
      <c r="L2" s="1" t="s">
        <v>0</v>
      </c>
      <c r="M2" s="1" t="s">
        <v>36</v>
      </c>
      <c r="N2" s="1" t="s">
        <v>1</v>
      </c>
      <c r="O2" s="1" t="s">
        <v>2</v>
      </c>
      <c r="Q2" s="1" t="s">
        <v>0</v>
      </c>
      <c r="R2" s="1" t="s">
        <v>36</v>
      </c>
      <c r="S2" s="1" t="s">
        <v>1</v>
      </c>
      <c r="T2" s="1" t="s">
        <v>2</v>
      </c>
      <c r="V2" s="1" t="s">
        <v>0</v>
      </c>
      <c r="W2" s="1" t="s">
        <v>36</v>
      </c>
      <c r="X2" s="1" t="s">
        <v>1</v>
      </c>
      <c r="Y2" s="1" t="s">
        <v>2</v>
      </c>
      <c r="AA2" s="1" t="s">
        <v>0</v>
      </c>
      <c r="AB2" s="1" t="s">
        <v>36</v>
      </c>
      <c r="AC2" s="1" t="s">
        <v>1</v>
      </c>
      <c r="AD2" s="1" t="s">
        <v>2</v>
      </c>
      <c r="AF2" s="1" t="s">
        <v>0</v>
      </c>
      <c r="AG2" s="1" t="s">
        <v>36</v>
      </c>
      <c r="AH2" s="1" t="s">
        <v>1</v>
      </c>
      <c r="AI2" s="1" t="s">
        <v>2</v>
      </c>
    </row>
    <row r="3" spans="2:35" x14ac:dyDescent="0.25">
      <c r="B3" s="2">
        <v>1</v>
      </c>
      <c r="C3" s="2" t="str">
        <f>VLOOKUP(B3,'Object Types'!$B$3:$D$192, 3, FALSE)</f>
        <v>Pedestrian</v>
      </c>
      <c r="D3" s="2">
        <v>0.55674677316366095</v>
      </c>
      <c r="E3" s="2">
        <v>56.542972660599702</v>
      </c>
      <c r="G3" s="2">
        <v>1</v>
      </c>
      <c r="H3" s="2" t="str">
        <f>VLOOKUP(G3,'Object Types'!$B$3:$D$192, 3, FALSE)</f>
        <v>Pedestrian</v>
      </c>
      <c r="I3" s="2">
        <v>0.73547480418185496</v>
      </c>
      <c r="J3" s="2">
        <v>27.595456725364201</v>
      </c>
      <c r="L3" s="2">
        <v>1</v>
      </c>
      <c r="M3" s="2" t="str">
        <f>VLOOKUP(L3,'Object Types'!$B$3:$D$192, 3, FALSE)</f>
        <v>Pedestrian</v>
      </c>
      <c r="N3" s="2">
        <v>0.29727380304216799</v>
      </c>
      <c r="O3" s="2">
        <v>163.18423193964199</v>
      </c>
      <c r="Q3" s="2">
        <v>1</v>
      </c>
      <c r="R3" s="2" t="str">
        <f>VLOOKUP(Q3,'Object Types'!$B$3:$D$192, 3, FALSE)</f>
        <v>Pedestrian</v>
      </c>
      <c r="S3" s="2">
        <v>0.219529483146711</v>
      </c>
      <c r="T3" s="2">
        <v>210.03212947104899</v>
      </c>
      <c r="V3" s="2">
        <v>1</v>
      </c>
      <c r="W3" s="2" t="str">
        <f>VLOOKUP(V3,'Object Types'!$B$3:$D$192, 3, FALSE)</f>
        <v>Pedestrian</v>
      </c>
      <c r="X3" s="2">
        <v>0.32523956487356698</v>
      </c>
      <c r="Y3" s="2">
        <v>162.14843111872401</v>
      </c>
      <c r="AA3" s="2">
        <v>1</v>
      </c>
      <c r="AB3" s="2" t="str">
        <f>VLOOKUP(AA3,'Object Types'!$B$3:$D$192, 3, FALSE)</f>
        <v>Pedestrian</v>
      </c>
      <c r="AC3" s="2">
        <v>0.62322523200325097</v>
      </c>
      <c r="AD3" s="2">
        <v>30.651539728846199</v>
      </c>
      <c r="AF3" s="2">
        <v>3</v>
      </c>
      <c r="AG3" s="2" t="str">
        <f>VLOOKUP(AF3,'Object Types'!$B$3:$D$192, 3, FALSE)</f>
        <v>Pedestrian</v>
      </c>
      <c r="AH3" s="2">
        <v>4.6464743215813099E-2</v>
      </c>
      <c r="AI3" s="2">
        <v>716.79466268581098</v>
      </c>
    </row>
    <row r="4" spans="2:35" x14ac:dyDescent="0.25">
      <c r="B4" s="2">
        <v>2</v>
      </c>
      <c r="C4" s="2" t="str">
        <f>VLOOKUP(B4,'Object Types'!$B$3:$D$192, 3, FALSE)</f>
        <v>Pedestrian</v>
      </c>
      <c r="D4" s="2">
        <v>0.64780547095178698</v>
      </c>
      <c r="E4" s="2">
        <v>21.0619431382197</v>
      </c>
      <c r="G4" s="2">
        <v>2</v>
      </c>
      <c r="H4" s="2" t="str">
        <f>VLOOKUP(G4,'Object Types'!$B$3:$D$192, 3, FALSE)</f>
        <v>Pedestrian</v>
      </c>
      <c r="I4" s="2">
        <v>0.45842221207564199</v>
      </c>
      <c r="J4" s="2">
        <v>53.704120617241102</v>
      </c>
      <c r="L4" s="2">
        <v>2</v>
      </c>
      <c r="M4" s="2" t="str">
        <f>VLOOKUP(L4,'Object Types'!$B$3:$D$192, 3, FALSE)</f>
        <v>Pedestrian</v>
      </c>
      <c r="N4" s="2">
        <v>0.65375970373677805</v>
      </c>
      <c r="O4" s="2">
        <v>29.881670781795901</v>
      </c>
      <c r="Q4" s="2">
        <v>2</v>
      </c>
      <c r="R4" s="2" t="str">
        <f>VLOOKUP(Q4,'Object Types'!$B$3:$D$192, 3, FALSE)</f>
        <v>Pedestrian</v>
      </c>
      <c r="S4" s="2">
        <v>0.36484854417697499</v>
      </c>
      <c r="T4" s="2">
        <v>140.224189682743</v>
      </c>
      <c r="V4" s="2">
        <v>2</v>
      </c>
      <c r="W4" s="2" t="str">
        <f>VLOOKUP(V4,'Object Types'!$B$3:$D$192, 3, FALSE)</f>
        <v>Pedestrian</v>
      </c>
      <c r="X4" s="2">
        <v>0.65251712052601396</v>
      </c>
      <c r="Y4" s="2">
        <v>26.594968621547501</v>
      </c>
      <c r="AA4" s="2">
        <v>2</v>
      </c>
      <c r="AB4" s="2" t="str">
        <f>VLOOKUP(AA4,'Object Types'!$B$3:$D$192, 3, FALSE)</f>
        <v>Pedestrian</v>
      </c>
      <c r="AC4" s="2">
        <v>0.64454602502346003</v>
      </c>
      <c r="AD4" s="2">
        <v>26.172469095347701</v>
      </c>
      <c r="AF4" s="2">
        <v>5</v>
      </c>
      <c r="AG4" s="2" t="str">
        <f>VLOOKUP(AF4,'Object Types'!$B$3:$D$192, 3, FALSE)</f>
        <v>Pedestrian</v>
      </c>
      <c r="AH4" s="2">
        <v>0.14129488308108401</v>
      </c>
      <c r="AI4" s="2">
        <v>791.31511289371599</v>
      </c>
    </row>
    <row r="5" spans="2:35" x14ac:dyDescent="0.25">
      <c r="B5" s="2">
        <v>3</v>
      </c>
      <c r="C5" s="2" t="str">
        <f>VLOOKUP(B5,'Object Types'!$B$3:$D$192, 3, FALSE)</f>
        <v>Pedestrian</v>
      </c>
      <c r="D5" s="2">
        <v>0.28236442659924699</v>
      </c>
      <c r="E5" s="2">
        <v>149.76723367822501</v>
      </c>
      <c r="G5" s="2">
        <v>3</v>
      </c>
      <c r="H5" s="2" t="str">
        <f>VLOOKUP(G5,'Object Types'!$B$3:$D$192, 3, FALSE)</f>
        <v>Pedestrian</v>
      </c>
      <c r="I5" s="2">
        <v>0.78921918937185198</v>
      </c>
      <c r="J5" s="2">
        <v>13.2441969917303</v>
      </c>
      <c r="L5" s="2">
        <v>3</v>
      </c>
      <c r="M5" s="2" t="str">
        <f>VLOOKUP(L5,'Object Types'!$B$3:$D$192, 3, FALSE)</f>
        <v>Pedestrian</v>
      </c>
      <c r="N5" s="2">
        <v>0.46987793260668598</v>
      </c>
      <c r="O5" s="2">
        <v>56.1057723264272</v>
      </c>
      <c r="Q5" s="2">
        <v>3</v>
      </c>
      <c r="R5" s="2" t="str">
        <f>VLOOKUP(Q5,'Object Types'!$B$3:$D$192, 3, FALSE)</f>
        <v>Pedestrian</v>
      </c>
      <c r="S5" s="2">
        <v>0.239007674526479</v>
      </c>
      <c r="T5" s="2">
        <v>176.846416819545</v>
      </c>
      <c r="V5" s="2">
        <v>3</v>
      </c>
      <c r="W5" s="2" t="str">
        <f>VLOOKUP(V5,'Object Types'!$B$3:$D$192, 3, FALSE)</f>
        <v>Pedestrian</v>
      </c>
      <c r="X5" s="2">
        <v>0.328504369656756</v>
      </c>
      <c r="Y5" s="2">
        <v>108.01356976715</v>
      </c>
      <c r="AA5" s="2">
        <v>3</v>
      </c>
      <c r="AB5" s="2" t="str">
        <f>VLOOKUP(AA5,'Object Types'!$B$3:$D$192, 3, FALSE)</f>
        <v>Pedestrian</v>
      </c>
      <c r="AC5" s="2">
        <v>4.6876216609117102E-2</v>
      </c>
      <c r="AD5" s="2">
        <v>400.18773793569801</v>
      </c>
      <c r="AF5" s="2">
        <v>6</v>
      </c>
      <c r="AG5" s="2" t="str">
        <f>VLOOKUP(AF5,'Object Types'!$B$3:$D$192, 3, FALSE)</f>
        <v>Pedestrian</v>
      </c>
      <c r="AH5" s="2">
        <v>0.35990201205352801</v>
      </c>
      <c r="AI5" s="2">
        <v>372.91027191074198</v>
      </c>
    </row>
    <row r="6" spans="2:35" x14ac:dyDescent="0.25">
      <c r="B6" s="2">
        <v>4</v>
      </c>
      <c r="C6" s="2" t="str">
        <f>VLOOKUP(B6,'Object Types'!$B$3:$D$192, 3, FALSE)</f>
        <v>Pedestrian</v>
      </c>
      <c r="D6" s="2">
        <v>0.75483141238675</v>
      </c>
      <c r="E6" s="2">
        <v>26.165167289936399</v>
      </c>
      <c r="G6" s="2">
        <v>4</v>
      </c>
      <c r="H6" s="2" t="str">
        <f>VLOOKUP(G6,'Object Types'!$B$3:$D$192, 3, FALSE)</f>
        <v>Pedestrian</v>
      </c>
      <c r="I6" s="2">
        <v>0.83538629583845403</v>
      </c>
      <c r="J6" s="2">
        <v>10.9110715056487</v>
      </c>
      <c r="L6" s="2">
        <v>4</v>
      </c>
      <c r="M6" s="2" t="str">
        <f>VLOOKUP(L6,'Object Types'!$B$3:$D$192, 3, FALSE)</f>
        <v>Pedestrian</v>
      </c>
      <c r="N6" s="2">
        <v>0.78194284435047701</v>
      </c>
      <c r="O6" s="2">
        <v>16.344511196038699</v>
      </c>
      <c r="Q6" s="2">
        <v>4</v>
      </c>
      <c r="R6" s="2" t="str">
        <f>VLOOKUP(Q6,'Object Types'!$B$3:$D$192, 3, FALSE)</f>
        <v>Pedestrian</v>
      </c>
      <c r="S6" s="2">
        <v>0.45481844960224999</v>
      </c>
      <c r="T6" s="2">
        <v>94.582840706162102</v>
      </c>
      <c r="V6" s="2">
        <v>4</v>
      </c>
      <c r="W6" s="2" t="str">
        <f>VLOOKUP(V6,'Object Types'!$B$3:$D$192, 3, FALSE)</f>
        <v>Pedestrian</v>
      </c>
      <c r="X6" s="2">
        <v>0.37714974250352701</v>
      </c>
      <c r="Y6" s="2">
        <v>103.94121241144001</v>
      </c>
      <c r="AA6" s="2">
        <v>4</v>
      </c>
      <c r="AB6" s="2" t="str">
        <f>VLOOKUP(AA6,'Object Types'!$B$3:$D$192, 3, FALSE)</f>
        <v>Pedestrian</v>
      </c>
      <c r="AC6" s="2">
        <v>0.78158403297444901</v>
      </c>
      <c r="AD6" s="2">
        <v>15.6151102314843</v>
      </c>
      <c r="AF6" s="2">
        <v>7</v>
      </c>
      <c r="AG6" s="2" t="str">
        <f>VLOOKUP(AF6,'Object Types'!$B$3:$D$192, 3, FALSE)</f>
        <v>Pedestrian</v>
      </c>
      <c r="AH6" s="2">
        <v>2.4327687348730899E-2</v>
      </c>
      <c r="AI6" s="2">
        <v>427.383663113171</v>
      </c>
    </row>
    <row r="7" spans="2:35" x14ac:dyDescent="0.25">
      <c r="B7" s="2">
        <v>5</v>
      </c>
      <c r="C7" s="2" t="str">
        <f>VLOOKUP(B7,'Object Types'!$B$3:$D$192, 3, FALSE)</f>
        <v>Pedestrian</v>
      </c>
      <c r="D7" s="2">
        <v>0.44433505992240702</v>
      </c>
      <c r="E7" s="2">
        <v>233.95182218411199</v>
      </c>
      <c r="G7" s="2">
        <v>5</v>
      </c>
      <c r="H7" s="2" t="str">
        <f>VLOOKUP(G7,'Object Types'!$B$3:$D$192, 3, FALSE)</f>
        <v>Pedestrian</v>
      </c>
      <c r="I7" s="2">
        <v>0.68683560043124303</v>
      </c>
      <c r="J7" s="2">
        <v>33.687437588862998</v>
      </c>
      <c r="L7" s="2">
        <v>5</v>
      </c>
      <c r="M7" s="2" t="str">
        <f>VLOOKUP(L7,'Object Types'!$B$3:$D$192, 3, FALSE)</f>
        <v>Pedestrian</v>
      </c>
      <c r="N7" s="2">
        <v>0.59589766587261805</v>
      </c>
      <c r="O7" s="2">
        <v>50.491178589401301</v>
      </c>
      <c r="Q7" s="2">
        <v>5</v>
      </c>
      <c r="R7" s="2" t="str">
        <f>VLOOKUP(Q7,'Object Types'!$B$3:$D$192, 3, FALSE)</f>
        <v>Pedestrian</v>
      </c>
      <c r="S7" s="2">
        <v>0.40353224971065799</v>
      </c>
      <c r="T7" s="2">
        <v>145.12463152271599</v>
      </c>
      <c r="V7" s="2">
        <v>5</v>
      </c>
      <c r="W7" s="2" t="str">
        <f>VLOOKUP(V7,'Object Types'!$B$3:$D$192, 3, FALSE)</f>
        <v>Pedestrian</v>
      </c>
      <c r="X7" s="2">
        <v>0.65054617623276401</v>
      </c>
      <c r="Y7" s="2">
        <v>49.717275842954201</v>
      </c>
      <c r="AA7" s="2">
        <v>5</v>
      </c>
      <c r="AB7" s="2" t="str">
        <f>VLOOKUP(AA7,'Object Types'!$B$3:$D$192, 3, FALSE)</f>
        <v>Pedestrian</v>
      </c>
      <c r="AC7" s="2">
        <v>0.594197451434061</v>
      </c>
      <c r="AD7" s="2">
        <v>59.033154593868097</v>
      </c>
      <c r="AF7" s="2">
        <v>8</v>
      </c>
      <c r="AG7" s="2" t="str">
        <f>VLOOKUP(AF7,'Object Types'!$B$3:$D$192, 3, FALSE)</f>
        <v>Pedestrian</v>
      </c>
      <c r="AH7" s="2">
        <v>4.7758482701099197E-2</v>
      </c>
      <c r="AI7" s="2">
        <v>411.388013341197</v>
      </c>
    </row>
    <row r="8" spans="2:35" x14ac:dyDescent="0.25">
      <c r="B8" s="2">
        <v>6</v>
      </c>
      <c r="C8" s="2" t="str">
        <f>VLOOKUP(B8,'Object Types'!$B$3:$D$192, 3, FALSE)</f>
        <v>Pedestrian</v>
      </c>
      <c r="D8" s="2">
        <v>0.55723170762615404</v>
      </c>
      <c r="E8" s="2">
        <v>81.636088953144807</v>
      </c>
      <c r="G8" s="2">
        <v>6</v>
      </c>
      <c r="H8" s="2" t="str">
        <f>VLOOKUP(G8,'Object Types'!$B$3:$D$192, 3, FALSE)</f>
        <v>Pedestrian</v>
      </c>
      <c r="I8" s="2">
        <v>0.71825440630514203</v>
      </c>
      <c r="J8" s="2">
        <v>23.4309867950364</v>
      </c>
      <c r="L8" s="2">
        <v>6</v>
      </c>
      <c r="M8" s="2" t="str">
        <f>VLOOKUP(L8,'Object Types'!$B$3:$D$192, 3, FALSE)</f>
        <v>Pedestrian</v>
      </c>
      <c r="N8" s="2">
        <v>0.64857705179761205</v>
      </c>
      <c r="O8" s="2">
        <v>35.7445116137581</v>
      </c>
      <c r="Q8" s="2">
        <v>6</v>
      </c>
      <c r="R8" s="2" t="str">
        <f>VLOOKUP(Q8,'Object Types'!$B$3:$D$192, 3, FALSE)</f>
        <v>Pedestrian</v>
      </c>
      <c r="S8" s="2">
        <v>0.42898093102528201</v>
      </c>
      <c r="T8" s="2">
        <v>153.81354811945201</v>
      </c>
      <c r="V8" s="2">
        <v>6</v>
      </c>
      <c r="W8" s="2" t="str">
        <f>VLOOKUP(V8,'Object Types'!$B$3:$D$192, 3, FALSE)</f>
        <v>Pedestrian</v>
      </c>
      <c r="X8" s="2">
        <v>0.70653761719707997</v>
      </c>
      <c r="Y8" s="2">
        <v>33.536770061388303</v>
      </c>
      <c r="AA8" s="2">
        <v>6</v>
      </c>
      <c r="AB8" s="2" t="str">
        <f>VLOOKUP(AA8,'Object Types'!$B$3:$D$192, 3, FALSE)</f>
        <v>Pedestrian</v>
      </c>
      <c r="AC8" s="2">
        <v>0.17114862499255201</v>
      </c>
      <c r="AD8" s="2">
        <v>279.61111781781699</v>
      </c>
      <c r="AF8" s="2">
        <v>9</v>
      </c>
      <c r="AG8" s="2" t="str">
        <f>VLOOKUP(AF8,'Object Types'!$B$3:$D$192, 3, FALSE)</f>
        <v>Static Person</v>
      </c>
      <c r="AH8" s="2">
        <v>4.6168885393096902E-2</v>
      </c>
      <c r="AI8" s="2">
        <v>312.22491680591401</v>
      </c>
    </row>
    <row r="9" spans="2:35" x14ac:dyDescent="0.25">
      <c r="B9" s="2">
        <v>7</v>
      </c>
      <c r="C9" s="2" t="str">
        <f>VLOOKUP(B9,'Object Types'!$B$3:$D$192, 3, FALSE)</f>
        <v>Pedestrian</v>
      </c>
      <c r="D9" s="2">
        <v>0.120751971324246</v>
      </c>
      <c r="E9" s="2">
        <v>418.44712788274302</v>
      </c>
      <c r="G9" s="2">
        <v>7</v>
      </c>
      <c r="H9" s="2" t="str">
        <f>VLOOKUP(G9,'Object Types'!$B$3:$D$192, 3, FALSE)</f>
        <v>Pedestrian</v>
      </c>
      <c r="I9" s="2">
        <v>0.18097541227821001</v>
      </c>
      <c r="J9" s="2">
        <v>291.40833497666603</v>
      </c>
      <c r="L9" s="2">
        <v>7</v>
      </c>
      <c r="M9" s="2" t="str">
        <f>VLOOKUP(L9,'Object Types'!$B$3:$D$192, 3, FALSE)</f>
        <v>Pedestrian</v>
      </c>
      <c r="N9" s="2">
        <v>0.138815305296144</v>
      </c>
      <c r="O9" s="2">
        <v>402.35636099516103</v>
      </c>
      <c r="Q9" s="2">
        <v>7</v>
      </c>
      <c r="R9" s="2" t="str">
        <f>VLOOKUP(Q9,'Object Types'!$B$3:$D$192, 3, FALSE)</f>
        <v>Pedestrian</v>
      </c>
      <c r="S9" s="2">
        <v>9.0516493119498498E-2</v>
      </c>
      <c r="T9" s="2">
        <v>606.00836556828904</v>
      </c>
      <c r="V9" s="2">
        <v>7</v>
      </c>
      <c r="W9" s="2" t="str">
        <f>VLOOKUP(V9,'Object Types'!$B$3:$D$192, 3, FALSE)</f>
        <v>Pedestrian</v>
      </c>
      <c r="X9" s="2">
        <v>0.15282024589465601</v>
      </c>
      <c r="Y9" s="2">
        <v>409.72056996888301</v>
      </c>
      <c r="AA9" s="2">
        <v>7</v>
      </c>
      <c r="AB9" s="2" t="str">
        <f>VLOOKUP(AA9,'Object Types'!$B$3:$D$192, 3, FALSE)</f>
        <v>Pedestrian</v>
      </c>
      <c r="AC9" s="2">
        <v>2.00828198526335E-2</v>
      </c>
      <c r="AD9" s="2">
        <v>706.04864210690505</v>
      </c>
      <c r="AF9" s="2">
        <v>10</v>
      </c>
      <c r="AG9" s="2" t="str">
        <f>VLOOKUP(AF9,'Object Types'!$B$3:$D$192, 3, FALSE)</f>
        <v>Pedestrian</v>
      </c>
      <c r="AH9" s="2">
        <v>7.8207120612703004E-2</v>
      </c>
      <c r="AI9" s="2">
        <v>656.96517362279906</v>
      </c>
    </row>
    <row r="10" spans="2:35" x14ac:dyDescent="0.25">
      <c r="B10" s="2">
        <v>8</v>
      </c>
      <c r="C10" s="2" t="str">
        <f>VLOOKUP(B10,'Object Types'!$B$3:$D$192, 3, FALSE)</f>
        <v>Pedestrian</v>
      </c>
      <c r="D10" s="2">
        <v>1.7992139262481902E-2</v>
      </c>
      <c r="E10" s="2">
        <v>778.44804732719194</v>
      </c>
      <c r="G10" s="2">
        <v>8</v>
      </c>
      <c r="H10" s="2" t="str">
        <f>VLOOKUP(G10,'Object Types'!$B$3:$D$192, 3, FALSE)</f>
        <v>Pedestrian</v>
      </c>
      <c r="I10" s="2">
        <v>0.13340130431168501</v>
      </c>
      <c r="J10" s="2">
        <v>252.466584770758</v>
      </c>
      <c r="L10" s="2">
        <v>8</v>
      </c>
      <c r="M10" s="2" t="str">
        <f>VLOOKUP(L10,'Object Types'!$B$3:$D$192, 3, FALSE)</f>
        <v>Pedestrian</v>
      </c>
      <c r="N10" s="2">
        <v>8.1884553495592996E-2</v>
      </c>
      <c r="O10" s="2">
        <v>703.64406885645201</v>
      </c>
      <c r="Q10" s="2">
        <v>8</v>
      </c>
      <c r="R10" s="2" t="str">
        <f>VLOOKUP(Q10,'Object Types'!$B$3:$D$192, 3, FALSE)</f>
        <v>Pedestrian</v>
      </c>
      <c r="S10" s="2">
        <v>4.7758482701099197E-2</v>
      </c>
      <c r="T10" s="2">
        <v>537.26786052614</v>
      </c>
      <c r="V10" s="2">
        <v>8</v>
      </c>
      <c r="W10" s="2" t="str">
        <f>VLOOKUP(V10,'Object Types'!$B$3:$D$192, 3, FALSE)</f>
        <v>Pedestrian</v>
      </c>
      <c r="X10" s="2">
        <v>7.6427581366275296E-2</v>
      </c>
      <c r="Y10" s="2">
        <v>727.74928255171096</v>
      </c>
      <c r="AA10" s="2">
        <v>8</v>
      </c>
      <c r="AB10" s="2" t="str">
        <f>VLOOKUP(AA10,'Object Types'!$B$3:$D$192, 3, FALSE)</f>
        <v>Pedestrian</v>
      </c>
      <c r="AC10" s="2">
        <v>0.13677105810739601</v>
      </c>
      <c r="AD10" s="2">
        <v>461.48367716097403</v>
      </c>
      <c r="AF10" s="2">
        <v>11</v>
      </c>
      <c r="AG10" s="2" t="str">
        <f>VLOOKUP(AF10,'Object Types'!$B$3:$D$192, 3, FALSE)</f>
        <v>Static Person</v>
      </c>
      <c r="AH10" s="2">
        <v>0.75040767284985499</v>
      </c>
      <c r="AI10" s="2">
        <v>10.3883498916192</v>
      </c>
    </row>
    <row r="11" spans="2:35" x14ac:dyDescent="0.25">
      <c r="B11" s="2">
        <v>9</v>
      </c>
      <c r="C11" s="2" t="str">
        <f>VLOOKUP(B11,'Object Types'!$B$3:$D$192, 3, FALSE)</f>
        <v>Static Person</v>
      </c>
      <c r="D11" s="2">
        <v>7.4443874190905604E-2</v>
      </c>
      <c r="E11" s="2">
        <v>239.774455684576</v>
      </c>
      <c r="G11" s="2">
        <v>9</v>
      </c>
      <c r="H11" s="2" t="str">
        <f>VLOOKUP(G11,'Object Types'!$B$3:$D$192, 3, FALSE)</f>
        <v>Static Person</v>
      </c>
      <c r="I11" s="2">
        <v>0.42774474139566998</v>
      </c>
      <c r="J11" s="2">
        <v>55.278346723816497</v>
      </c>
      <c r="L11" s="2">
        <v>9</v>
      </c>
      <c r="M11" s="2" t="str">
        <f>VLOOKUP(L11,'Object Types'!$B$3:$D$192, 3, FALSE)</f>
        <v>Static Person</v>
      </c>
      <c r="N11" s="2">
        <v>7.1070045023867795E-2</v>
      </c>
      <c r="O11" s="2">
        <v>123.34714453590399</v>
      </c>
      <c r="Q11" s="2">
        <v>9</v>
      </c>
      <c r="R11" s="2" t="str">
        <f>VLOOKUP(Q11,'Object Types'!$B$3:$D$192, 3, FALSE)</f>
        <v>Static Person</v>
      </c>
      <c r="S11" s="2">
        <v>8.9324535237869596E-2</v>
      </c>
      <c r="T11" s="2">
        <v>100.40717176521601</v>
      </c>
      <c r="V11" s="2">
        <v>9</v>
      </c>
      <c r="W11" s="2" t="str">
        <f>VLOOKUP(V11,'Object Types'!$B$3:$D$192, 3, FALSE)</f>
        <v>Static Person</v>
      </c>
      <c r="X11" s="2">
        <v>0.17791210530666299</v>
      </c>
      <c r="Y11" s="2">
        <v>111.061230395793</v>
      </c>
      <c r="AA11" s="2">
        <v>9</v>
      </c>
      <c r="AB11" s="2" t="str">
        <f>VLOOKUP(AA11,'Object Types'!$B$3:$D$192, 3, FALSE)</f>
        <v>Static Person</v>
      </c>
      <c r="AC11" s="2">
        <v>0.57351822986883405</v>
      </c>
      <c r="AD11" s="2">
        <v>32.106358068609602</v>
      </c>
      <c r="AF11" s="2">
        <v>12</v>
      </c>
      <c r="AG11" s="2" t="str">
        <f>VLOOKUP(AF11,'Object Types'!$B$3:$D$192, 3, FALSE)</f>
        <v>Pedestrian</v>
      </c>
      <c r="AH11" s="2">
        <v>1.3605668421480701E-2</v>
      </c>
      <c r="AI11" s="2">
        <v>295.84528025970502</v>
      </c>
    </row>
    <row r="12" spans="2:35" x14ac:dyDescent="0.25">
      <c r="B12" s="2">
        <v>10</v>
      </c>
      <c r="C12" s="2" t="str">
        <f>VLOOKUP(B12,'Object Types'!$B$3:$D$192, 3, FALSE)</f>
        <v>Pedestrian</v>
      </c>
      <c r="D12" s="2">
        <v>0.46482175867037101</v>
      </c>
      <c r="E12" s="2">
        <v>98.481785775176306</v>
      </c>
      <c r="G12" s="2">
        <v>10</v>
      </c>
      <c r="H12" s="2" t="str">
        <f>VLOOKUP(G12,'Object Types'!$B$3:$D$192, 3, FALSE)</f>
        <v>Pedestrian</v>
      </c>
      <c r="I12" s="2">
        <v>0.56022634639767699</v>
      </c>
      <c r="J12" s="2">
        <v>25.967055104923801</v>
      </c>
      <c r="L12" s="2">
        <v>10</v>
      </c>
      <c r="M12" s="2" t="str">
        <f>VLOOKUP(L12,'Object Types'!$B$3:$D$192, 3, FALSE)</f>
        <v>Pedestrian</v>
      </c>
      <c r="N12" s="2">
        <v>0.48207372600388299</v>
      </c>
      <c r="O12" s="2">
        <v>61.5165622979099</v>
      </c>
      <c r="Q12" s="2">
        <v>10</v>
      </c>
      <c r="R12" s="2" t="str">
        <f>VLOOKUP(Q12,'Object Types'!$B$3:$D$192, 3, FALSE)</f>
        <v>Pedestrian</v>
      </c>
      <c r="S12" s="2">
        <v>0.51727492127221497</v>
      </c>
      <c r="T12" s="2">
        <v>50.760857178307297</v>
      </c>
      <c r="V12" s="2">
        <v>10</v>
      </c>
      <c r="W12" s="2" t="str">
        <f>VLOOKUP(V12,'Object Types'!$B$3:$D$192, 3, FALSE)</f>
        <v>Pedestrian</v>
      </c>
      <c r="X12" s="2">
        <v>0.53721000274700204</v>
      </c>
      <c r="Y12" s="2">
        <v>53.282253807522402</v>
      </c>
      <c r="AA12" s="2">
        <v>10</v>
      </c>
      <c r="AB12" s="2" t="str">
        <f>VLOOKUP(AA12,'Object Types'!$B$3:$D$192, 3, FALSE)</f>
        <v>Pedestrian</v>
      </c>
      <c r="AC12" s="2">
        <v>0.666100867903899</v>
      </c>
      <c r="AD12" s="2">
        <v>17.6325016689531</v>
      </c>
      <c r="AF12" s="2">
        <v>13</v>
      </c>
      <c r="AG12" s="2" t="str">
        <f>VLOOKUP(AF12,'Object Types'!$B$3:$D$192, 3, FALSE)</f>
        <v>Pedestrian</v>
      </c>
      <c r="AH12" s="2">
        <v>3.9593213620543098E-2</v>
      </c>
      <c r="AI12" s="2">
        <v>2100.82886703032</v>
      </c>
    </row>
    <row r="13" spans="2:35" x14ac:dyDescent="0.25">
      <c r="B13" s="2">
        <v>11</v>
      </c>
      <c r="C13" s="2" t="str">
        <f>VLOOKUP(B13,'Object Types'!$B$3:$D$192, 3, FALSE)</f>
        <v>Static Person</v>
      </c>
      <c r="D13" s="2">
        <v>0.78564870231968897</v>
      </c>
      <c r="E13" s="2">
        <v>8.7458141485426495</v>
      </c>
      <c r="G13" s="2">
        <v>11</v>
      </c>
      <c r="H13" s="2" t="str">
        <f>VLOOKUP(G13,'Object Types'!$B$3:$D$192, 3, FALSE)</f>
        <v>Static Person</v>
      </c>
      <c r="I13" s="2">
        <v>0.76304197796268702</v>
      </c>
      <c r="J13" s="2">
        <v>10.221062202495601</v>
      </c>
      <c r="L13" s="2">
        <v>11</v>
      </c>
      <c r="M13" s="2" t="str">
        <f>VLOOKUP(L13,'Object Types'!$B$3:$D$192, 3, FALSE)</f>
        <v>Static Person</v>
      </c>
      <c r="N13" s="2">
        <v>0.77509198439301497</v>
      </c>
      <c r="O13" s="2">
        <v>8.9120765253259595</v>
      </c>
      <c r="Q13" s="2">
        <v>11</v>
      </c>
      <c r="R13" s="2" t="str">
        <f>VLOOKUP(Q13,'Object Types'!$B$3:$D$192, 3, FALSE)</f>
        <v>Static Person</v>
      </c>
      <c r="S13" s="2">
        <v>0.75417357826102904</v>
      </c>
      <c r="T13" s="2">
        <v>9.8331505976484799</v>
      </c>
      <c r="V13" s="2">
        <v>11</v>
      </c>
      <c r="W13" s="2" t="str">
        <f>VLOOKUP(V13,'Object Types'!$B$3:$D$192, 3, FALSE)</f>
        <v>Static Person</v>
      </c>
      <c r="X13" s="2">
        <v>0.77746240729551896</v>
      </c>
      <c r="Y13" s="2">
        <v>8.3858330857694998</v>
      </c>
      <c r="AA13" s="2">
        <v>11</v>
      </c>
      <c r="AB13" s="2" t="str">
        <f>VLOOKUP(AA13,'Object Types'!$B$3:$D$192, 3, FALSE)</f>
        <v>Static Person</v>
      </c>
      <c r="AC13" s="2">
        <v>0.74897332865505095</v>
      </c>
      <c r="AD13" s="2">
        <v>9.8730562731481992</v>
      </c>
      <c r="AF13" s="2">
        <v>14</v>
      </c>
      <c r="AG13" s="2" t="str">
        <f>VLOOKUP(AF13,'Object Types'!$B$3:$D$192, 3, FALSE)</f>
        <v>Pedestrian</v>
      </c>
      <c r="AH13" s="2">
        <v>1.53755877748518E-2</v>
      </c>
      <c r="AI13" s="2">
        <v>454.67534847944103</v>
      </c>
    </row>
    <row r="14" spans="2:35" x14ac:dyDescent="0.25">
      <c r="B14" s="2">
        <v>12</v>
      </c>
      <c r="C14" s="2" t="str">
        <f>VLOOKUP(B14,'Object Types'!$B$3:$D$192, 3, FALSE)</f>
        <v>Pedestrian</v>
      </c>
      <c r="D14" s="2">
        <v>2.0325495888508099E-2</v>
      </c>
      <c r="E14" s="2">
        <v>361.45172845226102</v>
      </c>
      <c r="G14" s="2">
        <v>12</v>
      </c>
      <c r="H14" s="2" t="str">
        <f>VLOOKUP(G14,'Object Types'!$B$3:$D$192, 3, FALSE)</f>
        <v>Pedestrian</v>
      </c>
      <c r="I14" s="2">
        <v>0.13726347652778101</v>
      </c>
      <c r="J14" s="2">
        <v>143.813768023666</v>
      </c>
      <c r="L14" s="2">
        <v>12</v>
      </c>
      <c r="M14" s="2" t="str">
        <f>VLOOKUP(L14,'Object Types'!$B$3:$D$192, 3, FALSE)</f>
        <v>Pedestrian</v>
      </c>
      <c r="N14" s="2">
        <v>3.6529924269601499E-2</v>
      </c>
      <c r="O14" s="2">
        <v>430.18031723961798</v>
      </c>
      <c r="Q14" s="2">
        <v>12</v>
      </c>
      <c r="R14" s="2" t="str">
        <f>VLOOKUP(Q14,'Object Types'!$B$3:$D$192, 3, FALSE)</f>
        <v>Pedestrian</v>
      </c>
      <c r="S14" s="2">
        <v>2.1696831444613401E-2</v>
      </c>
      <c r="T14" s="2">
        <v>390.99317463698299</v>
      </c>
      <c r="V14" s="2">
        <v>12</v>
      </c>
      <c r="W14" s="2" t="str">
        <f>VLOOKUP(V14,'Object Types'!$B$3:$D$192, 3, FALSE)</f>
        <v>Pedestrian</v>
      </c>
      <c r="X14" s="2">
        <v>8.3323454558632895E-2</v>
      </c>
      <c r="Y14" s="2">
        <v>350.19172225609299</v>
      </c>
      <c r="AA14" s="2">
        <v>12</v>
      </c>
      <c r="AB14" s="2" t="str">
        <f>VLOOKUP(AA14,'Object Types'!$B$3:$D$192, 3, FALSE)</f>
        <v>Pedestrian</v>
      </c>
      <c r="AC14" s="2">
        <v>0.101177081922949</v>
      </c>
      <c r="AD14" s="2">
        <v>442.41101050083</v>
      </c>
      <c r="AF14" s="2">
        <v>15</v>
      </c>
      <c r="AG14" s="2" t="str">
        <f>VLOOKUP(AF14,'Object Types'!$B$3:$D$192, 3, FALSE)</f>
        <v>Pedestrian</v>
      </c>
      <c r="AH14" s="2">
        <v>6.5120991606971504E-2</v>
      </c>
      <c r="AI14" s="2">
        <v>636.48846386683294</v>
      </c>
    </row>
    <row r="15" spans="2:35" x14ac:dyDescent="0.25">
      <c r="B15" s="2">
        <v>13</v>
      </c>
      <c r="C15" s="2" t="str">
        <f>VLOOKUP(B15,'Object Types'!$B$3:$D$192, 3, FALSE)</f>
        <v>Pedestrian</v>
      </c>
      <c r="D15" s="2">
        <v>5.3551154322835297E-2</v>
      </c>
      <c r="E15" s="2">
        <v>382.58450016682701</v>
      </c>
      <c r="G15" s="2">
        <v>13</v>
      </c>
      <c r="H15" s="2" t="str">
        <f>VLOOKUP(G15,'Object Types'!$B$3:$D$192, 3, FALSE)</f>
        <v>Pedestrian</v>
      </c>
      <c r="I15" s="2">
        <v>3.9599181987350997E-2</v>
      </c>
      <c r="J15" s="2">
        <v>531.39927614451301</v>
      </c>
      <c r="L15" s="2">
        <v>13</v>
      </c>
      <c r="M15" s="2" t="str">
        <f>VLOOKUP(L15,'Object Types'!$B$3:$D$192, 3, FALSE)</f>
        <v>Pedestrian</v>
      </c>
      <c r="N15" s="2">
        <v>6.1484758865752102E-2</v>
      </c>
      <c r="O15" s="2">
        <v>270.65244937213703</v>
      </c>
      <c r="Q15" s="2">
        <v>13</v>
      </c>
      <c r="R15" s="2" t="str">
        <f>VLOOKUP(Q15,'Object Types'!$B$3:$D$192, 3, FALSE)</f>
        <v>Pedestrian</v>
      </c>
      <c r="S15" s="2">
        <v>0.156243871398344</v>
      </c>
      <c r="T15" s="2">
        <v>245.365578259876</v>
      </c>
      <c r="V15" s="2">
        <v>13</v>
      </c>
      <c r="W15" s="2" t="str">
        <f>VLOOKUP(V15,'Object Types'!$B$3:$D$192, 3, FALSE)</f>
        <v>Pedestrian</v>
      </c>
      <c r="X15" s="2">
        <v>0.17250925879423701</v>
      </c>
      <c r="Y15" s="2">
        <v>269.98392437255399</v>
      </c>
      <c r="AA15" s="2">
        <v>13</v>
      </c>
      <c r="AB15" s="2" t="str">
        <f>VLOOKUP(AA15,'Object Types'!$B$3:$D$192, 3, FALSE)</f>
        <v>Pedestrian</v>
      </c>
      <c r="AC15" s="2">
        <v>0.189747985922604</v>
      </c>
      <c r="AD15" s="2">
        <v>391.74904265995798</v>
      </c>
      <c r="AF15" s="2">
        <v>16</v>
      </c>
      <c r="AG15" s="2" t="str">
        <f>VLOOKUP(AF15,'Object Types'!$B$3:$D$192, 3, FALSE)</f>
        <v>Pedestrian</v>
      </c>
      <c r="AH15" s="2">
        <v>3.31719063863063E-2</v>
      </c>
      <c r="AI15" s="2">
        <v>471.17233108675902</v>
      </c>
    </row>
    <row r="16" spans="2:35" x14ac:dyDescent="0.25">
      <c r="B16" s="2">
        <v>14</v>
      </c>
      <c r="C16" s="2" t="str">
        <f>VLOOKUP(B16,'Object Types'!$B$3:$D$192, 3, FALSE)</f>
        <v>Pedestrian</v>
      </c>
      <c r="D16" s="2">
        <v>3.7903800030335201E-2</v>
      </c>
      <c r="E16" s="2">
        <v>921.42005357653602</v>
      </c>
      <c r="G16" s="2">
        <v>14</v>
      </c>
      <c r="H16" s="2" t="str">
        <f>VLOOKUP(G16,'Object Types'!$B$3:$D$192, 3, FALSE)</f>
        <v>Pedestrian</v>
      </c>
      <c r="I16" s="2">
        <v>0.46617833787484297</v>
      </c>
      <c r="J16" s="2">
        <v>26.512942831307502</v>
      </c>
      <c r="L16" s="2">
        <v>14</v>
      </c>
      <c r="M16" s="2" t="str">
        <f>VLOOKUP(L16,'Object Types'!$B$3:$D$192, 3, FALSE)</f>
        <v>Pedestrian</v>
      </c>
      <c r="N16" s="2">
        <v>4.2578520342431703E-2</v>
      </c>
      <c r="O16" s="2">
        <v>362.87771998971402</v>
      </c>
      <c r="Q16" s="2">
        <v>14</v>
      </c>
      <c r="R16" s="2" t="str">
        <f>VLOOKUP(Q16,'Object Types'!$B$3:$D$192, 3, FALSE)</f>
        <v>Pedestrian</v>
      </c>
      <c r="S16" s="2">
        <v>5.2363019855974399E-2</v>
      </c>
      <c r="T16" s="2">
        <v>249.65548388901601</v>
      </c>
      <c r="V16" s="2">
        <v>14</v>
      </c>
      <c r="W16" s="2" t="str">
        <f>VLOOKUP(V16,'Object Types'!$B$3:$D$192, 3, FALSE)</f>
        <v>Pedestrian</v>
      </c>
      <c r="X16" s="2">
        <v>6.9788095206316597E-2</v>
      </c>
      <c r="Y16" s="2">
        <v>288.69871152504101</v>
      </c>
      <c r="AA16" s="2">
        <v>14</v>
      </c>
      <c r="AB16" s="2" t="str">
        <f>VLOOKUP(AA16,'Object Types'!$B$3:$D$192, 3, FALSE)</f>
        <v>Pedestrian</v>
      </c>
      <c r="AC16" s="2">
        <v>0.123111898252038</v>
      </c>
      <c r="AD16" s="2">
        <v>114.964691367847</v>
      </c>
      <c r="AF16" s="2">
        <v>17</v>
      </c>
      <c r="AG16" s="2" t="str">
        <f>VLOOKUP(AF16,'Object Types'!$B$3:$D$192, 3, FALSE)</f>
        <v>Pedestrian</v>
      </c>
      <c r="AH16" s="2">
        <v>5.3019079753773004E-3</v>
      </c>
      <c r="AI16" s="2">
        <v>1066.9177301902801</v>
      </c>
    </row>
    <row r="17" spans="2:35" x14ac:dyDescent="0.25">
      <c r="B17" s="2">
        <v>15</v>
      </c>
      <c r="C17" s="2" t="str">
        <f>VLOOKUP(B17,'Object Types'!$B$3:$D$192, 3, FALSE)</f>
        <v>Pedestrian</v>
      </c>
      <c r="D17" s="2">
        <v>0.17597843196374499</v>
      </c>
      <c r="E17" s="2">
        <v>160.44558267517101</v>
      </c>
      <c r="G17" s="2">
        <v>15</v>
      </c>
      <c r="H17" s="2" t="str">
        <f>VLOOKUP(G17,'Object Types'!$B$3:$D$192, 3, FALSE)</f>
        <v>Pedestrian</v>
      </c>
      <c r="I17" s="2">
        <v>0.61739573479597498</v>
      </c>
      <c r="J17" s="2">
        <v>25.2683241389364</v>
      </c>
      <c r="L17" s="2">
        <v>15</v>
      </c>
      <c r="M17" s="2" t="str">
        <f>VLOOKUP(L17,'Object Types'!$B$3:$D$192, 3, FALSE)</f>
        <v>Pedestrian</v>
      </c>
      <c r="N17" s="2">
        <v>0.25352229143799798</v>
      </c>
      <c r="O17" s="2">
        <v>148.30214496839201</v>
      </c>
      <c r="Q17" s="2">
        <v>15</v>
      </c>
      <c r="R17" s="2" t="str">
        <f>VLOOKUP(Q17,'Object Types'!$B$3:$D$192, 3, FALSE)</f>
        <v>Pedestrian</v>
      </c>
      <c r="S17" s="2">
        <v>0.28486292081846198</v>
      </c>
      <c r="T17" s="2">
        <v>149.413175431817</v>
      </c>
      <c r="V17" s="2">
        <v>15</v>
      </c>
      <c r="W17" s="2" t="str">
        <f>VLOOKUP(V17,'Object Types'!$B$3:$D$192, 3, FALSE)</f>
        <v>Pedestrian</v>
      </c>
      <c r="X17" s="2">
        <v>0.55895390957054802</v>
      </c>
      <c r="Y17" s="2">
        <v>33.730442440785701</v>
      </c>
      <c r="AA17" s="2">
        <v>15</v>
      </c>
      <c r="AB17" s="2" t="str">
        <f>VLOOKUP(AA17,'Object Types'!$B$3:$D$192, 3, FALSE)</f>
        <v>Pedestrian</v>
      </c>
      <c r="AC17" s="2">
        <v>0.45607885118978703</v>
      </c>
      <c r="AD17" s="2">
        <v>46.619698932105202</v>
      </c>
      <c r="AF17" s="2">
        <v>18</v>
      </c>
      <c r="AG17" s="2" t="str">
        <f>VLOOKUP(AF17,'Object Types'!$B$3:$D$192, 3, FALSE)</f>
        <v>Pedestrian</v>
      </c>
      <c r="AH17" s="2">
        <v>4.4419813084781802E-2</v>
      </c>
      <c r="AI17" s="2">
        <v>822.43411322002601</v>
      </c>
    </row>
    <row r="18" spans="2:35" x14ac:dyDescent="0.25">
      <c r="B18" s="2">
        <v>16</v>
      </c>
      <c r="C18" s="2" t="str">
        <f>VLOOKUP(B18,'Object Types'!$B$3:$D$192, 3, FALSE)</f>
        <v>Pedestrian</v>
      </c>
      <c r="D18" s="2">
        <v>5.6043158501856698E-2</v>
      </c>
      <c r="E18" s="2">
        <v>301.00761517128302</v>
      </c>
      <c r="G18" s="2">
        <v>16</v>
      </c>
      <c r="H18" s="2" t="str">
        <f>VLOOKUP(G18,'Object Types'!$B$3:$D$192, 3, FALSE)</f>
        <v>Pedestrian</v>
      </c>
      <c r="I18" s="2">
        <v>5.4041451082899802E-2</v>
      </c>
      <c r="J18" s="2">
        <v>299.57342073728898</v>
      </c>
      <c r="L18" s="2">
        <v>16</v>
      </c>
      <c r="M18" s="2" t="str">
        <f>VLOOKUP(L18,'Object Types'!$B$3:$D$192, 3, FALSE)</f>
        <v>Pedestrian</v>
      </c>
      <c r="N18" s="2">
        <v>5.7173556825243901E-2</v>
      </c>
      <c r="O18" s="2">
        <v>350.09205543300402</v>
      </c>
      <c r="Q18" s="2">
        <v>16</v>
      </c>
      <c r="R18" s="2" t="str">
        <f>VLOOKUP(Q18,'Object Types'!$B$3:$D$192, 3, FALSE)</f>
        <v>Pedestrian</v>
      </c>
      <c r="S18" s="2">
        <v>5.6968569943169199E-2</v>
      </c>
      <c r="T18" s="2">
        <v>350.42663158798598</v>
      </c>
      <c r="V18" s="2">
        <v>16</v>
      </c>
      <c r="W18" s="2" t="str">
        <f>VLOOKUP(V18,'Object Types'!$B$3:$D$192, 3, FALSE)</f>
        <v>Pedestrian</v>
      </c>
      <c r="X18" s="2">
        <v>5.0207702911179299E-2</v>
      </c>
      <c r="Y18" s="2">
        <v>411.74205824479498</v>
      </c>
      <c r="AA18" s="2">
        <v>16</v>
      </c>
      <c r="AB18" s="2" t="str">
        <f>VLOOKUP(AA18,'Object Types'!$B$3:$D$192, 3, FALSE)</f>
        <v>Pedestrian</v>
      </c>
      <c r="AC18" s="2">
        <v>6.4774421964303497E-2</v>
      </c>
      <c r="AD18" s="2">
        <v>536.04766184473999</v>
      </c>
      <c r="AF18" s="2">
        <v>19</v>
      </c>
      <c r="AG18" s="2" t="str">
        <f>VLOOKUP(AF18,'Object Types'!$B$3:$D$192, 3, FALSE)</f>
        <v>Pedestrian</v>
      </c>
      <c r="AH18" s="2">
        <v>0.12638573127741001</v>
      </c>
      <c r="AI18" s="2">
        <v>576.50704312006803</v>
      </c>
    </row>
    <row r="19" spans="2:35" x14ac:dyDescent="0.25">
      <c r="B19" s="2">
        <v>17</v>
      </c>
      <c r="C19" s="2" t="str">
        <f>VLOOKUP(B19,'Object Types'!$B$3:$D$192, 3, FALSE)</f>
        <v>Pedestrian</v>
      </c>
      <c r="D19" s="2">
        <v>0.282694592655029</v>
      </c>
      <c r="E19" s="2">
        <v>139.01923054928801</v>
      </c>
      <c r="G19" s="2">
        <v>17</v>
      </c>
      <c r="H19" s="2" t="str">
        <f>VLOOKUP(G19,'Object Types'!$B$3:$D$192, 3, FALSE)</f>
        <v>Pedestrian</v>
      </c>
      <c r="I19" s="2">
        <v>0.14892772767801399</v>
      </c>
      <c r="J19" s="2">
        <v>74.3694047659489</v>
      </c>
      <c r="L19" s="2">
        <v>17</v>
      </c>
      <c r="M19" s="2" t="str">
        <f>VLOOKUP(L19,'Object Types'!$B$3:$D$192, 3, FALSE)</f>
        <v>Pedestrian</v>
      </c>
      <c r="N19" s="2">
        <v>5.1389009253475199E-2</v>
      </c>
      <c r="O19" s="2">
        <v>189.469904641981</v>
      </c>
      <c r="Q19" s="2">
        <v>17</v>
      </c>
      <c r="R19" s="2" t="str">
        <f>VLOOKUP(Q19,'Object Types'!$B$3:$D$192, 3, FALSE)</f>
        <v>Pedestrian</v>
      </c>
      <c r="S19" s="2">
        <v>0.14765870734304801</v>
      </c>
      <c r="T19" s="2">
        <v>101.752841047861</v>
      </c>
      <c r="V19" s="2">
        <v>17</v>
      </c>
      <c r="W19" s="2" t="str">
        <f>VLOOKUP(V19,'Object Types'!$B$3:$D$192, 3, FALSE)</f>
        <v>Pedestrian</v>
      </c>
      <c r="X19" s="2">
        <v>0.12347437629672101</v>
      </c>
      <c r="Y19" s="2">
        <v>165.49873495042999</v>
      </c>
      <c r="AA19" s="2">
        <v>17</v>
      </c>
      <c r="AB19" s="2" t="str">
        <f>VLOOKUP(AA19,'Object Types'!$B$3:$D$192, 3, FALSE)</f>
        <v>Pedestrian</v>
      </c>
      <c r="AC19" s="2">
        <v>0.26920388443951299</v>
      </c>
      <c r="AD19" s="2">
        <v>74.448657636216794</v>
      </c>
      <c r="AF19" s="2">
        <v>20</v>
      </c>
      <c r="AG19" s="2" t="str">
        <f>VLOOKUP(AF19,'Object Types'!$B$3:$D$192, 3, FALSE)</f>
        <v>Pedestrian</v>
      </c>
      <c r="AH19" s="2">
        <v>4.6804204118401603E-2</v>
      </c>
      <c r="AI19" s="2">
        <v>675.20913617262602</v>
      </c>
    </row>
    <row r="20" spans="2:35" x14ac:dyDescent="0.25">
      <c r="B20" s="2">
        <v>18</v>
      </c>
      <c r="C20" s="2" t="str">
        <f>VLOOKUP(B20,'Object Types'!$B$3:$D$192, 3, FALSE)</f>
        <v>Pedestrian</v>
      </c>
      <c r="D20" s="2">
        <v>4.99657878058785E-2</v>
      </c>
      <c r="E20" s="2">
        <v>156.431724075685</v>
      </c>
      <c r="G20" s="2">
        <v>18</v>
      </c>
      <c r="H20" s="2" t="str">
        <f>VLOOKUP(G20,'Object Types'!$B$3:$D$192, 3, FALSE)</f>
        <v>Pedestrian</v>
      </c>
      <c r="I20" s="2">
        <v>1.8204516710854001E-2</v>
      </c>
      <c r="J20" s="2">
        <v>160.95660724573901</v>
      </c>
      <c r="L20" s="2">
        <v>18</v>
      </c>
      <c r="M20" s="2" t="str">
        <f>VLOOKUP(L20,'Object Types'!$B$3:$D$192, 3, FALSE)</f>
        <v>Pedestrian</v>
      </c>
      <c r="N20" s="2">
        <v>1.8560230627303598E-2</v>
      </c>
      <c r="O20" s="2">
        <v>265.60216635849002</v>
      </c>
      <c r="Q20" s="2">
        <v>18</v>
      </c>
      <c r="R20" s="2" t="str">
        <f>VLOOKUP(Q20,'Object Types'!$B$3:$D$192, 3, FALSE)</f>
        <v>Pedestrian</v>
      </c>
      <c r="S20" s="2">
        <v>0.17105631097467</v>
      </c>
      <c r="T20" s="2">
        <v>106.109158966872</v>
      </c>
      <c r="V20" s="2">
        <v>18</v>
      </c>
      <c r="W20" s="2" t="str">
        <f>VLOOKUP(V20,'Object Types'!$B$3:$D$192, 3, FALSE)</f>
        <v>Pedestrian</v>
      </c>
      <c r="X20" s="2">
        <v>5.2570558738761299E-2</v>
      </c>
      <c r="Y20" s="2">
        <v>145.57990914226201</v>
      </c>
      <c r="AA20" s="2">
        <v>18</v>
      </c>
      <c r="AB20" s="2" t="str">
        <f>VLOOKUP(AA20,'Object Types'!$B$3:$D$192, 3, FALSE)</f>
        <v>Pedestrian</v>
      </c>
      <c r="AC20" s="2">
        <v>1.60747309943968E-2</v>
      </c>
      <c r="AD20" s="2">
        <v>272.444566582932</v>
      </c>
      <c r="AF20" s="2">
        <v>21</v>
      </c>
      <c r="AG20" s="2" t="str">
        <f>VLOOKUP(AF20,'Object Types'!$B$3:$D$192, 3, FALSE)</f>
        <v>Pedestrian</v>
      </c>
      <c r="AH20" s="2">
        <v>1.7503291220459499E-2</v>
      </c>
      <c r="AI20" s="2">
        <v>807.42012973103203</v>
      </c>
    </row>
    <row r="21" spans="2:35" x14ac:dyDescent="0.25">
      <c r="B21" s="2">
        <v>19</v>
      </c>
      <c r="C21" s="2" t="str">
        <f>VLOOKUP(B21,'Object Types'!$B$3:$D$192, 3, FALSE)</f>
        <v>Pedestrian</v>
      </c>
      <c r="D21" s="2">
        <v>0.54543109893975905</v>
      </c>
      <c r="E21" s="2">
        <v>142.225831977767</v>
      </c>
      <c r="G21" s="2">
        <v>19</v>
      </c>
      <c r="H21" s="2" t="str">
        <f>VLOOKUP(G21,'Object Types'!$B$3:$D$192, 3, FALSE)</f>
        <v>Pedestrian</v>
      </c>
      <c r="I21" s="2">
        <v>0.63997220900056295</v>
      </c>
      <c r="J21" s="2">
        <v>24.797258102137999</v>
      </c>
      <c r="L21" s="2">
        <v>19</v>
      </c>
      <c r="M21" s="2" t="str">
        <f>VLOOKUP(L21,'Object Types'!$B$3:$D$192, 3, FALSE)</f>
        <v>Pedestrian</v>
      </c>
      <c r="N21" s="2">
        <v>0.57574770594582803</v>
      </c>
      <c r="O21" s="2">
        <v>128.815560632087</v>
      </c>
      <c r="Q21" s="2">
        <v>19</v>
      </c>
      <c r="R21" s="2" t="str">
        <f>VLOOKUP(Q21,'Object Types'!$B$3:$D$192, 3, FALSE)</f>
        <v>Pedestrian</v>
      </c>
      <c r="S21" s="2">
        <v>0.36498533540925399</v>
      </c>
      <c r="T21" s="2">
        <v>152.433582089607</v>
      </c>
      <c r="V21" s="2">
        <v>19</v>
      </c>
      <c r="W21" s="2" t="str">
        <f>VLOOKUP(V21,'Object Types'!$B$3:$D$192, 3, FALSE)</f>
        <v>Pedestrian</v>
      </c>
      <c r="X21" s="2">
        <v>0.53069659103814404</v>
      </c>
      <c r="Y21" s="2">
        <v>145.86088113529999</v>
      </c>
      <c r="AA21" s="2">
        <v>19</v>
      </c>
      <c r="AB21" s="2" t="str">
        <f>VLOOKUP(AA21,'Object Types'!$B$3:$D$192, 3, FALSE)</f>
        <v>Pedestrian</v>
      </c>
      <c r="AC21" s="2">
        <v>0.58013298968943505</v>
      </c>
      <c r="AD21" s="2">
        <v>138.44392911180501</v>
      </c>
      <c r="AF21" s="2">
        <v>22</v>
      </c>
      <c r="AG21" s="2" t="str">
        <f>VLOOKUP(AF21,'Object Types'!$B$3:$D$192, 3, FALSE)</f>
        <v>Pedestrian</v>
      </c>
      <c r="AH21" s="2">
        <v>3.7493980396184803E-2</v>
      </c>
      <c r="AI21" s="2">
        <v>588.45706097080495</v>
      </c>
    </row>
    <row r="22" spans="2:35" x14ac:dyDescent="0.25">
      <c r="B22" s="2">
        <v>20</v>
      </c>
      <c r="C22" s="2" t="str">
        <f>VLOOKUP(B22,'Object Types'!$B$3:$D$192, 3, FALSE)</f>
        <v>Pedestrian</v>
      </c>
      <c r="D22" s="2">
        <v>4.4983516221464299E-2</v>
      </c>
      <c r="E22" s="2">
        <v>425.43284394622901</v>
      </c>
      <c r="G22" s="2">
        <v>20</v>
      </c>
      <c r="H22" s="2" t="str">
        <f>VLOOKUP(G22,'Object Types'!$B$3:$D$192, 3, FALSE)</f>
        <v>Pedestrian</v>
      </c>
      <c r="I22" s="2">
        <v>0.205050843730049</v>
      </c>
      <c r="J22" s="2">
        <v>317.859233890197</v>
      </c>
      <c r="L22" s="2">
        <v>20</v>
      </c>
      <c r="M22" s="2" t="str">
        <f>VLOOKUP(L22,'Object Types'!$B$3:$D$192, 3, FALSE)</f>
        <v>Pedestrian</v>
      </c>
      <c r="N22" s="2">
        <v>5.67682916750816E-2</v>
      </c>
      <c r="O22" s="2">
        <v>389.745496657616</v>
      </c>
      <c r="Q22" s="2">
        <v>20</v>
      </c>
      <c r="R22" s="2" t="str">
        <f>VLOOKUP(Q22,'Object Types'!$B$3:$D$192, 3, FALSE)</f>
        <v>Pedestrian</v>
      </c>
      <c r="S22" s="2">
        <v>0.15485138682192001</v>
      </c>
      <c r="T22" s="2">
        <v>310.016136337136</v>
      </c>
      <c r="V22" s="2">
        <v>20</v>
      </c>
      <c r="W22" s="2" t="str">
        <f>VLOOKUP(V22,'Object Types'!$B$3:$D$192, 3, FALSE)</f>
        <v>Pedestrian</v>
      </c>
      <c r="X22" s="2">
        <v>0.23322158405827001</v>
      </c>
      <c r="Y22" s="2">
        <v>275.79706594308101</v>
      </c>
      <c r="AA22" s="2">
        <v>20</v>
      </c>
      <c r="AB22" s="2" t="str">
        <f>VLOOKUP(AA22,'Object Types'!$B$3:$D$192, 3, FALSE)</f>
        <v>Pedestrian</v>
      </c>
      <c r="AC22" s="2">
        <v>0.15484220974342799</v>
      </c>
      <c r="AD22" s="2">
        <v>336.21359933822498</v>
      </c>
      <c r="AF22" s="2">
        <v>23</v>
      </c>
      <c r="AG22" s="2" t="str">
        <f>VLOOKUP(AF22,'Object Types'!$B$3:$D$192, 3, FALSE)</f>
        <v>Pedestrian</v>
      </c>
      <c r="AH22" s="2">
        <v>8.1414228594825305E-2</v>
      </c>
      <c r="AI22" s="2">
        <v>834.45197969158505</v>
      </c>
    </row>
    <row r="23" spans="2:35" x14ac:dyDescent="0.25">
      <c r="B23" s="2">
        <v>21</v>
      </c>
      <c r="C23" s="2" t="str">
        <f>VLOOKUP(B23,'Object Types'!$B$3:$D$192, 3, FALSE)</f>
        <v>Pedestrian</v>
      </c>
      <c r="D23" s="2">
        <v>0.28706672136658401</v>
      </c>
      <c r="E23" s="2">
        <v>206.327583338793</v>
      </c>
      <c r="G23" s="2">
        <v>21</v>
      </c>
      <c r="H23" s="2" t="str">
        <f>VLOOKUP(G23,'Object Types'!$B$3:$D$192, 3, FALSE)</f>
        <v>Pedestrian</v>
      </c>
      <c r="I23" s="2">
        <v>0.22877977183048001</v>
      </c>
      <c r="J23" s="2">
        <v>144.71868525546799</v>
      </c>
      <c r="L23" s="2">
        <v>21</v>
      </c>
      <c r="M23" s="2" t="str">
        <f>VLOOKUP(L23,'Object Types'!$B$3:$D$192, 3, FALSE)</f>
        <v>Pedestrian</v>
      </c>
      <c r="N23" s="2">
        <v>0.166184686688059</v>
      </c>
      <c r="O23" s="2">
        <v>224.15953246752699</v>
      </c>
      <c r="Q23" s="2">
        <v>21</v>
      </c>
      <c r="R23" s="2" t="str">
        <f>VLOOKUP(Q23,'Object Types'!$B$3:$D$192, 3, FALSE)</f>
        <v>Pedestrian</v>
      </c>
      <c r="S23" s="2">
        <v>0.23559710395250699</v>
      </c>
      <c r="T23" s="2">
        <v>189.791383413511</v>
      </c>
      <c r="V23" s="2">
        <v>21</v>
      </c>
      <c r="W23" s="2" t="str">
        <f>VLOOKUP(V23,'Object Types'!$B$3:$D$192, 3, FALSE)</f>
        <v>Pedestrian</v>
      </c>
      <c r="X23" s="2">
        <v>0.39516035102227098</v>
      </c>
      <c r="Y23" s="2">
        <v>162.70788142169701</v>
      </c>
      <c r="AA23" s="2">
        <v>21</v>
      </c>
      <c r="AB23" s="2" t="str">
        <f>VLOOKUP(AA23,'Object Types'!$B$3:$D$192, 3, FALSE)</f>
        <v>Pedestrian</v>
      </c>
      <c r="AC23" s="2">
        <v>0.344536981042669</v>
      </c>
      <c r="AD23" s="2">
        <v>165.71609528133001</v>
      </c>
      <c r="AF23" s="2">
        <v>24</v>
      </c>
      <c r="AG23" s="2" t="str">
        <f>VLOOKUP(AF23,'Object Types'!$B$3:$D$192, 3, FALSE)</f>
        <v>Pedestrian</v>
      </c>
      <c r="AH23" s="2">
        <v>6.10904035142181E-2</v>
      </c>
      <c r="AI23" s="2">
        <v>879.15805837657194</v>
      </c>
    </row>
    <row r="24" spans="2:35" x14ac:dyDescent="0.25">
      <c r="B24" s="2">
        <v>22</v>
      </c>
      <c r="C24" s="2" t="str">
        <f>VLOOKUP(B24,'Object Types'!$B$3:$D$192, 3, FALSE)</f>
        <v>Pedestrian</v>
      </c>
      <c r="D24" s="2">
        <v>0.49757513425564498</v>
      </c>
      <c r="E24" s="2">
        <v>117.617226794633</v>
      </c>
      <c r="G24" s="2">
        <v>22</v>
      </c>
      <c r="H24" s="2" t="str">
        <f>VLOOKUP(G24,'Object Types'!$B$3:$D$192, 3, FALSE)</f>
        <v>Pedestrian</v>
      </c>
      <c r="I24" s="2">
        <v>0.13354938024076499</v>
      </c>
      <c r="J24" s="2">
        <v>263.24420748844602</v>
      </c>
      <c r="L24" s="2">
        <v>22</v>
      </c>
      <c r="M24" s="2" t="str">
        <f>VLOOKUP(L24,'Object Types'!$B$3:$D$192, 3, FALSE)</f>
        <v>Pedestrian</v>
      </c>
      <c r="N24" s="2">
        <v>0.252587750300938</v>
      </c>
      <c r="O24" s="2">
        <v>229.34976253272399</v>
      </c>
      <c r="Q24" s="2">
        <v>22</v>
      </c>
      <c r="R24" s="2" t="str">
        <f>VLOOKUP(Q24,'Object Types'!$B$3:$D$192, 3, FALSE)</f>
        <v>Pedestrian</v>
      </c>
      <c r="S24" s="2">
        <v>0.125260147026763</v>
      </c>
      <c r="T24" s="2">
        <v>242.29955838152301</v>
      </c>
      <c r="V24" s="2">
        <v>22</v>
      </c>
      <c r="W24" s="2" t="str">
        <f>VLOOKUP(V24,'Object Types'!$B$3:$D$192, 3, FALSE)</f>
        <v>Pedestrian</v>
      </c>
      <c r="X24" s="2">
        <v>0.24673371313989501</v>
      </c>
      <c r="Y24" s="2">
        <v>148.37023716280299</v>
      </c>
      <c r="AA24" s="2">
        <v>22</v>
      </c>
      <c r="AB24" s="2" t="str">
        <f>VLOOKUP(AA24,'Object Types'!$B$3:$D$192, 3, FALSE)</f>
        <v>Pedestrian</v>
      </c>
      <c r="AC24" s="2">
        <v>0.163515018635052</v>
      </c>
      <c r="AD24" s="2">
        <v>172.68470377124899</v>
      </c>
      <c r="AF24" s="2">
        <v>25</v>
      </c>
      <c r="AG24" s="2" t="str">
        <f>VLOOKUP(AF24,'Object Types'!$B$3:$D$192, 3, FALSE)</f>
        <v>Static Person</v>
      </c>
      <c r="AH24" s="2">
        <v>0.219653417192919</v>
      </c>
      <c r="AI24" s="2">
        <v>183.36475599616799</v>
      </c>
    </row>
    <row r="25" spans="2:35" x14ac:dyDescent="0.25">
      <c r="B25" s="2">
        <v>23</v>
      </c>
      <c r="C25" s="2" t="str">
        <f>VLOOKUP(B25,'Object Types'!$B$3:$D$192, 3, FALSE)</f>
        <v>Pedestrian</v>
      </c>
      <c r="D25" s="2">
        <v>0.13856634887599101</v>
      </c>
      <c r="E25" s="2">
        <v>343.35229891174799</v>
      </c>
      <c r="G25" s="2">
        <v>23</v>
      </c>
      <c r="H25" s="2" t="str">
        <f>VLOOKUP(G25,'Object Types'!$B$3:$D$192, 3, FALSE)</f>
        <v>Pedestrian</v>
      </c>
      <c r="I25" s="2">
        <v>0.269627926114551</v>
      </c>
      <c r="J25" s="2">
        <v>315.90251149172701</v>
      </c>
      <c r="L25" s="2">
        <v>23</v>
      </c>
      <c r="M25" s="2" t="str">
        <f>VLOOKUP(L25,'Object Types'!$B$3:$D$192, 3, FALSE)</f>
        <v>Pedestrian</v>
      </c>
      <c r="N25" s="2">
        <v>0.34562368069002403</v>
      </c>
      <c r="O25" s="2">
        <v>300.02570648696098</v>
      </c>
      <c r="Q25" s="2">
        <v>23</v>
      </c>
      <c r="R25" s="2" t="str">
        <f>VLOOKUP(Q25,'Object Types'!$B$3:$D$192, 3, FALSE)</f>
        <v>Pedestrian</v>
      </c>
      <c r="S25" s="2">
        <v>0.23276521776919801</v>
      </c>
      <c r="T25" s="2">
        <v>292.39075801107401</v>
      </c>
      <c r="V25" s="2">
        <v>23</v>
      </c>
      <c r="W25" s="2" t="str">
        <f>VLOOKUP(V25,'Object Types'!$B$3:$D$192, 3, FALSE)</f>
        <v>Pedestrian</v>
      </c>
      <c r="X25" s="2">
        <v>0.28527677256318701</v>
      </c>
      <c r="Y25" s="2">
        <v>304.12473458649401</v>
      </c>
      <c r="AA25" s="2">
        <v>23</v>
      </c>
      <c r="AB25" s="2" t="str">
        <f>VLOOKUP(AA25,'Object Types'!$B$3:$D$192, 3, FALSE)</f>
        <v>Pedestrian</v>
      </c>
      <c r="AC25" s="2">
        <v>4.94673607926139E-2</v>
      </c>
      <c r="AD25" s="2">
        <v>497.67240870897598</v>
      </c>
      <c r="AF25" s="2">
        <v>26</v>
      </c>
      <c r="AG25" s="2" t="str">
        <f>VLOOKUP(AF25,'Object Types'!$B$3:$D$192, 3, FALSE)</f>
        <v>Pedestrian</v>
      </c>
      <c r="AH25" s="2">
        <v>0.151295115023136</v>
      </c>
      <c r="AI25" s="2">
        <v>484.05616815264</v>
      </c>
    </row>
    <row r="26" spans="2:35" x14ac:dyDescent="0.25">
      <c r="B26" s="2">
        <v>24</v>
      </c>
      <c r="C26" s="2" t="str">
        <f>VLOOKUP(B26,'Object Types'!$B$3:$D$192, 3, FALSE)</f>
        <v>Pedestrian</v>
      </c>
      <c r="D26" s="2">
        <v>0.28153989000372998</v>
      </c>
      <c r="E26" s="2">
        <v>316.71304417055001</v>
      </c>
      <c r="G26" s="2">
        <v>24</v>
      </c>
      <c r="H26" s="2" t="str">
        <f>VLOOKUP(G26,'Object Types'!$B$3:$D$192, 3, FALSE)</f>
        <v>Pedestrian</v>
      </c>
      <c r="I26" s="2">
        <v>0.45450753238771402</v>
      </c>
      <c r="J26" s="2">
        <v>93.710128904429993</v>
      </c>
      <c r="L26" s="2">
        <v>24</v>
      </c>
      <c r="M26" s="2" t="str">
        <f>VLOOKUP(L26,'Object Types'!$B$3:$D$192, 3, FALSE)</f>
        <v>Pedestrian</v>
      </c>
      <c r="N26" s="2">
        <v>0.34196665279503802</v>
      </c>
      <c r="O26" s="2">
        <v>296.535529834763</v>
      </c>
      <c r="Q26" s="2">
        <v>24</v>
      </c>
      <c r="R26" s="2" t="str">
        <f>VLOOKUP(Q26,'Object Types'!$B$3:$D$192, 3, FALSE)</f>
        <v>Pedestrian</v>
      </c>
      <c r="S26" s="2">
        <v>0.36470291531198001</v>
      </c>
      <c r="T26" s="2">
        <v>277.92382603430201</v>
      </c>
      <c r="V26" s="2">
        <v>24</v>
      </c>
      <c r="W26" s="2" t="str">
        <f>VLOOKUP(V26,'Object Types'!$B$3:$D$192, 3, FALSE)</f>
        <v>Pedestrian</v>
      </c>
      <c r="X26" s="2">
        <v>0.54162692635670995</v>
      </c>
      <c r="Y26" s="2">
        <v>95.153410052727693</v>
      </c>
      <c r="AA26" s="2">
        <v>24</v>
      </c>
      <c r="AB26" s="2" t="str">
        <f>VLOOKUP(AA26,'Object Types'!$B$3:$D$192, 3, FALSE)</f>
        <v>Pedestrian</v>
      </c>
      <c r="AC26" s="2">
        <v>0.60141115810755896</v>
      </c>
      <c r="AD26" s="2">
        <v>95.815577187573496</v>
      </c>
      <c r="AF26" s="2">
        <v>27</v>
      </c>
      <c r="AG26" s="2" t="str">
        <f>VLOOKUP(AF26,'Object Types'!$B$3:$D$192, 3, FALSE)</f>
        <v>Pedestrian</v>
      </c>
      <c r="AH26" s="2">
        <v>0.175275500196617</v>
      </c>
      <c r="AI26" s="2">
        <v>252.140636875441</v>
      </c>
    </row>
    <row r="27" spans="2:35" x14ac:dyDescent="0.25">
      <c r="B27" s="2">
        <v>25</v>
      </c>
      <c r="C27" s="2" t="str">
        <f>VLOOKUP(B27,'Object Types'!$B$3:$D$192, 3, FALSE)</f>
        <v>Static Person</v>
      </c>
      <c r="D27" s="2">
        <v>0.27636932854031299</v>
      </c>
      <c r="E27" s="2">
        <v>58.256352443937402</v>
      </c>
      <c r="G27" s="2">
        <v>25</v>
      </c>
      <c r="H27" s="2" t="str">
        <f>VLOOKUP(G27,'Object Types'!$B$3:$D$192, 3, FALSE)</f>
        <v>Static Person</v>
      </c>
      <c r="I27" s="2">
        <v>2.5959170023885699E-2</v>
      </c>
      <c r="J27" s="2">
        <v>427.240591479567</v>
      </c>
      <c r="L27" s="2">
        <v>25</v>
      </c>
      <c r="M27" s="2" t="str">
        <f>VLOOKUP(L27,'Object Types'!$B$3:$D$192, 3, FALSE)</f>
        <v>Static Person</v>
      </c>
      <c r="N27" s="2">
        <v>0.41880417772829998</v>
      </c>
      <c r="O27" s="2">
        <v>54.297316299491797</v>
      </c>
      <c r="Q27" s="2">
        <v>25</v>
      </c>
      <c r="R27" s="2" t="str">
        <f>VLOOKUP(Q27,'Object Types'!$B$3:$D$192, 3, FALSE)</f>
        <v>Static Person</v>
      </c>
      <c r="S27" s="2">
        <v>0.20291644752086299</v>
      </c>
      <c r="T27" s="2">
        <v>65.062832681734207</v>
      </c>
      <c r="V27" s="2">
        <v>25</v>
      </c>
      <c r="W27" s="2" t="str">
        <f>VLOOKUP(V27,'Object Types'!$B$3:$D$192, 3, FALSE)</f>
        <v>Static Person</v>
      </c>
      <c r="X27" s="2">
        <v>0.104229362582772</v>
      </c>
      <c r="Y27" s="2">
        <v>192.540935295868</v>
      </c>
      <c r="AA27" s="2">
        <v>25</v>
      </c>
      <c r="AB27" s="2" t="str">
        <f>VLOOKUP(AA27,'Object Types'!$B$3:$D$192, 3, FALSE)</f>
        <v>Static Person</v>
      </c>
      <c r="AC27" s="2">
        <v>2.7306077808386599E-2</v>
      </c>
      <c r="AD27" s="2">
        <v>439.79434984951803</v>
      </c>
      <c r="AF27" s="2">
        <v>28</v>
      </c>
      <c r="AG27" s="2" t="str">
        <f>VLOOKUP(AF27,'Object Types'!$B$3:$D$192, 3, FALSE)</f>
        <v>Pedestrian</v>
      </c>
      <c r="AH27" s="2">
        <v>3.6766669075181002E-2</v>
      </c>
      <c r="AI27" s="2">
        <v>1056.2872297696099</v>
      </c>
    </row>
    <row r="28" spans="2:35" x14ac:dyDescent="0.25">
      <c r="B28" s="2">
        <v>26</v>
      </c>
      <c r="C28" s="2" t="str">
        <f>VLOOKUP(B28,'Object Types'!$B$3:$D$192, 3, FALSE)</f>
        <v>Pedestrian</v>
      </c>
      <c r="D28" s="2">
        <v>0.40404566081175503</v>
      </c>
      <c r="E28" s="2">
        <v>291.64283048810199</v>
      </c>
      <c r="G28" s="2">
        <v>26</v>
      </c>
      <c r="H28" s="2" t="str">
        <f>VLOOKUP(G28,'Object Types'!$B$3:$D$192, 3, FALSE)</f>
        <v>Pedestrian</v>
      </c>
      <c r="I28" s="2">
        <v>0.32581732147546999</v>
      </c>
      <c r="J28" s="2">
        <v>306.54986378873599</v>
      </c>
      <c r="L28" s="2">
        <v>26</v>
      </c>
      <c r="M28" s="2" t="str">
        <f>VLOOKUP(L28,'Object Types'!$B$3:$D$192, 3, FALSE)</f>
        <v>Pedestrian</v>
      </c>
      <c r="N28" s="2">
        <v>0.42211588868543298</v>
      </c>
      <c r="O28" s="2">
        <v>257.47772816235101</v>
      </c>
      <c r="Q28" s="2">
        <v>26</v>
      </c>
      <c r="R28" s="2" t="str">
        <f>VLOOKUP(Q28,'Object Types'!$B$3:$D$192, 3, FALSE)</f>
        <v>Pedestrian</v>
      </c>
      <c r="S28" s="2">
        <v>0.43437886693931199</v>
      </c>
      <c r="T28" s="2">
        <v>129.703737947083</v>
      </c>
      <c r="V28" s="2">
        <v>26</v>
      </c>
      <c r="W28" s="2" t="str">
        <f>VLOOKUP(V28,'Object Types'!$B$3:$D$192, 3, FALSE)</f>
        <v>Pedestrian</v>
      </c>
      <c r="X28" s="2">
        <v>0.445426846237435</v>
      </c>
      <c r="Y28" s="2">
        <v>220.965104530849</v>
      </c>
      <c r="AA28" s="2">
        <v>26</v>
      </c>
      <c r="AB28" s="2" t="str">
        <f>VLOOKUP(AA28,'Object Types'!$B$3:$D$192, 3, FALSE)</f>
        <v>Pedestrian</v>
      </c>
      <c r="AC28" s="2">
        <v>0.54908488012575796</v>
      </c>
      <c r="AD28" s="2">
        <v>119.97322171837</v>
      </c>
      <c r="AF28" s="2">
        <v>29</v>
      </c>
      <c r="AG28" s="2" t="str">
        <f>VLOOKUP(AF28,'Object Types'!$B$3:$D$192, 3, FALSE)</f>
        <v>Pedestrian</v>
      </c>
      <c r="AH28" s="2">
        <v>0.107370413063195</v>
      </c>
      <c r="AI28" s="2">
        <v>670.57361311278203</v>
      </c>
    </row>
    <row r="29" spans="2:35" x14ac:dyDescent="0.25">
      <c r="B29" s="2">
        <v>27</v>
      </c>
      <c r="C29" s="2" t="str">
        <f>VLOOKUP(B29,'Object Types'!$B$3:$D$192, 3, FALSE)</f>
        <v>Pedestrian</v>
      </c>
      <c r="D29" s="2">
        <v>0.611539995028063</v>
      </c>
      <c r="E29" s="2">
        <v>44.320559905729297</v>
      </c>
      <c r="G29" s="2">
        <v>27</v>
      </c>
      <c r="H29" s="2" t="str">
        <f>VLOOKUP(G29,'Object Types'!$B$3:$D$192, 3, FALSE)</f>
        <v>Pedestrian</v>
      </c>
      <c r="I29" s="2">
        <v>0.52262938400637604</v>
      </c>
      <c r="J29" s="2">
        <v>68.942042579239697</v>
      </c>
      <c r="L29" s="2">
        <v>27</v>
      </c>
      <c r="M29" s="2" t="str">
        <f>VLOOKUP(L29,'Object Types'!$B$3:$D$192, 3, FALSE)</f>
        <v>Pedestrian</v>
      </c>
      <c r="N29" s="2">
        <v>0.44687666527105802</v>
      </c>
      <c r="O29" s="2">
        <v>248.21145494937099</v>
      </c>
      <c r="Q29" s="2">
        <v>27</v>
      </c>
      <c r="R29" s="2" t="str">
        <f>VLOOKUP(Q29,'Object Types'!$B$3:$D$192, 3, FALSE)</f>
        <v>Pedestrian</v>
      </c>
      <c r="S29" s="2">
        <v>0.41398009724462798</v>
      </c>
      <c r="T29" s="2">
        <v>202.130367367649</v>
      </c>
      <c r="V29" s="2">
        <v>27</v>
      </c>
      <c r="W29" s="2" t="str">
        <f>VLOOKUP(V29,'Object Types'!$B$3:$D$192, 3, FALSE)</f>
        <v>Pedestrian</v>
      </c>
      <c r="X29" s="2">
        <v>0.555346057518048</v>
      </c>
      <c r="Y29" s="2">
        <v>30.931255598142499</v>
      </c>
      <c r="AA29" s="2">
        <v>27</v>
      </c>
      <c r="AB29" s="2" t="str">
        <f>VLOOKUP(AA29,'Object Types'!$B$3:$D$192, 3, FALSE)</f>
        <v>Pedestrian</v>
      </c>
      <c r="AC29" s="2">
        <v>0.63401409266853004</v>
      </c>
      <c r="AD29" s="2">
        <v>68.430755399153796</v>
      </c>
      <c r="AF29" s="2">
        <v>30</v>
      </c>
      <c r="AG29" s="2" t="str">
        <f>VLOOKUP(AF29,'Object Types'!$B$3:$D$192, 3, FALSE)</f>
        <v>Pedestrian</v>
      </c>
      <c r="AH29" s="2">
        <v>4.0795271365329303E-2</v>
      </c>
      <c r="AI29" s="2">
        <v>668.68060526206796</v>
      </c>
    </row>
    <row r="30" spans="2:35" x14ac:dyDescent="0.25">
      <c r="B30" s="2">
        <v>28</v>
      </c>
      <c r="C30" s="2" t="str">
        <f>VLOOKUP(B30,'Object Types'!$B$3:$D$192, 3, FALSE)</f>
        <v>Pedestrian</v>
      </c>
      <c r="D30" s="2">
        <v>0.17353074011653799</v>
      </c>
      <c r="E30" s="2">
        <v>263.95350678624101</v>
      </c>
      <c r="G30" s="2">
        <v>28</v>
      </c>
      <c r="H30" s="2" t="str">
        <f>VLOOKUP(G30,'Object Types'!$B$3:$D$192, 3, FALSE)</f>
        <v>Pedestrian</v>
      </c>
      <c r="I30" s="2">
        <v>0.22529130353843099</v>
      </c>
      <c r="J30" s="2">
        <v>258.01895055804101</v>
      </c>
      <c r="L30" s="2">
        <v>28</v>
      </c>
      <c r="M30" s="2" t="str">
        <f>VLOOKUP(L30,'Object Types'!$B$3:$D$192, 3, FALSE)</f>
        <v>Pedestrian</v>
      </c>
      <c r="N30" s="2">
        <v>0.27872928814006998</v>
      </c>
      <c r="O30" s="2">
        <v>280.86437457339201</v>
      </c>
      <c r="Q30" s="2">
        <v>28</v>
      </c>
      <c r="R30" s="2" t="str">
        <f>VLOOKUP(Q30,'Object Types'!$B$3:$D$192, 3, FALSE)</f>
        <v>Pedestrian</v>
      </c>
      <c r="S30" s="2">
        <v>0.25206965170576801</v>
      </c>
      <c r="T30" s="2">
        <v>246.41842984658399</v>
      </c>
      <c r="V30" s="2">
        <v>28</v>
      </c>
      <c r="W30" s="2" t="str">
        <f>VLOOKUP(V30,'Object Types'!$B$3:$D$192, 3, FALSE)</f>
        <v>Pedestrian</v>
      </c>
      <c r="X30" s="2">
        <v>0.24669042245016401</v>
      </c>
      <c r="Y30" s="2">
        <v>159.99866833700801</v>
      </c>
      <c r="AA30" s="2">
        <v>28</v>
      </c>
      <c r="AB30" s="2" t="str">
        <f>VLOOKUP(AA30,'Object Types'!$B$3:$D$192, 3, FALSE)</f>
        <v>Pedestrian</v>
      </c>
      <c r="AC30" s="2">
        <v>0.171389315415264</v>
      </c>
      <c r="AD30" s="2">
        <v>233.943219243627</v>
      </c>
      <c r="AF30" s="2">
        <v>31</v>
      </c>
      <c r="AG30" s="2" t="str">
        <f>VLOOKUP(AF30,'Object Types'!$B$3:$D$192, 3, FALSE)</f>
        <v>Pedestrian</v>
      </c>
      <c r="AH30" s="2">
        <v>6.7176554961841398E-2</v>
      </c>
      <c r="AI30" s="2">
        <v>381.32290550279401</v>
      </c>
    </row>
    <row r="31" spans="2:35" x14ac:dyDescent="0.25">
      <c r="B31" s="2">
        <v>29</v>
      </c>
      <c r="C31" s="2" t="str">
        <f>VLOOKUP(B31,'Object Types'!$B$3:$D$192, 3, FALSE)</f>
        <v>Pedestrian</v>
      </c>
      <c r="D31" s="2">
        <v>6.6486729887182003E-2</v>
      </c>
      <c r="E31" s="2">
        <v>359.95563437240497</v>
      </c>
      <c r="G31" s="2">
        <v>29</v>
      </c>
      <c r="H31" s="2" t="str">
        <f>VLOOKUP(G31,'Object Types'!$B$3:$D$192, 3, FALSE)</f>
        <v>Pedestrian</v>
      </c>
      <c r="I31" s="2">
        <v>0.22486496235929501</v>
      </c>
      <c r="J31" s="2">
        <v>261.87307107545303</v>
      </c>
      <c r="L31" s="2">
        <v>29</v>
      </c>
      <c r="M31" s="2" t="str">
        <f>VLOOKUP(L31,'Object Types'!$B$3:$D$192, 3, FALSE)</f>
        <v>Pedestrian</v>
      </c>
      <c r="N31" s="2">
        <v>0.30049169577886098</v>
      </c>
      <c r="O31" s="2">
        <v>297.47362945358498</v>
      </c>
      <c r="Q31" s="2">
        <v>29</v>
      </c>
      <c r="R31" s="2" t="str">
        <f>VLOOKUP(Q31,'Object Types'!$B$3:$D$192, 3, FALSE)</f>
        <v>Pedestrian</v>
      </c>
      <c r="S31" s="2">
        <v>0.28087433006067303</v>
      </c>
      <c r="T31" s="2">
        <v>296.61388497792399</v>
      </c>
      <c r="V31" s="2">
        <v>29</v>
      </c>
      <c r="W31" s="2" t="str">
        <f>VLOOKUP(V31,'Object Types'!$B$3:$D$192, 3, FALSE)</f>
        <v>Pedestrian</v>
      </c>
      <c r="X31" s="2">
        <v>0.21839800644132201</v>
      </c>
      <c r="Y31" s="2">
        <v>768.139717887188</v>
      </c>
      <c r="AA31" s="2">
        <v>29</v>
      </c>
      <c r="AB31" s="2" t="str">
        <f>VLOOKUP(AA31,'Object Types'!$B$3:$D$192, 3, FALSE)</f>
        <v>Pedestrian</v>
      </c>
      <c r="AC31" s="2">
        <v>4.6268762354273602E-2</v>
      </c>
      <c r="AD31" s="2">
        <v>497.04769853377798</v>
      </c>
      <c r="AF31" s="2">
        <v>32</v>
      </c>
      <c r="AG31" s="2" t="str">
        <f>VLOOKUP(AF31,'Object Types'!$B$3:$D$192, 3, FALSE)</f>
        <v>Pedestrian</v>
      </c>
      <c r="AH31" s="2">
        <v>4.5127138667757999E-2</v>
      </c>
      <c r="AI31" s="2">
        <v>642.36524162363901</v>
      </c>
    </row>
    <row r="32" spans="2:35" x14ac:dyDescent="0.25">
      <c r="B32" s="2">
        <v>30</v>
      </c>
      <c r="C32" s="2" t="str">
        <f>VLOOKUP(B32,'Object Types'!$B$3:$D$192, 3, FALSE)</f>
        <v>Pedestrian</v>
      </c>
      <c r="D32" s="2">
        <v>0.15410460647785201</v>
      </c>
      <c r="E32" s="2">
        <v>377.62550156510599</v>
      </c>
      <c r="G32" s="2">
        <v>30</v>
      </c>
      <c r="H32" s="2" t="str">
        <f>VLOOKUP(G32,'Object Types'!$B$3:$D$192, 3, FALSE)</f>
        <v>Pedestrian</v>
      </c>
      <c r="I32" s="2">
        <v>0.151399872960055</v>
      </c>
      <c r="J32" s="2">
        <v>354.81194373107598</v>
      </c>
      <c r="L32" s="2">
        <v>30</v>
      </c>
      <c r="M32" s="2" t="str">
        <f>VLOOKUP(L32,'Object Types'!$B$3:$D$192, 3, FALSE)</f>
        <v>Pedestrian</v>
      </c>
      <c r="N32" s="2">
        <v>0.20551467634083001</v>
      </c>
      <c r="O32" s="2">
        <v>423.704385675151</v>
      </c>
      <c r="Q32" s="2">
        <v>30</v>
      </c>
      <c r="R32" s="2" t="str">
        <f>VLOOKUP(Q32,'Object Types'!$B$3:$D$192, 3, FALSE)</f>
        <v>Pedestrian</v>
      </c>
      <c r="S32" s="2">
        <v>0.209251155630236</v>
      </c>
      <c r="T32" s="2">
        <v>365.62543222132399</v>
      </c>
      <c r="V32" s="2">
        <v>30</v>
      </c>
      <c r="W32" s="2" t="str">
        <f>VLOOKUP(V32,'Object Types'!$B$3:$D$192, 3, FALSE)</f>
        <v>Pedestrian</v>
      </c>
      <c r="X32" s="2">
        <v>0.26315233498039298</v>
      </c>
      <c r="Y32" s="2">
        <v>328.215988168254</v>
      </c>
      <c r="AA32" s="2">
        <v>30</v>
      </c>
      <c r="AB32" s="2" t="str">
        <f>VLOOKUP(AA32,'Object Types'!$B$3:$D$192, 3, FALSE)</f>
        <v>Pedestrian</v>
      </c>
      <c r="AC32" s="2">
        <v>0.24148854040779</v>
      </c>
      <c r="AD32" s="2">
        <v>403.31422305712601</v>
      </c>
      <c r="AF32" s="2">
        <v>33</v>
      </c>
      <c r="AG32" s="2" t="str">
        <f>VLOOKUP(AF32,'Object Types'!$B$3:$D$192, 3, FALSE)</f>
        <v>Pedestrian</v>
      </c>
      <c r="AH32" s="2">
        <v>7.29972171939927E-2</v>
      </c>
      <c r="AI32" s="2">
        <v>854.27504063030506</v>
      </c>
    </row>
    <row r="33" spans="2:35" x14ac:dyDescent="0.25">
      <c r="B33" s="2">
        <v>31</v>
      </c>
      <c r="C33" s="2" t="str">
        <f>VLOOKUP(B33,'Object Types'!$B$3:$D$192, 3, FALSE)</f>
        <v>Pedestrian</v>
      </c>
      <c r="D33" s="2">
        <v>8.8210450212284602E-2</v>
      </c>
      <c r="E33" s="2">
        <v>334.12590675297099</v>
      </c>
      <c r="G33" s="2">
        <v>31</v>
      </c>
      <c r="H33" s="2" t="str">
        <f>VLOOKUP(G33,'Object Types'!$B$3:$D$192, 3, FALSE)</f>
        <v>Pedestrian</v>
      </c>
      <c r="I33" s="2">
        <v>9.7106263566775999E-2</v>
      </c>
      <c r="J33" s="2">
        <v>329.11857932755203</v>
      </c>
      <c r="L33" s="2">
        <v>31</v>
      </c>
      <c r="M33" s="2" t="str">
        <f>VLOOKUP(L33,'Object Types'!$B$3:$D$192, 3, FALSE)</f>
        <v>Pedestrian</v>
      </c>
      <c r="N33" s="2">
        <v>0.10152241159351</v>
      </c>
      <c r="O33" s="2">
        <v>279.31170937311202</v>
      </c>
      <c r="Q33" s="2">
        <v>31</v>
      </c>
      <c r="R33" s="2" t="str">
        <f>VLOOKUP(Q33,'Object Types'!$B$3:$D$192, 3, FALSE)</f>
        <v>Pedestrian</v>
      </c>
      <c r="S33" s="2">
        <v>0.25526316163185903</v>
      </c>
      <c r="T33" s="2">
        <v>264.028373894433</v>
      </c>
      <c r="V33" s="2">
        <v>31</v>
      </c>
      <c r="W33" s="2" t="str">
        <f>VLOOKUP(V33,'Object Types'!$B$3:$D$192, 3, FALSE)</f>
        <v>Pedestrian</v>
      </c>
      <c r="X33" s="2">
        <v>9.80807143581508E-2</v>
      </c>
      <c r="Y33" s="2">
        <v>314.17415365446101</v>
      </c>
      <c r="AA33" s="2">
        <v>31</v>
      </c>
      <c r="AB33" s="2" t="str">
        <f>VLOOKUP(AA33,'Object Types'!$B$3:$D$192, 3, FALSE)</f>
        <v>Pedestrian</v>
      </c>
      <c r="AC33" s="2">
        <v>0.12988125008558099</v>
      </c>
      <c r="AD33" s="2">
        <v>450.63707154599598</v>
      </c>
      <c r="AF33" s="2">
        <v>34</v>
      </c>
      <c r="AG33" s="2" t="str">
        <f>VLOOKUP(AF33,'Object Types'!$B$3:$D$192, 3, FALSE)</f>
        <v>Pedestrian</v>
      </c>
      <c r="AH33" s="2">
        <v>0.13321620852266</v>
      </c>
      <c r="AI33" s="2">
        <v>710.21394008224604</v>
      </c>
    </row>
    <row r="34" spans="2:35" x14ac:dyDescent="0.25">
      <c r="B34" s="2">
        <v>32</v>
      </c>
      <c r="C34" s="2" t="str">
        <f>VLOOKUP(B34,'Object Types'!$B$3:$D$192, 3, FALSE)</f>
        <v>Pedestrian</v>
      </c>
      <c r="D34" s="2">
        <v>6.2724038301032695E-2</v>
      </c>
      <c r="E34" s="2">
        <v>367.533362127705</v>
      </c>
      <c r="G34" s="2">
        <v>32</v>
      </c>
      <c r="H34" s="2" t="str">
        <f>VLOOKUP(G34,'Object Types'!$B$3:$D$192, 3, FALSE)</f>
        <v>Pedestrian</v>
      </c>
      <c r="I34" s="2">
        <v>8.1533769030703807E-2</v>
      </c>
      <c r="J34" s="2">
        <v>281.08700277055402</v>
      </c>
      <c r="L34" s="2">
        <v>32</v>
      </c>
      <c r="M34" s="2" t="str">
        <f>VLOOKUP(L34,'Object Types'!$B$3:$D$192, 3, FALSE)</f>
        <v>Pedestrian</v>
      </c>
      <c r="N34" s="2">
        <v>0.12646042783354</v>
      </c>
      <c r="O34" s="2">
        <v>328.55993931443402</v>
      </c>
      <c r="Q34" s="2">
        <v>32</v>
      </c>
      <c r="R34" s="2" t="str">
        <f>VLOOKUP(Q34,'Object Types'!$B$3:$D$192, 3, FALSE)</f>
        <v>Pedestrian</v>
      </c>
      <c r="S34" s="2">
        <v>0.10088910318420399</v>
      </c>
      <c r="T34" s="2">
        <v>278.75787213988599</v>
      </c>
      <c r="V34" s="2">
        <v>32</v>
      </c>
      <c r="W34" s="2" t="str">
        <f>VLOOKUP(V34,'Object Types'!$B$3:$D$192, 3, FALSE)</f>
        <v>Pedestrian</v>
      </c>
      <c r="X34" s="2">
        <v>9.2184866161796594E-2</v>
      </c>
      <c r="Y34" s="2">
        <v>281.38348981725699</v>
      </c>
      <c r="AA34" s="2">
        <v>32</v>
      </c>
      <c r="AB34" s="2" t="str">
        <f>VLOOKUP(AA34,'Object Types'!$B$3:$D$192, 3, FALSE)</f>
        <v>Pedestrian</v>
      </c>
      <c r="AC34" s="2">
        <v>8.3542169620285697E-2</v>
      </c>
      <c r="AD34" s="2">
        <v>276.49218636784298</v>
      </c>
      <c r="AF34" s="2">
        <v>35</v>
      </c>
      <c r="AG34" s="2" t="str">
        <f>VLOOKUP(AF34,'Object Types'!$B$3:$D$192, 3, FALSE)</f>
        <v>Pedestrian</v>
      </c>
      <c r="AH34" s="2">
        <v>5.1283524075373899E-2</v>
      </c>
      <c r="AI34" s="2">
        <v>621.75668560799795</v>
      </c>
    </row>
    <row r="35" spans="2:35" x14ac:dyDescent="0.25">
      <c r="B35" s="2">
        <v>33</v>
      </c>
      <c r="C35" s="2" t="str">
        <f>VLOOKUP(B35,'Object Types'!$B$3:$D$192, 3, FALSE)</f>
        <v>Pedestrian</v>
      </c>
      <c r="D35" s="2">
        <v>0.230396135163557</v>
      </c>
      <c r="E35" s="2">
        <v>268.776647096354</v>
      </c>
      <c r="G35" s="2">
        <v>33</v>
      </c>
      <c r="H35" s="2" t="str">
        <f>VLOOKUP(G35,'Object Types'!$B$3:$D$192, 3, FALSE)</f>
        <v>Pedestrian</v>
      </c>
      <c r="I35" s="2">
        <v>0.17621439824062601</v>
      </c>
      <c r="J35" s="2">
        <v>269.06842080816398</v>
      </c>
      <c r="L35" s="2">
        <v>33</v>
      </c>
      <c r="M35" s="2" t="str">
        <f>VLOOKUP(L35,'Object Types'!$B$3:$D$192, 3, FALSE)</f>
        <v>Pedestrian</v>
      </c>
      <c r="N35" s="2">
        <v>0.34793592904272003</v>
      </c>
      <c r="O35" s="2">
        <v>235.62818248598199</v>
      </c>
      <c r="Q35" s="2">
        <v>33</v>
      </c>
      <c r="R35" s="2" t="str">
        <f>VLOOKUP(Q35,'Object Types'!$B$3:$D$192, 3, FALSE)</f>
        <v>Pedestrian</v>
      </c>
      <c r="S35" s="2">
        <v>0.21879763605174199</v>
      </c>
      <c r="T35" s="2">
        <v>252.01936370839701</v>
      </c>
      <c r="V35" s="2">
        <v>33</v>
      </c>
      <c r="W35" s="2" t="str">
        <f>VLOOKUP(V35,'Object Types'!$B$3:$D$192, 3, FALSE)</f>
        <v>Pedestrian</v>
      </c>
      <c r="X35" s="2">
        <v>0.235679677421262</v>
      </c>
      <c r="Y35" s="2">
        <v>253.637789650569</v>
      </c>
      <c r="AA35" s="2">
        <v>33</v>
      </c>
      <c r="AB35" s="2" t="str">
        <f>VLOOKUP(AA35,'Object Types'!$B$3:$D$192, 3, FALSE)</f>
        <v>Pedestrian</v>
      </c>
      <c r="AC35" s="2">
        <v>0.19730658913739099</v>
      </c>
      <c r="AD35" s="2">
        <v>244.23126500738201</v>
      </c>
      <c r="AF35" s="2">
        <v>36</v>
      </c>
      <c r="AG35" s="2" t="str">
        <f>VLOOKUP(AF35,'Object Types'!$B$3:$D$192, 3, FALSE)</f>
        <v>Pedestrian</v>
      </c>
      <c r="AH35" s="2">
        <v>7.4655129560083702E-2</v>
      </c>
      <c r="AI35" s="2">
        <v>785.411569737641</v>
      </c>
    </row>
    <row r="36" spans="2:35" x14ac:dyDescent="0.25">
      <c r="B36" s="2">
        <v>34</v>
      </c>
      <c r="C36" s="2" t="str">
        <f>VLOOKUP(B36,'Object Types'!$B$3:$D$192, 3, FALSE)</f>
        <v>Pedestrian</v>
      </c>
      <c r="D36" s="2">
        <v>0.592994616701504</v>
      </c>
      <c r="E36" s="2">
        <v>38.299672654097698</v>
      </c>
      <c r="G36" s="2">
        <v>34</v>
      </c>
      <c r="H36" s="2" t="str">
        <f>VLOOKUP(G36,'Object Types'!$B$3:$D$192, 3, FALSE)</f>
        <v>Pedestrian</v>
      </c>
      <c r="I36" s="2">
        <v>0.59202346099318504</v>
      </c>
      <c r="J36" s="2">
        <v>26.1660052992017</v>
      </c>
      <c r="L36" s="2">
        <v>34</v>
      </c>
      <c r="M36" s="2" t="str">
        <f>VLOOKUP(L36,'Object Types'!$B$3:$D$192, 3, FALSE)</f>
        <v>Pedestrian</v>
      </c>
      <c r="N36" s="2">
        <v>0.33594708175207</v>
      </c>
      <c r="O36" s="2">
        <v>180.47860037640299</v>
      </c>
      <c r="Q36" s="2">
        <v>34</v>
      </c>
      <c r="R36" s="2" t="str">
        <f>VLOOKUP(Q36,'Object Types'!$B$3:$D$192, 3, FALSE)</f>
        <v>Pedestrian</v>
      </c>
      <c r="S36" s="2">
        <v>0.145950529984472</v>
      </c>
      <c r="T36" s="2">
        <v>298.47002416038202</v>
      </c>
      <c r="V36" s="2">
        <v>34</v>
      </c>
      <c r="W36" s="2" t="str">
        <f>VLOOKUP(V36,'Object Types'!$B$3:$D$192, 3, FALSE)</f>
        <v>Pedestrian</v>
      </c>
      <c r="X36" s="2">
        <v>0.54832402566028704</v>
      </c>
      <c r="Y36" s="2">
        <v>33.371649894483802</v>
      </c>
      <c r="AA36" s="2">
        <v>34</v>
      </c>
      <c r="AB36" s="2" t="str">
        <f>VLOOKUP(AA36,'Object Types'!$B$3:$D$192, 3, FALSE)</f>
        <v>Pedestrian</v>
      </c>
      <c r="AC36" s="2">
        <v>0.50440970571949895</v>
      </c>
      <c r="AD36" s="2">
        <v>43.966932145986902</v>
      </c>
      <c r="AF36" s="2">
        <v>37</v>
      </c>
      <c r="AG36" s="2" t="str">
        <f>VLOOKUP(AF36,'Object Types'!$B$3:$D$192, 3, FALSE)</f>
        <v>Pedestrian</v>
      </c>
      <c r="AH36" s="2">
        <v>9.4509884869605598E-2</v>
      </c>
      <c r="AI36" s="2">
        <v>856.88390273402297</v>
      </c>
    </row>
    <row r="37" spans="2:35" x14ac:dyDescent="0.25">
      <c r="B37" s="2">
        <v>35</v>
      </c>
      <c r="C37" s="2" t="str">
        <f>VLOOKUP(B37,'Object Types'!$B$3:$D$192, 3, FALSE)</f>
        <v>Pedestrian</v>
      </c>
      <c r="D37" s="2">
        <v>0.27960863417322301</v>
      </c>
      <c r="E37" s="2">
        <v>329.922782054609</v>
      </c>
      <c r="G37" s="2">
        <v>35</v>
      </c>
      <c r="H37" s="2" t="str">
        <f>VLOOKUP(G37,'Object Types'!$B$3:$D$192, 3, FALSE)</f>
        <v>Pedestrian</v>
      </c>
      <c r="I37" s="2">
        <v>0.23327107680636899</v>
      </c>
      <c r="J37" s="2">
        <v>377.250370102825</v>
      </c>
      <c r="L37" s="2">
        <v>35</v>
      </c>
      <c r="M37" s="2" t="str">
        <f>VLOOKUP(L37,'Object Types'!$B$3:$D$192, 3, FALSE)</f>
        <v>Pedestrian</v>
      </c>
      <c r="N37" s="2">
        <v>0.236696221526048</v>
      </c>
      <c r="O37" s="2">
        <v>373.35921292594099</v>
      </c>
      <c r="Q37" s="2">
        <v>35</v>
      </c>
      <c r="R37" s="2" t="str">
        <f>VLOOKUP(Q37,'Object Types'!$B$3:$D$192, 3, FALSE)</f>
        <v>Pedestrian</v>
      </c>
      <c r="S37" s="2">
        <v>0.247955204284171</v>
      </c>
      <c r="T37" s="2">
        <v>364.87786984882501</v>
      </c>
      <c r="V37" s="2">
        <v>35</v>
      </c>
      <c r="W37" s="2" t="str">
        <f>VLOOKUP(V37,'Object Types'!$B$3:$D$192, 3, FALSE)</f>
        <v>Pedestrian</v>
      </c>
      <c r="X37" s="2">
        <v>0.26468374253136201</v>
      </c>
      <c r="Y37" s="2">
        <v>343.624162175165</v>
      </c>
      <c r="AA37" s="2">
        <v>35</v>
      </c>
      <c r="AB37" s="2" t="str">
        <f>VLOOKUP(AA37,'Object Types'!$B$3:$D$192, 3, FALSE)</f>
        <v>Pedestrian</v>
      </c>
      <c r="AC37" s="2">
        <v>0.23748141377114301</v>
      </c>
      <c r="AD37" s="2">
        <v>397.81901009822298</v>
      </c>
      <c r="AF37" s="2">
        <v>75</v>
      </c>
      <c r="AG37" s="2" t="str">
        <f>VLOOKUP(AF37,'Object Types'!$B$3:$D$192, 3, FALSE)</f>
        <v>Static Person</v>
      </c>
      <c r="AH37" s="2">
        <v>0.48981667656663302</v>
      </c>
      <c r="AI37" s="2">
        <v>13.1140167255036</v>
      </c>
    </row>
    <row r="38" spans="2:35" x14ac:dyDescent="0.25">
      <c r="B38" s="2">
        <v>36</v>
      </c>
      <c r="C38" s="2" t="str">
        <f>VLOOKUP(B38,'Object Types'!$B$3:$D$192, 3, FALSE)</f>
        <v>Pedestrian</v>
      </c>
      <c r="D38" s="2">
        <v>0.12797568979948701</v>
      </c>
      <c r="E38" s="2">
        <v>341.28618959024402</v>
      </c>
      <c r="G38" s="2">
        <v>36</v>
      </c>
      <c r="H38" s="2" t="str">
        <f>VLOOKUP(G38,'Object Types'!$B$3:$D$192, 3, FALSE)</f>
        <v>Pedestrian</v>
      </c>
      <c r="I38" s="2">
        <v>0.26192046602502</v>
      </c>
      <c r="J38" s="2">
        <v>306.490192473506</v>
      </c>
      <c r="L38" s="2">
        <v>36</v>
      </c>
      <c r="M38" s="2" t="str">
        <f>VLOOKUP(L38,'Object Types'!$B$3:$D$192, 3, FALSE)</f>
        <v>Pedestrian</v>
      </c>
      <c r="N38" s="2">
        <v>0.17558400011537301</v>
      </c>
      <c r="O38" s="2">
        <v>361.92325004042698</v>
      </c>
      <c r="Q38" s="2">
        <v>36</v>
      </c>
      <c r="R38" s="2" t="str">
        <f>VLOOKUP(Q38,'Object Types'!$B$3:$D$192, 3, FALSE)</f>
        <v>Pedestrian</v>
      </c>
      <c r="S38" s="2">
        <v>0.22576677847250001</v>
      </c>
      <c r="T38" s="2">
        <v>310.27519576396202</v>
      </c>
      <c r="V38" s="2">
        <v>36</v>
      </c>
      <c r="W38" s="2" t="str">
        <f>VLOOKUP(V38,'Object Types'!$B$3:$D$192, 3, FALSE)</f>
        <v>Pedestrian</v>
      </c>
      <c r="X38" s="2">
        <v>0.239828706379934</v>
      </c>
      <c r="Y38" s="2">
        <v>265.683729517421</v>
      </c>
      <c r="AA38" s="2">
        <v>36</v>
      </c>
      <c r="AB38" s="2" t="str">
        <f>VLOOKUP(AA38,'Object Types'!$B$3:$D$192, 3, FALSE)</f>
        <v>Pedestrian</v>
      </c>
      <c r="AC38" s="2">
        <v>7.0191407657933594E-2</v>
      </c>
      <c r="AD38" s="2">
        <v>495.93653428541199</v>
      </c>
      <c r="AF38" s="2">
        <v>77</v>
      </c>
      <c r="AG38" s="2" t="str">
        <f>VLOOKUP(AF38,'Object Types'!$B$3:$D$192, 3, FALSE)</f>
        <v>Pedestrian</v>
      </c>
      <c r="AH38" s="2">
        <v>5.7922726176320299E-2</v>
      </c>
      <c r="AI38" s="2">
        <v>469.755578412597</v>
      </c>
    </row>
    <row r="39" spans="2:35" x14ac:dyDescent="0.25">
      <c r="B39" s="2">
        <v>37</v>
      </c>
      <c r="C39" s="2" t="str">
        <f>VLOOKUP(B39,'Object Types'!$B$3:$D$192, 3, FALSE)</f>
        <v>Pedestrian</v>
      </c>
      <c r="D39" s="2">
        <v>0.34313585525271101</v>
      </c>
      <c r="E39" s="2">
        <v>218.50829955805</v>
      </c>
      <c r="G39" s="2">
        <v>37</v>
      </c>
      <c r="H39" s="2" t="str">
        <f>VLOOKUP(G39,'Object Types'!$B$3:$D$192, 3, FALSE)</f>
        <v>Pedestrian</v>
      </c>
      <c r="I39" s="2">
        <v>0.37925564755614399</v>
      </c>
      <c r="J39" s="2">
        <v>220.49750477067599</v>
      </c>
      <c r="L39" s="2">
        <v>37</v>
      </c>
      <c r="M39" s="2" t="str">
        <f>VLOOKUP(L39,'Object Types'!$B$3:$D$192, 3, FALSE)</f>
        <v>Pedestrian</v>
      </c>
      <c r="N39" s="2">
        <v>0.28664210350975899</v>
      </c>
      <c r="O39" s="2">
        <v>285.42248138551201</v>
      </c>
      <c r="Q39" s="2">
        <v>37</v>
      </c>
      <c r="R39" s="2" t="str">
        <f>VLOOKUP(Q39,'Object Types'!$B$3:$D$192, 3, FALSE)</f>
        <v>Pedestrian</v>
      </c>
      <c r="S39" s="2">
        <v>0.24887476869811601</v>
      </c>
      <c r="T39" s="2">
        <v>223.78985982566701</v>
      </c>
      <c r="V39" s="2">
        <v>37</v>
      </c>
      <c r="W39" s="2" t="str">
        <f>VLOOKUP(V39,'Object Types'!$B$3:$D$192, 3, FALSE)</f>
        <v>Pedestrian</v>
      </c>
      <c r="X39" s="2">
        <v>0.29129033559936501</v>
      </c>
      <c r="Y39" s="2">
        <v>221.50257127112801</v>
      </c>
      <c r="AA39" s="2">
        <v>37</v>
      </c>
      <c r="AB39" s="2" t="str">
        <f>VLOOKUP(AA39,'Object Types'!$B$3:$D$192, 3, FALSE)</f>
        <v>Pedestrian</v>
      </c>
      <c r="AC39" s="2">
        <v>7.3485638416510402E-2</v>
      </c>
      <c r="AD39" s="2">
        <v>456.53014654888199</v>
      </c>
      <c r="AF39" s="2">
        <v>78</v>
      </c>
      <c r="AG39" s="2" t="str">
        <f>VLOOKUP(AF39,'Object Types'!$B$3:$D$192, 3, FALSE)</f>
        <v>Pedestrian</v>
      </c>
      <c r="AH39" s="2">
        <v>5.2953976743889103E-2</v>
      </c>
      <c r="AI39" s="2">
        <v>204.18797366094</v>
      </c>
    </row>
    <row r="40" spans="2:35" x14ac:dyDescent="0.25">
      <c r="B40" s="2">
        <v>75</v>
      </c>
      <c r="C40" s="2" t="str">
        <f>VLOOKUP(B40,'Object Types'!$B$3:$D$192, 3, FALSE)</f>
        <v>Static Person</v>
      </c>
      <c r="D40" s="2">
        <v>0.71098328639931796</v>
      </c>
      <c r="E40" s="2">
        <v>10.7430100129161</v>
      </c>
      <c r="G40" s="2">
        <v>75</v>
      </c>
      <c r="H40" s="2" t="str">
        <f>VLOOKUP(G40,'Object Types'!$B$3:$D$192, 3, FALSE)</f>
        <v>Static Person</v>
      </c>
      <c r="I40" s="2">
        <v>0.73836593598661904</v>
      </c>
      <c r="J40" s="2">
        <v>9.6029431687002393</v>
      </c>
      <c r="L40" s="2">
        <v>75</v>
      </c>
      <c r="M40" s="2" t="str">
        <f>VLOOKUP(L40,'Object Types'!$B$3:$D$192, 3, FALSE)</f>
        <v>Static Person</v>
      </c>
      <c r="N40" s="2">
        <v>0.79180631531828505</v>
      </c>
      <c r="O40" s="2">
        <v>7.60299762618848</v>
      </c>
      <c r="Q40" s="2">
        <v>75</v>
      </c>
      <c r="R40" s="2" t="str">
        <f>VLOOKUP(Q40,'Object Types'!$B$3:$D$192, 3, FALSE)</f>
        <v>Static Person</v>
      </c>
      <c r="S40" s="2">
        <v>0.79379176022567599</v>
      </c>
      <c r="T40" s="2">
        <v>6.57037971105827</v>
      </c>
      <c r="V40" s="2">
        <v>75</v>
      </c>
      <c r="W40" s="2" t="str">
        <f>VLOOKUP(V40,'Object Types'!$B$3:$D$192, 3, FALSE)</f>
        <v>Static Person</v>
      </c>
      <c r="X40" s="2">
        <v>0.759785600879615</v>
      </c>
      <c r="Y40" s="2">
        <v>8.7769891482362699</v>
      </c>
      <c r="AA40" s="2">
        <v>75</v>
      </c>
      <c r="AB40" s="2" t="str">
        <f>VLOOKUP(AA40,'Object Types'!$B$3:$D$192, 3, FALSE)</f>
        <v>Static Person</v>
      </c>
      <c r="AC40" s="2">
        <v>0.73643917280987004</v>
      </c>
      <c r="AD40" s="2">
        <v>9.9134891638693006</v>
      </c>
      <c r="AF40" s="2">
        <v>79</v>
      </c>
      <c r="AG40" s="2" t="str">
        <f>VLOOKUP(AF40,'Object Types'!$B$3:$D$192, 3, FALSE)</f>
        <v>Occluder full</v>
      </c>
      <c r="AH40" s="2">
        <v>0.41545476110352397</v>
      </c>
      <c r="AI40" s="2">
        <v>217.893101374759</v>
      </c>
    </row>
    <row r="41" spans="2:35" x14ac:dyDescent="0.25">
      <c r="B41" s="2">
        <v>77</v>
      </c>
      <c r="C41" s="2" t="str">
        <f>VLOOKUP(B41,'Object Types'!$B$3:$D$192, 3, FALSE)</f>
        <v>Pedestrian</v>
      </c>
      <c r="D41" s="2">
        <v>0.23966435566281899</v>
      </c>
      <c r="E41" s="2">
        <v>75.094355855144101</v>
      </c>
      <c r="G41" s="2">
        <v>77</v>
      </c>
      <c r="H41" s="2" t="str">
        <f>VLOOKUP(G41,'Object Types'!$B$3:$D$192, 3, FALSE)</f>
        <v>Pedestrian</v>
      </c>
      <c r="I41" s="2">
        <v>0.17041700958968301</v>
      </c>
      <c r="J41" s="2">
        <v>96.090539262366207</v>
      </c>
      <c r="L41" s="2">
        <v>77</v>
      </c>
      <c r="M41" s="2" t="str">
        <f>VLOOKUP(L41,'Object Types'!$B$3:$D$192, 3, FALSE)</f>
        <v>Pedestrian</v>
      </c>
      <c r="N41" s="2">
        <v>7.2801941823350397E-2</v>
      </c>
      <c r="O41" s="2">
        <v>218.40134634316399</v>
      </c>
      <c r="Q41" s="2">
        <v>77</v>
      </c>
      <c r="R41" s="2" t="str">
        <f>VLOOKUP(Q41,'Object Types'!$B$3:$D$192, 3, FALSE)</f>
        <v>Pedestrian</v>
      </c>
      <c r="S41" s="2">
        <v>8.82632406610174E-2</v>
      </c>
      <c r="T41" s="2">
        <v>209.04067551097</v>
      </c>
      <c r="V41" s="2">
        <v>77</v>
      </c>
      <c r="W41" s="2" t="str">
        <f>VLOOKUP(V41,'Object Types'!$B$3:$D$192, 3, FALSE)</f>
        <v>Pedestrian</v>
      </c>
      <c r="X41" s="2">
        <v>0.116229418078015</v>
      </c>
      <c r="Y41" s="2">
        <v>170.47918358868</v>
      </c>
      <c r="AA41" s="2">
        <v>77</v>
      </c>
      <c r="AB41" s="2" t="str">
        <f>VLOOKUP(AA41,'Object Types'!$B$3:$D$192, 3, FALSE)</f>
        <v>Pedestrian</v>
      </c>
      <c r="AC41" s="2">
        <v>9.2775723872974294E-2</v>
      </c>
      <c r="AD41" s="2">
        <v>201.49157839127801</v>
      </c>
      <c r="AF41" s="2">
        <v>80</v>
      </c>
      <c r="AG41" s="2" t="str">
        <f>VLOOKUP(AF41,'Object Types'!$B$3:$D$192, 3, FALSE)</f>
        <v>Occluder full</v>
      </c>
      <c r="AH41" s="2">
        <v>0.31270746360062701</v>
      </c>
      <c r="AI41" s="2">
        <v>139.36270686033001</v>
      </c>
    </row>
    <row r="42" spans="2:35" x14ac:dyDescent="0.25">
      <c r="B42" s="2">
        <v>78</v>
      </c>
      <c r="C42" s="2" t="str">
        <f>VLOOKUP(B42,'Object Types'!$B$3:$D$192, 3, FALSE)</f>
        <v>Pedestrian</v>
      </c>
      <c r="D42" s="2">
        <v>0.109446868156428</v>
      </c>
      <c r="E42" s="2">
        <v>111.34075898455301</v>
      </c>
      <c r="G42" s="2">
        <v>78</v>
      </c>
      <c r="H42" s="2" t="str">
        <f>VLOOKUP(G42,'Object Types'!$B$3:$D$192, 3, FALSE)</f>
        <v>Pedestrian</v>
      </c>
      <c r="I42" s="2">
        <v>0.144529837071184</v>
      </c>
      <c r="J42" s="2">
        <v>104.889810749657</v>
      </c>
      <c r="L42" s="2">
        <v>78</v>
      </c>
      <c r="M42" s="2" t="str">
        <f>VLOOKUP(L42,'Object Types'!$B$3:$D$192, 3, FALSE)</f>
        <v>Pedestrian</v>
      </c>
      <c r="N42" s="2">
        <v>6.12622012958777E-2</v>
      </c>
      <c r="O42" s="2">
        <v>184.61810405532199</v>
      </c>
      <c r="Q42" s="2">
        <v>78</v>
      </c>
      <c r="R42" s="2" t="str">
        <f>VLOOKUP(Q42,'Object Types'!$B$3:$D$192, 3, FALSE)</f>
        <v>Pedestrian</v>
      </c>
      <c r="S42" s="2">
        <v>5.4445290733188399E-2</v>
      </c>
      <c r="T42" s="2">
        <v>194.21130738527299</v>
      </c>
      <c r="V42" s="2">
        <v>78</v>
      </c>
      <c r="W42" s="2" t="str">
        <f>VLOOKUP(V42,'Object Types'!$B$3:$D$192, 3, FALSE)</f>
        <v>Pedestrian</v>
      </c>
      <c r="X42" s="2">
        <v>0.124350331742478</v>
      </c>
      <c r="Y42" s="2">
        <v>116.44541694508</v>
      </c>
      <c r="AA42" s="2">
        <v>78</v>
      </c>
      <c r="AB42" s="2" t="str">
        <f>VLOOKUP(AA42,'Object Types'!$B$3:$D$192, 3, FALSE)</f>
        <v>Pedestrian</v>
      </c>
      <c r="AC42" s="2">
        <v>4.5914233944461799E-2</v>
      </c>
      <c r="AD42" s="2">
        <v>221.38358328007499</v>
      </c>
      <c r="AF42" s="2">
        <v>81</v>
      </c>
      <c r="AG42" s="2" t="str">
        <f>VLOOKUP(AF42,'Object Types'!$B$3:$D$192, 3, FALSE)</f>
        <v>Occluder full</v>
      </c>
      <c r="AH42" s="2">
        <v>0.65218396281088198</v>
      </c>
      <c r="AI42" s="2">
        <v>58.608903069443102</v>
      </c>
    </row>
    <row r="43" spans="2:35" x14ac:dyDescent="0.25">
      <c r="B43" s="2">
        <v>79</v>
      </c>
      <c r="C43" s="2" t="str">
        <f>VLOOKUP(B43,'Object Types'!$B$3:$D$192, 3, FALSE)</f>
        <v>Occluder full</v>
      </c>
      <c r="D43" s="2">
        <v>0.950751067695637</v>
      </c>
      <c r="E43" s="2">
        <v>4.31371220819178</v>
      </c>
      <c r="G43" s="2">
        <v>79</v>
      </c>
      <c r="H43" s="2" t="str">
        <f>VLOOKUP(G43,'Object Types'!$B$3:$D$192, 3, FALSE)</f>
        <v>Occluder full</v>
      </c>
      <c r="I43" s="2">
        <v>0.73254617459858595</v>
      </c>
      <c r="J43" s="2">
        <v>5.0155903681519698</v>
      </c>
      <c r="L43" s="2">
        <v>79</v>
      </c>
      <c r="M43" s="2" t="str">
        <f>VLOOKUP(L43,'Object Types'!$B$3:$D$192, 3, FALSE)</f>
        <v>Occluder full</v>
      </c>
      <c r="N43" s="2">
        <v>0.88109866073934795</v>
      </c>
      <c r="O43" s="2">
        <v>10.1332059563517</v>
      </c>
      <c r="Q43" s="2">
        <v>79</v>
      </c>
      <c r="R43" s="2" t="str">
        <f>VLOOKUP(Q43,'Object Types'!$B$3:$D$192, 3, FALSE)</f>
        <v>Occluder full</v>
      </c>
      <c r="S43" s="2">
        <v>0.87747882654311005</v>
      </c>
      <c r="T43" s="2">
        <v>8.5044448539823403</v>
      </c>
      <c r="V43" s="2">
        <v>79</v>
      </c>
      <c r="W43" s="2" t="str">
        <f>VLOOKUP(V43,'Object Types'!$B$3:$D$192, 3, FALSE)</f>
        <v>Occluder full</v>
      </c>
      <c r="X43" s="2">
        <v>0.91110181271632695</v>
      </c>
      <c r="Y43" s="2">
        <v>7.97656443957126</v>
      </c>
      <c r="AA43" s="2">
        <v>79</v>
      </c>
      <c r="AB43" s="2" t="str">
        <f>VLOOKUP(AA43,'Object Types'!$B$3:$D$192, 3, FALSE)</f>
        <v>Occluder full</v>
      </c>
      <c r="AC43" s="2">
        <v>0.83330509798125296</v>
      </c>
      <c r="AD43" s="2">
        <v>12.6675460005494</v>
      </c>
      <c r="AF43" s="2">
        <v>82</v>
      </c>
      <c r="AG43" s="2" t="str">
        <f>VLOOKUP(AF43,'Object Types'!$B$3:$D$192, 3, FALSE)</f>
        <v>Occluder full</v>
      </c>
      <c r="AH43" s="2">
        <v>0.32826408907751398</v>
      </c>
      <c r="AI43" s="2">
        <v>90.019423073438006</v>
      </c>
    </row>
    <row r="44" spans="2:35" x14ac:dyDescent="0.25">
      <c r="B44" s="2">
        <v>80</v>
      </c>
      <c r="C44" s="2" t="str">
        <f>VLOOKUP(B44,'Object Types'!$B$3:$D$192, 3, FALSE)</f>
        <v>Occluder full</v>
      </c>
      <c r="D44" s="2">
        <v>0.918958839153031</v>
      </c>
      <c r="E44" s="2">
        <v>13.5530995272974</v>
      </c>
      <c r="G44" s="2">
        <v>80</v>
      </c>
      <c r="H44" s="2" t="str">
        <f>VLOOKUP(G44,'Object Types'!$B$3:$D$192, 3, FALSE)</f>
        <v>Occluder full</v>
      </c>
      <c r="I44" s="2">
        <v>0.73653143852464797</v>
      </c>
      <c r="J44" s="2">
        <v>10.3212354442381</v>
      </c>
      <c r="L44" s="2">
        <v>80</v>
      </c>
      <c r="M44" s="2" t="str">
        <f>VLOOKUP(L44,'Object Types'!$B$3:$D$192, 3, FALSE)</f>
        <v>Occluder full</v>
      </c>
      <c r="N44" s="2">
        <v>0.877737039493099</v>
      </c>
      <c r="O44" s="2">
        <v>14.8155233900479</v>
      </c>
      <c r="Q44" s="2">
        <v>80</v>
      </c>
      <c r="R44" s="2" t="str">
        <f>VLOOKUP(Q44,'Object Types'!$B$3:$D$192, 3, FALSE)</f>
        <v>Occluder full</v>
      </c>
      <c r="S44" s="2">
        <v>0.81256327618491297</v>
      </c>
      <c r="T44" s="2">
        <v>12.3653340726559</v>
      </c>
      <c r="V44" s="2">
        <v>80</v>
      </c>
      <c r="W44" s="2" t="str">
        <f>VLOOKUP(V44,'Object Types'!$B$3:$D$192, 3, FALSE)</f>
        <v>Occluder full</v>
      </c>
      <c r="X44" s="2">
        <v>0.90316224273724799</v>
      </c>
      <c r="Y44" s="2">
        <v>16.395299620446998</v>
      </c>
      <c r="AA44" s="2">
        <v>80</v>
      </c>
      <c r="AB44" s="2" t="str">
        <f>VLOOKUP(AA44,'Object Types'!$B$3:$D$192, 3, FALSE)</f>
        <v>Occluder full</v>
      </c>
      <c r="AC44" s="2">
        <v>0.86205435957146204</v>
      </c>
      <c r="AD44" s="2">
        <v>16.593806748835402</v>
      </c>
      <c r="AF44" s="2">
        <v>83</v>
      </c>
      <c r="AG44" s="2" t="str">
        <f>VLOOKUP(AF44,'Object Types'!$B$3:$D$192, 3, FALSE)</f>
        <v>Occluder full</v>
      </c>
      <c r="AH44" s="2">
        <v>0.32318206163242602</v>
      </c>
      <c r="AI44" s="2">
        <v>230.96078665199099</v>
      </c>
    </row>
    <row r="45" spans="2:35" x14ac:dyDescent="0.25">
      <c r="B45" s="2">
        <v>81</v>
      </c>
      <c r="C45" s="2" t="str">
        <f>VLOOKUP(B45,'Object Types'!$B$3:$D$192, 3, FALSE)</f>
        <v>Occluder full</v>
      </c>
      <c r="D45" s="2">
        <v>0.94677057011537102</v>
      </c>
      <c r="E45" s="2">
        <v>4.4836537597483801</v>
      </c>
      <c r="G45" s="2">
        <v>81</v>
      </c>
      <c r="H45" s="2" t="str">
        <f>VLOOKUP(G45,'Object Types'!$B$3:$D$192, 3, FALSE)</f>
        <v>Occluder full</v>
      </c>
      <c r="I45" s="2">
        <v>0.59733445347609404</v>
      </c>
      <c r="J45" s="2">
        <v>19.862175356716101</v>
      </c>
      <c r="L45" s="2">
        <v>81</v>
      </c>
      <c r="M45" s="2" t="str">
        <f>VLOOKUP(L45,'Object Types'!$B$3:$D$192, 3, FALSE)</f>
        <v>Occluder full</v>
      </c>
      <c r="N45" s="2">
        <v>0.93089807147598502</v>
      </c>
      <c r="O45" s="2">
        <v>5.4834890094401301</v>
      </c>
      <c r="Q45" s="2">
        <v>81</v>
      </c>
      <c r="R45" s="2" t="str">
        <f>VLOOKUP(Q45,'Object Types'!$B$3:$D$192, 3, FALSE)</f>
        <v>Occluder full</v>
      </c>
      <c r="S45" s="2">
        <v>0.85801799615741703</v>
      </c>
      <c r="T45" s="2">
        <v>9.3423962763628197</v>
      </c>
      <c r="V45" s="2">
        <v>81</v>
      </c>
      <c r="W45" s="2" t="str">
        <f>VLOOKUP(V45,'Object Types'!$B$3:$D$192, 3, FALSE)</f>
        <v>Occluder full</v>
      </c>
      <c r="X45" s="2">
        <v>0.90876845190220801</v>
      </c>
      <c r="Y45" s="2">
        <v>9.8347005780411596</v>
      </c>
      <c r="AA45" s="2">
        <v>81</v>
      </c>
      <c r="AB45" s="2" t="str">
        <f>VLOOKUP(AA45,'Object Types'!$B$3:$D$192, 3, FALSE)</f>
        <v>Occluder full</v>
      </c>
      <c r="AC45" s="2">
        <v>0.84206974170177495</v>
      </c>
      <c r="AD45" s="2">
        <v>13.327525535913701</v>
      </c>
      <c r="AF45" s="2">
        <v>84</v>
      </c>
      <c r="AG45" s="2" t="str">
        <f>VLOOKUP(AF45,'Object Types'!$B$3:$D$192, 3, FALSE)</f>
        <v>Static Person</v>
      </c>
      <c r="AH45" s="2">
        <v>0.52967780969928002</v>
      </c>
      <c r="AI45" s="2">
        <v>36.583151176642602</v>
      </c>
    </row>
    <row r="46" spans="2:35" x14ac:dyDescent="0.25">
      <c r="B46" s="2">
        <v>82</v>
      </c>
      <c r="C46" s="2" t="str">
        <f>VLOOKUP(B46,'Object Types'!$B$3:$D$192, 3, FALSE)</f>
        <v>Occluder full</v>
      </c>
      <c r="D46" s="2">
        <v>0.95704290992761498</v>
      </c>
      <c r="E46" s="2">
        <v>2.7144146933295401</v>
      </c>
      <c r="G46" s="2">
        <v>82</v>
      </c>
      <c r="H46" s="2" t="str">
        <f>VLOOKUP(G46,'Object Types'!$B$3:$D$192, 3, FALSE)</f>
        <v>Occluder full</v>
      </c>
      <c r="I46" s="2">
        <v>0.368922319394626</v>
      </c>
      <c r="J46" s="2">
        <v>14.314581503245099</v>
      </c>
      <c r="L46" s="2">
        <v>82</v>
      </c>
      <c r="M46" s="2" t="str">
        <f>VLOOKUP(L46,'Object Types'!$B$3:$D$192, 3, FALSE)</f>
        <v>Occluder full</v>
      </c>
      <c r="N46" s="2">
        <v>0.84300128439367605</v>
      </c>
      <c r="O46" s="2">
        <v>9.0067533473633308</v>
      </c>
      <c r="Q46" s="2">
        <v>82</v>
      </c>
      <c r="R46" s="2" t="str">
        <f>VLOOKUP(Q46,'Object Types'!$B$3:$D$192, 3, FALSE)</f>
        <v>Occluder full</v>
      </c>
      <c r="S46" s="2">
        <v>0.81999500089200805</v>
      </c>
      <c r="T46" s="2">
        <v>7.3679496815391303</v>
      </c>
      <c r="V46" s="2">
        <v>82</v>
      </c>
      <c r="W46" s="2" t="str">
        <f>VLOOKUP(V46,'Object Types'!$B$3:$D$192, 3, FALSE)</f>
        <v>Occluder full</v>
      </c>
      <c r="X46" s="2">
        <v>0.91804430371359702</v>
      </c>
      <c r="Y46" s="2">
        <v>8.11707798833182</v>
      </c>
      <c r="AA46" s="2">
        <v>82</v>
      </c>
      <c r="AB46" s="2" t="str">
        <f>VLOOKUP(AA46,'Object Types'!$B$3:$D$192, 3, FALSE)</f>
        <v>Occluder full</v>
      </c>
      <c r="AC46" s="2">
        <v>0.17598529211321701</v>
      </c>
      <c r="AD46" s="2">
        <v>219.63793853226099</v>
      </c>
      <c r="AF46" s="2">
        <v>85</v>
      </c>
      <c r="AG46" s="2" t="str">
        <f>VLOOKUP(AF46,'Object Types'!$B$3:$D$192, 3, FALSE)</f>
        <v>Static Person</v>
      </c>
      <c r="AH46" s="2">
        <v>0.42514939735037199</v>
      </c>
      <c r="AI46" s="2">
        <v>87.817905421935606</v>
      </c>
    </row>
    <row r="47" spans="2:35" x14ac:dyDescent="0.25">
      <c r="B47" s="2">
        <v>83</v>
      </c>
      <c r="C47" s="2" t="str">
        <f>VLOOKUP(B47,'Object Types'!$B$3:$D$192, 3, FALSE)</f>
        <v>Occluder full</v>
      </c>
      <c r="D47" s="2">
        <v>0.955713500536302</v>
      </c>
      <c r="E47" s="2">
        <v>4.2479507190646704</v>
      </c>
      <c r="G47" s="2">
        <v>83</v>
      </c>
      <c r="H47" s="2" t="str">
        <f>VLOOKUP(G47,'Object Types'!$B$3:$D$192, 3, FALSE)</f>
        <v>Occluder full</v>
      </c>
      <c r="I47" s="2">
        <v>0.79167713528964101</v>
      </c>
      <c r="J47" s="2">
        <v>9.2193700944182595</v>
      </c>
      <c r="L47" s="2">
        <v>83</v>
      </c>
      <c r="M47" s="2" t="str">
        <f>VLOOKUP(L47,'Object Types'!$B$3:$D$192, 3, FALSE)</f>
        <v>Occluder full</v>
      </c>
      <c r="N47" s="2">
        <v>0.86938704573760905</v>
      </c>
      <c r="O47" s="2">
        <v>18.210776366596999</v>
      </c>
      <c r="Q47" s="2">
        <v>83</v>
      </c>
      <c r="R47" s="2" t="str">
        <f>VLOOKUP(Q47,'Object Types'!$B$3:$D$192, 3, FALSE)</f>
        <v>Occluder full</v>
      </c>
      <c r="S47" s="2">
        <v>0.81709660995669697</v>
      </c>
      <c r="T47" s="2">
        <v>6.5667281392323602</v>
      </c>
      <c r="V47" s="2">
        <v>83</v>
      </c>
      <c r="W47" s="2" t="str">
        <f>VLOOKUP(V47,'Object Types'!$B$3:$D$192, 3, FALSE)</f>
        <v>Occluder full</v>
      </c>
      <c r="X47" s="2">
        <v>0.94365686366080503</v>
      </c>
      <c r="Y47" s="2">
        <v>5.8437926891394598</v>
      </c>
      <c r="AA47" s="2">
        <v>83</v>
      </c>
      <c r="AB47" s="2" t="str">
        <f>VLOOKUP(AA47,'Object Types'!$B$3:$D$192, 3, FALSE)</f>
        <v>Occluder full</v>
      </c>
      <c r="AC47" s="2">
        <v>0.79652734908683898</v>
      </c>
      <c r="AD47" s="2">
        <v>23.4096811813226</v>
      </c>
      <c r="AF47" s="2">
        <v>87</v>
      </c>
      <c r="AG47" s="2" t="str">
        <f>VLOOKUP(AF47,'Object Types'!$B$3:$D$192, 3, FALSE)</f>
        <v>Occluder full</v>
      </c>
      <c r="AH47" s="2">
        <v>0.44832884507891801</v>
      </c>
      <c r="AI47" s="2">
        <v>122.291774143949</v>
      </c>
    </row>
    <row r="48" spans="2:35" x14ac:dyDescent="0.25">
      <c r="B48" s="2">
        <v>84</v>
      </c>
      <c r="C48" s="2" t="str">
        <f>VLOOKUP(B48,'Object Types'!$B$3:$D$192, 3, FALSE)</f>
        <v>Static Person</v>
      </c>
      <c r="D48" s="2">
        <v>0.88191841699769702</v>
      </c>
      <c r="E48" s="2">
        <v>5.57920547506719</v>
      </c>
      <c r="G48" s="2">
        <v>84</v>
      </c>
      <c r="H48" s="2" t="str">
        <f>VLOOKUP(G48,'Object Types'!$B$3:$D$192, 3, FALSE)</f>
        <v>Static Person</v>
      </c>
      <c r="I48" s="2">
        <v>0.89352514702201302</v>
      </c>
      <c r="J48" s="2">
        <v>4.0904857054431201</v>
      </c>
      <c r="L48" s="2">
        <v>84</v>
      </c>
      <c r="M48" s="2" t="str">
        <f>VLOOKUP(L48,'Object Types'!$B$3:$D$192, 3, FALSE)</f>
        <v>Static Person</v>
      </c>
      <c r="N48" s="2">
        <v>0.65257241132635402</v>
      </c>
      <c r="O48" s="2">
        <v>23.994400171647101</v>
      </c>
      <c r="Q48" s="2">
        <v>84</v>
      </c>
      <c r="R48" s="2" t="str">
        <f>VLOOKUP(Q48,'Object Types'!$B$3:$D$192, 3, FALSE)</f>
        <v>Static Person</v>
      </c>
      <c r="S48" s="2">
        <v>0.65647837093594497</v>
      </c>
      <c r="T48" s="2">
        <v>18.796084524160001</v>
      </c>
      <c r="V48" s="2">
        <v>84</v>
      </c>
      <c r="W48" s="2" t="str">
        <f>VLOOKUP(V48,'Object Types'!$B$3:$D$192, 3, FALSE)</f>
        <v>Static Person</v>
      </c>
      <c r="X48" s="2">
        <v>0.61580232073597696</v>
      </c>
      <c r="Y48" s="2">
        <v>25.9784607228559</v>
      </c>
      <c r="AA48" s="2">
        <v>84</v>
      </c>
      <c r="AB48" s="2" t="str">
        <f>VLOOKUP(AA48,'Object Types'!$B$3:$D$192, 3, FALSE)</f>
        <v>Static Person</v>
      </c>
      <c r="AC48" s="2">
        <v>0.57172602842488396</v>
      </c>
      <c r="AD48" s="2">
        <v>36.144443071398399</v>
      </c>
      <c r="AF48" s="2">
        <v>88</v>
      </c>
      <c r="AG48" s="2" t="str">
        <f>VLOOKUP(AF48,'Object Types'!$B$3:$D$192, 3, FALSE)</f>
        <v>Occluder full</v>
      </c>
      <c r="AH48" s="2">
        <v>0.47705663991839098</v>
      </c>
      <c r="AI48" s="2">
        <v>104.899349784539</v>
      </c>
    </row>
    <row r="49" spans="2:35" x14ac:dyDescent="0.25">
      <c r="B49" s="2">
        <v>85</v>
      </c>
      <c r="C49" s="2" t="str">
        <f>VLOOKUP(B49,'Object Types'!$B$3:$D$192, 3, FALSE)</f>
        <v>Static Person</v>
      </c>
      <c r="D49" s="2">
        <v>0.78098363725778197</v>
      </c>
      <c r="E49" s="2">
        <v>14.4824822459976</v>
      </c>
      <c r="G49" s="2">
        <v>85</v>
      </c>
      <c r="H49" s="2" t="str">
        <f>VLOOKUP(G49,'Object Types'!$B$3:$D$192, 3, FALSE)</f>
        <v>Static Person</v>
      </c>
      <c r="I49" s="2">
        <v>0.83345504877822996</v>
      </c>
      <c r="J49" s="2">
        <v>4.3681923449256903</v>
      </c>
      <c r="L49" s="2">
        <v>85</v>
      </c>
      <c r="M49" s="2" t="str">
        <f>VLOOKUP(L49,'Object Types'!$B$3:$D$192, 3, FALSE)</f>
        <v>Static Person</v>
      </c>
      <c r="N49" s="2">
        <v>0.436109040397402</v>
      </c>
      <c r="O49" s="2">
        <v>49.805861393848197</v>
      </c>
      <c r="Q49" s="2">
        <v>85</v>
      </c>
      <c r="R49" s="2" t="str">
        <f>VLOOKUP(Q49,'Object Types'!$B$3:$D$192, 3, FALSE)</f>
        <v>Static Person</v>
      </c>
      <c r="S49" s="2">
        <v>0.398803521284324</v>
      </c>
      <c r="T49" s="2">
        <v>30.328282800760899</v>
      </c>
      <c r="V49" s="2">
        <v>85</v>
      </c>
      <c r="W49" s="2" t="str">
        <f>VLOOKUP(V49,'Object Types'!$B$3:$D$192, 3, FALSE)</f>
        <v>Static Person</v>
      </c>
      <c r="X49" s="2">
        <v>0.45478315425104998</v>
      </c>
      <c r="Y49" s="2">
        <v>58.279165012436501</v>
      </c>
      <c r="AA49" s="2">
        <v>85</v>
      </c>
      <c r="AB49" s="2" t="str">
        <f>VLOOKUP(AA49,'Object Types'!$B$3:$D$192, 3, FALSE)</f>
        <v>Static Person</v>
      </c>
      <c r="AC49" s="2">
        <v>0.77866182795913796</v>
      </c>
      <c r="AD49" s="2">
        <v>11.563689347576901</v>
      </c>
      <c r="AF49" s="2">
        <v>89</v>
      </c>
      <c r="AG49" s="2" t="str">
        <f>VLOOKUP(AF49,'Object Types'!$B$3:$D$192, 3, FALSE)</f>
        <v>Occluder full</v>
      </c>
      <c r="AH49" s="2">
        <v>0.48292231801043101</v>
      </c>
      <c r="AI49" s="2">
        <v>59.107389084193201</v>
      </c>
    </row>
    <row r="50" spans="2:35" x14ac:dyDescent="0.25">
      <c r="B50" s="2">
        <v>86</v>
      </c>
      <c r="C50" s="2" t="str">
        <f>VLOOKUP(B50,'Object Types'!$B$3:$D$192, 3, FALSE)</f>
        <v>Occluder full</v>
      </c>
      <c r="D50" s="2">
        <v>5.1027533993553399E-2</v>
      </c>
      <c r="E50" s="2">
        <v>683.98287786488595</v>
      </c>
      <c r="G50" s="2">
        <v>86</v>
      </c>
      <c r="H50" s="2" t="str">
        <f>VLOOKUP(G50,'Object Types'!$B$3:$D$192, 3, FALSE)</f>
        <v>Occluder full</v>
      </c>
      <c r="I50" s="2">
        <v>0.65101818120566202</v>
      </c>
      <c r="J50" s="2">
        <v>13.691797134655101</v>
      </c>
      <c r="L50" s="2">
        <v>86</v>
      </c>
      <c r="M50" s="2" t="str">
        <f>VLOOKUP(L50,'Object Types'!$B$3:$D$192, 3, FALSE)</f>
        <v>Occluder full</v>
      </c>
      <c r="N50" s="2">
        <v>0.64634432561412103</v>
      </c>
      <c r="O50" s="2">
        <v>14.3369935229489</v>
      </c>
      <c r="Q50" s="2">
        <v>86</v>
      </c>
      <c r="R50" s="2" t="str">
        <f>VLOOKUP(Q50,'Object Types'!$B$3:$D$192, 3, FALSE)</f>
        <v>Occluder full</v>
      </c>
      <c r="S50" s="2">
        <v>0.59828753155658299</v>
      </c>
      <c r="T50" s="2">
        <v>15.807097165151401</v>
      </c>
      <c r="V50" s="2">
        <v>86</v>
      </c>
      <c r="W50" s="2" t="str">
        <f>VLOOKUP(V50,'Object Types'!$B$3:$D$192, 3, FALSE)</f>
        <v>Occluder full</v>
      </c>
      <c r="X50" s="2">
        <v>0.63840348949701498</v>
      </c>
      <c r="Y50" s="2">
        <v>27.6496957591885</v>
      </c>
      <c r="AA50" s="2">
        <v>86</v>
      </c>
      <c r="AB50" s="2" t="str">
        <f>VLOOKUP(AA50,'Object Types'!$B$3:$D$192, 3, FALSE)</f>
        <v>Occluder full</v>
      </c>
      <c r="AC50" s="2">
        <v>0.62555353668504099</v>
      </c>
      <c r="AD50" s="2">
        <v>13.3785032638208</v>
      </c>
      <c r="AF50" s="2">
        <v>90</v>
      </c>
      <c r="AG50" s="2" t="str">
        <f>VLOOKUP(AF50,'Object Types'!$B$3:$D$192, 3, FALSE)</f>
        <v>Occluder full</v>
      </c>
      <c r="AH50" s="2">
        <v>0.50954001241595004</v>
      </c>
      <c r="AI50" s="2">
        <v>200.01901086070799</v>
      </c>
    </row>
    <row r="51" spans="2:35" x14ac:dyDescent="0.25">
      <c r="B51" s="2">
        <v>87</v>
      </c>
      <c r="C51" s="2" t="str">
        <f>VLOOKUP(B51,'Object Types'!$B$3:$D$192, 3, FALSE)</f>
        <v>Occluder full</v>
      </c>
      <c r="D51" s="2">
        <v>0.853021361384392</v>
      </c>
      <c r="E51" s="2">
        <v>15.2538083856284</v>
      </c>
      <c r="G51" s="2">
        <v>87</v>
      </c>
      <c r="H51" s="2" t="str">
        <f>VLOOKUP(G51,'Object Types'!$B$3:$D$192, 3, FALSE)</f>
        <v>Occluder full</v>
      </c>
      <c r="I51" s="2">
        <v>0.347557033734821</v>
      </c>
      <c r="J51" s="2">
        <v>197.457269171566</v>
      </c>
      <c r="L51" s="2">
        <v>87</v>
      </c>
      <c r="M51" s="2" t="str">
        <f>VLOOKUP(L51,'Object Types'!$B$3:$D$192, 3, FALSE)</f>
        <v>Occluder full</v>
      </c>
      <c r="N51" s="2">
        <v>0.41728669724328699</v>
      </c>
      <c r="O51" s="2">
        <v>109.77226151617199</v>
      </c>
      <c r="Q51" s="2">
        <v>87</v>
      </c>
      <c r="R51" s="2" t="str">
        <f>VLOOKUP(Q51,'Object Types'!$B$3:$D$192, 3, FALSE)</f>
        <v>Occluder full</v>
      </c>
      <c r="S51" s="2">
        <v>8.6251536657123595E-2</v>
      </c>
      <c r="T51" s="2">
        <v>165.74084634284901</v>
      </c>
      <c r="V51" s="2">
        <v>87</v>
      </c>
      <c r="W51" s="2" t="str">
        <f>VLOOKUP(V51,'Object Types'!$B$3:$D$192, 3, FALSE)</f>
        <v>Occluder full</v>
      </c>
      <c r="X51" s="2">
        <v>0.59793920827747604</v>
      </c>
      <c r="Y51" s="2">
        <v>53.902736129523397</v>
      </c>
      <c r="AA51" s="2">
        <v>87</v>
      </c>
      <c r="AB51" s="2" t="str">
        <f>VLOOKUP(AA51,'Object Types'!$B$3:$D$192, 3, FALSE)</f>
        <v>Occluder full</v>
      </c>
      <c r="AC51" s="2">
        <v>0.726329954847732</v>
      </c>
      <c r="AD51" s="2">
        <v>22.129532616574298</v>
      </c>
      <c r="AF51" s="2">
        <v>1</v>
      </c>
      <c r="AG51" s="2" t="str">
        <f>VLOOKUP(AF51,'Object Types'!$B$3:$D$192, 3, FALSE)</f>
        <v>Pedestrian</v>
      </c>
      <c r="AH51" s="2">
        <v>0</v>
      </c>
      <c r="AI51" s="2">
        <v>0</v>
      </c>
    </row>
    <row r="52" spans="2:35" x14ac:dyDescent="0.25">
      <c r="B52" s="2">
        <v>88</v>
      </c>
      <c r="C52" s="2" t="str">
        <f>VLOOKUP(B52,'Object Types'!$B$3:$D$192, 3, FALSE)</f>
        <v>Occluder full</v>
      </c>
      <c r="D52" s="2">
        <v>0.82872330602876798</v>
      </c>
      <c r="E52" s="2">
        <v>10.496187003955599</v>
      </c>
      <c r="G52" s="2">
        <v>88</v>
      </c>
      <c r="H52" s="2" t="str">
        <f>VLOOKUP(G52,'Object Types'!$B$3:$D$192, 3, FALSE)</f>
        <v>Occluder full</v>
      </c>
      <c r="I52" s="2">
        <v>0.89321755716903295</v>
      </c>
      <c r="J52" s="2">
        <v>7.3570573301409201</v>
      </c>
      <c r="L52" s="2">
        <v>88</v>
      </c>
      <c r="M52" s="2" t="str">
        <f>VLOOKUP(L52,'Object Types'!$B$3:$D$192, 3, FALSE)</f>
        <v>Occluder full</v>
      </c>
      <c r="N52" s="2">
        <v>0.84247751900627699</v>
      </c>
      <c r="O52" s="2">
        <v>10.1039388221583</v>
      </c>
      <c r="Q52" s="2">
        <v>88</v>
      </c>
      <c r="R52" s="2" t="str">
        <f>VLOOKUP(Q52,'Object Types'!$B$3:$D$192, 3, FALSE)</f>
        <v>Occluder full</v>
      </c>
      <c r="S52" s="2">
        <v>0.83473413095919502</v>
      </c>
      <c r="T52" s="2">
        <v>11.4755847573783</v>
      </c>
      <c r="V52" s="2">
        <v>88</v>
      </c>
      <c r="W52" s="2" t="str">
        <f>VLOOKUP(V52,'Object Types'!$B$3:$D$192, 3, FALSE)</f>
        <v>Occluder full</v>
      </c>
      <c r="X52" s="2">
        <v>0.79746549734372596</v>
      </c>
      <c r="Y52" s="2">
        <v>14.8629417681751</v>
      </c>
      <c r="AA52" s="2">
        <v>88</v>
      </c>
      <c r="AB52" s="2" t="str">
        <f>VLOOKUP(AA52,'Object Types'!$B$3:$D$192, 3, FALSE)</f>
        <v>Occluder full</v>
      </c>
      <c r="AC52" s="2">
        <v>0.84385291768363102</v>
      </c>
      <c r="AD52" s="2">
        <v>8.5380899441033495</v>
      </c>
      <c r="AF52" s="2">
        <v>41</v>
      </c>
      <c r="AG52" s="2" t="str">
        <f>VLOOKUP(AF52,'Object Types'!$B$3:$D$192, 3, FALSE)</f>
        <v>Pedestrian</v>
      </c>
      <c r="AH52" s="2">
        <v>0</v>
      </c>
      <c r="AI52" s="2">
        <v>1267.19629342343</v>
      </c>
    </row>
    <row r="53" spans="2:35" x14ac:dyDescent="0.25">
      <c r="B53" s="7" t="s">
        <v>10</v>
      </c>
      <c r="C53" s="7"/>
      <c r="D53" s="7">
        <f>AVERAGE(D3:D52)</f>
        <v>0.39549453122046557</v>
      </c>
      <c r="E53" s="7">
        <f>AVERAGE(E3:E52)</f>
        <v>206.75088969321143</v>
      </c>
      <c r="F53" s="3"/>
      <c r="G53" s="3" t="s">
        <v>10</v>
      </c>
      <c r="H53" s="3"/>
      <c r="I53" s="3">
        <f t="shared" ref="I53:AI53" si="0">AVERAGE(I3:I52)</f>
        <v>0.41796929497870272</v>
      </c>
      <c r="J53" s="3">
        <f t="shared" si="0"/>
        <v>144.0687201884233</v>
      </c>
      <c r="K53" s="3"/>
      <c r="L53" s="3" t="s">
        <v>10</v>
      </c>
      <c r="M53" s="3"/>
      <c r="N53" s="3">
        <f t="shared" si="0"/>
        <v>0.38524969593035707</v>
      </c>
      <c r="O53" s="3">
        <f t="shared" si="0"/>
        <v>190.40668705618464</v>
      </c>
      <c r="P53" s="3"/>
      <c r="Q53" s="3" t="s">
        <v>10</v>
      </c>
      <c r="R53" s="3"/>
      <c r="S53" s="3">
        <f t="shared" si="0"/>
        <v>0.33823905010011418</v>
      </c>
      <c r="T53" s="3">
        <f t="shared" si="0"/>
        <v>185.54725611300108</v>
      </c>
      <c r="U53" s="3"/>
      <c r="V53" s="3" t="s">
        <v>10</v>
      </c>
      <c r="W53" s="3"/>
      <c r="X53" s="3">
        <f t="shared" si="0"/>
        <v>0.40797356043425054</v>
      </c>
      <c r="Y53" s="3">
        <f t="shared" si="0"/>
        <v>170.60604702108895</v>
      </c>
      <c r="Z53" s="3"/>
      <c r="AA53" s="3" t="s">
        <v>10</v>
      </c>
      <c r="AB53" s="3"/>
      <c r="AC53" s="3">
        <f t="shared" si="0"/>
        <v>0.38036287079983344</v>
      </c>
      <c r="AD53" s="3">
        <f t="shared" si="0"/>
        <v>205.23886056968632</v>
      </c>
      <c r="AE53" s="3"/>
      <c r="AF53" s="3" t="s">
        <v>10</v>
      </c>
      <c r="AG53" s="3"/>
      <c r="AH53" s="3">
        <f t="shared" si="0"/>
        <v>0.17714190398401147</v>
      </c>
      <c r="AI53" s="3">
        <f t="shared" si="0"/>
        <v>507.56170730545557</v>
      </c>
    </row>
    <row r="54" spans="2:35" x14ac:dyDescent="0.25">
      <c r="B54" s="3" t="s">
        <v>11</v>
      </c>
      <c r="C54" s="3"/>
      <c r="D54" s="3">
        <f>MIN(D3:D52)</f>
        <v>1.7992139262481902E-2</v>
      </c>
      <c r="E54" s="3">
        <f>MIN(E3:E52)</f>
        <v>2.7144146933295401</v>
      </c>
      <c r="F54" s="3"/>
      <c r="G54" s="3" t="s">
        <v>11</v>
      </c>
      <c r="H54" s="3"/>
      <c r="I54" s="3">
        <f t="shared" ref="I54:AI54" si="1">MIN(I3:I52)</f>
        <v>1.8204516710854001E-2</v>
      </c>
      <c r="J54" s="3">
        <f t="shared" si="1"/>
        <v>4.0904857054431201</v>
      </c>
      <c r="K54" s="3"/>
      <c r="L54" s="3" t="s">
        <v>11</v>
      </c>
      <c r="M54" s="3"/>
      <c r="N54" s="3">
        <f t="shared" si="1"/>
        <v>1.8560230627303598E-2</v>
      </c>
      <c r="O54" s="3">
        <f t="shared" si="1"/>
        <v>5.4834890094401301</v>
      </c>
      <c r="P54" s="3"/>
      <c r="Q54" s="3" t="s">
        <v>11</v>
      </c>
      <c r="R54" s="3"/>
      <c r="S54" s="3">
        <f t="shared" si="1"/>
        <v>2.1696831444613401E-2</v>
      </c>
      <c r="T54" s="3">
        <f t="shared" si="1"/>
        <v>6.5667281392323602</v>
      </c>
      <c r="U54" s="3"/>
      <c r="V54" s="3" t="s">
        <v>11</v>
      </c>
      <c r="W54" s="3"/>
      <c r="X54" s="3">
        <f t="shared" si="1"/>
        <v>5.0207702911179299E-2</v>
      </c>
      <c r="Y54" s="3">
        <f t="shared" si="1"/>
        <v>5.8437926891394598</v>
      </c>
      <c r="Z54" s="3"/>
      <c r="AA54" s="3" t="s">
        <v>11</v>
      </c>
      <c r="AB54" s="3"/>
      <c r="AC54" s="3">
        <f t="shared" si="1"/>
        <v>1.60747309943968E-2</v>
      </c>
      <c r="AD54" s="3">
        <f t="shared" si="1"/>
        <v>8.5380899441033495</v>
      </c>
      <c r="AE54" s="3"/>
      <c r="AF54" s="3" t="s">
        <v>11</v>
      </c>
      <c r="AG54" s="3"/>
      <c r="AH54" s="3">
        <f t="shared" si="1"/>
        <v>0</v>
      </c>
      <c r="AI54" s="3">
        <f t="shared" si="1"/>
        <v>0</v>
      </c>
    </row>
    <row r="55" spans="2:35" x14ac:dyDescent="0.25">
      <c r="B55" s="3" t="s">
        <v>12</v>
      </c>
      <c r="C55" s="3"/>
      <c r="D55" s="3">
        <f>MAX(D3:D52)</f>
        <v>0.95704290992761498</v>
      </c>
      <c r="E55" s="3">
        <f>MAX(E3:E52)</f>
        <v>921.42005357653602</v>
      </c>
      <c r="F55" s="3"/>
      <c r="G55" s="3" t="s">
        <v>12</v>
      </c>
      <c r="H55" s="3"/>
      <c r="I55" s="3">
        <f t="shared" ref="I55:AI55" si="2">MAX(I3:I52)</f>
        <v>0.89352514702201302</v>
      </c>
      <c r="J55" s="3">
        <f t="shared" si="2"/>
        <v>531.39927614451301</v>
      </c>
      <c r="K55" s="3"/>
      <c r="L55" s="3" t="s">
        <v>12</v>
      </c>
      <c r="M55" s="3"/>
      <c r="N55" s="3">
        <f t="shared" si="2"/>
        <v>0.93089807147598502</v>
      </c>
      <c r="O55" s="3">
        <f t="shared" si="2"/>
        <v>703.64406885645201</v>
      </c>
      <c r="P55" s="3"/>
      <c r="Q55" s="3" t="s">
        <v>12</v>
      </c>
      <c r="R55" s="3"/>
      <c r="S55" s="3">
        <f t="shared" si="2"/>
        <v>0.87747882654311005</v>
      </c>
      <c r="T55" s="3">
        <f t="shared" si="2"/>
        <v>606.00836556828904</v>
      </c>
      <c r="U55" s="3"/>
      <c r="V55" s="3" t="s">
        <v>12</v>
      </c>
      <c r="W55" s="3"/>
      <c r="X55" s="3">
        <f t="shared" si="2"/>
        <v>0.94365686366080503</v>
      </c>
      <c r="Y55" s="3">
        <f t="shared" si="2"/>
        <v>768.139717887188</v>
      </c>
      <c r="Z55" s="3"/>
      <c r="AA55" s="3" t="s">
        <v>12</v>
      </c>
      <c r="AB55" s="3"/>
      <c r="AC55" s="3">
        <f t="shared" si="2"/>
        <v>0.86205435957146204</v>
      </c>
      <c r="AD55" s="3">
        <f t="shared" si="2"/>
        <v>706.04864210690505</v>
      </c>
      <c r="AE55" s="3"/>
      <c r="AF55" s="3" t="s">
        <v>12</v>
      </c>
      <c r="AG55" s="3"/>
      <c r="AH55" s="3">
        <f t="shared" si="2"/>
        <v>0.75040767284985499</v>
      </c>
      <c r="AI55" s="3">
        <f t="shared" si="2"/>
        <v>2100.82886703032</v>
      </c>
    </row>
    <row r="56" spans="2:35" x14ac:dyDescent="0.25">
      <c r="C56" s="3" t="s">
        <v>40</v>
      </c>
      <c r="D56" s="3" t="s">
        <v>1</v>
      </c>
      <c r="E56" s="3" t="s">
        <v>2</v>
      </c>
      <c r="F56" s="3"/>
      <c r="G56" s="3"/>
      <c r="H56" s="3" t="s">
        <v>40</v>
      </c>
      <c r="I56" s="3" t="s">
        <v>1</v>
      </c>
      <c r="J56" s="3" t="s">
        <v>2</v>
      </c>
      <c r="K56" s="3"/>
      <c r="L56" s="3"/>
      <c r="M56" s="3" t="s">
        <v>40</v>
      </c>
      <c r="N56" s="3" t="s">
        <v>1</v>
      </c>
      <c r="O56" s="3" t="s">
        <v>2</v>
      </c>
      <c r="P56" s="3"/>
      <c r="Q56" s="3"/>
      <c r="R56" s="3" t="s">
        <v>40</v>
      </c>
      <c r="S56" s="3" t="s">
        <v>1</v>
      </c>
      <c r="T56" s="3" t="s">
        <v>2</v>
      </c>
      <c r="U56" s="3"/>
      <c r="V56" s="3"/>
      <c r="W56" s="3" t="s">
        <v>40</v>
      </c>
      <c r="X56" s="3" t="s">
        <v>1</v>
      </c>
      <c r="Y56" s="3" t="s">
        <v>2</v>
      </c>
      <c r="Z56" s="3"/>
      <c r="AA56" s="3"/>
      <c r="AB56" s="3" t="s">
        <v>40</v>
      </c>
      <c r="AC56" s="3" t="s">
        <v>1</v>
      </c>
      <c r="AD56" s="3" t="s">
        <v>2</v>
      </c>
      <c r="AE56" s="3"/>
      <c r="AF56" s="3"/>
      <c r="AG56" s="3" t="s">
        <v>40</v>
      </c>
      <c r="AH56" s="3" t="s">
        <v>1</v>
      </c>
      <c r="AI56" s="3" t="s">
        <v>2</v>
      </c>
    </row>
    <row r="57" spans="2:35" x14ac:dyDescent="0.25">
      <c r="C57" s="3" t="s">
        <v>37</v>
      </c>
      <c r="D57" s="7">
        <f>SUMIF($C$3:$C$52, "*"&amp;C57&amp;"*",$D$3:$D$52)/COUNTIF($C$3:$C$52, C57)</f>
        <v>0.27228806184674731</v>
      </c>
      <c r="E57" s="7">
        <f>SUMIF($C$3:$C$52, "*"&amp;C57&amp;"*",$E$3:$E$52)/COUNTIF($C$3:$C$52, C57)</f>
        <v>257.24770723576205</v>
      </c>
      <c r="F57" s="3"/>
      <c r="G57" s="3"/>
      <c r="H57" s="3" t="s">
        <v>37</v>
      </c>
      <c r="I57" s="7">
        <f>SUMIF($H$3:$H$52, "*"&amp;H57&amp;"*",$I$3:$I$52)/COUNTIF($H$3:$H$52, H57)</f>
        <v>0.33604356762146986</v>
      </c>
      <c r="J57" s="7">
        <f>SUMIF($H$3:$H$52, "*"&amp;H57&amp;"*",$J$3:$J$52)/COUNTIF($H$3:$H$52, H57)</f>
        <v>178.20542531647459</v>
      </c>
      <c r="K57" s="3"/>
      <c r="L57" s="3"/>
      <c r="M57" s="3" t="s">
        <v>37</v>
      </c>
      <c r="N57" s="7">
        <f>SUMIF($M$3:$M$52, "*"&amp;M57&amp;"*",$N$3:$N$52)/COUNTIF($M$3:$M$52, M57)</f>
        <v>0.27246667162853422</v>
      </c>
      <c r="O57" s="7">
        <f>SUMIF($M$3:$M$52, "*"&amp;M57&amp;"*",$O$3:$O$52)/COUNTIF($M$3:$M$52, M57)</f>
        <v>251.68087817571521</v>
      </c>
      <c r="P57" s="3"/>
      <c r="Q57" s="3"/>
      <c r="R57" s="3" t="s">
        <v>37</v>
      </c>
      <c r="S57" s="7">
        <f>SUMIF($R$3:$R$52, "*"&amp;R57&amp;"*",$S$3:$S$52)/COUNTIF($R$3:$R$52, R57)</f>
        <v>0.23088998285091553</v>
      </c>
      <c r="T57" s="7">
        <f>SUMIF($R$3:$R$52, "*"&amp;R57&amp;"*",$T$3:$T$52)/COUNTIF($R$3:$R$52, R57)</f>
        <v>244.69984784112017</v>
      </c>
      <c r="U57" s="3"/>
      <c r="V57" s="3"/>
      <c r="W57" s="3" t="s">
        <v>37</v>
      </c>
      <c r="X57" s="7">
        <f>SUMIF($W$3:$W$52, "*"&amp;W57&amp;"*",$X$3:$X$52)/COUNTIF($W$3:$W$52, W57)</f>
        <v>0.302504477800348</v>
      </c>
      <c r="Y57" s="7">
        <f>SUMIF($W$3:$W$52, "*"&amp;W57&amp;"*",$Y$3:$Y$52)/COUNTIF($W$3:$W$52, W57)</f>
        <v>221.68602578947417</v>
      </c>
      <c r="Z57" s="3"/>
      <c r="AA57" s="3"/>
      <c r="AB57" s="3" t="s">
        <v>37</v>
      </c>
      <c r="AC57" s="7">
        <f>SUMIF($AB$3:$AB$52, "*"&amp;AB57&amp;"*",$AC$3:$AC$52)/COUNTIF($AB$3:$AB$52, AB57)</f>
        <v>0.27432890624429335</v>
      </c>
      <c r="AD57" s="7">
        <f>SUMIF($AB$3:$AB$52, "*"&amp;AB57&amp;"*",$AD$3:$AD$52)/COUNTIF($AB$3:$AB$52, AB57)</f>
        <v>260.91291719130038</v>
      </c>
      <c r="AE57" s="3"/>
      <c r="AF57" s="3"/>
      <c r="AG57" s="3" t="s">
        <v>37</v>
      </c>
      <c r="AH57" s="7">
        <f>SUMIF($AG$3:$AG$52, "*"&amp;AG57&amp;"*",$AH$3:$AH$52)/COUNTIF($AG$3:$AG$52, AG57)</f>
        <v>6.9902319614278688E-2</v>
      </c>
      <c r="AI57" s="7">
        <f>SUMIF($AG$3:$AG$52, "*"&amp;AG57&amp;"*",$AI$3:$AI$52)/COUNTIF($AG$3:$AG$52, AG57)</f>
        <v>671.75513783861823</v>
      </c>
    </row>
    <row r="58" spans="2:35" x14ac:dyDescent="0.25">
      <c r="C58" s="3" t="s">
        <v>38</v>
      </c>
      <c r="D58" s="7">
        <f t="shared" ref="D58:D59" si="3">SUMIF($C$3:$C$52, "*"&amp;C58&amp;"*",$D$3:$D$52)/COUNTIF($C$3:$C$52, C58)</f>
        <v>0.58505787428428413</v>
      </c>
      <c r="E58" s="7">
        <f t="shared" ref="E58:E59" si="4">SUMIF($C$3:$C$52, "*"&amp;C58&amp;"*",$E$3:$E$52)/COUNTIF($C$3:$C$52, C58)</f>
        <v>56.263553335172816</v>
      </c>
      <c r="F58" s="3"/>
      <c r="G58" s="3"/>
      <c r="H58" s="3" t="s">
        <v>38</v>
      </c>
      <c r="I58" s="7">
        <f t="shared" ref="I58:I59" si="5">SUMIF($H$3:$H$52, "*"&amp;H58&amp;"*",$I$3:$I$52)/COUNTIF($H$3:$H$52, H58)</f>
        <v>0.61368200352818414</v>
      </c>
      <c r="J58" s="7">
        <f t="shared" ref="J58:J59" si="6">SUMIF($H$3:$H$52, "*"&amp;H58&amp;"*",$J$3:$J$52)/COUNTIF($H$3:$H$52, H58)</f>
        <v>85.133603604158026</v>
      </c>
      <c r="K58" s="3"/>
      <c r="L58" s="3"/>
      <c r="M58" s="3" t="s">
        <v>38</v>
      </c>
      <c r="N58" s="7">
        <f t="shared" ref="N58:N59" si="7">SUMIF($M$3:$M$52, "*"&amp;M58&amp;"*",$N$3:$N$52)/COUNTIF($M$3:$M$52, M58)</f>
        <v>0.52424232903120394</v>
      </c>
      <c r="O58" s="7">
        <f t="shared" ref="O58:O59" si="8">SUMIF($M$3:$M$52, "*"&amp;M58&amp;"*",$O$3:$O$52)/COUNTIF($M$3:$M$52, M58)</f>
        <v>44.659966092067584</v>
      </c>
      <c r="P58" s="3"/>
      <c r="Q58" s="3"/>
      <c r="R58" s="3" t="s">
        <v>38</v>
      </c>
      <c r="S58" s="7">
        <f t="shared" ref="S58:S59" si="9">SUMIF($R$3:$R$52, "*"&amp;R58&amp;"*",$S$3:$S$52)/COUNTIF($R$3:$R$52, R58)</f>
        <v>0.4825813689109511</v>
      </c>
      <c r="T58" s="7">
        <f t="shared" ref="T58:T59" si="10">SUMIF($R$3:$R$52, "*"&amp;R58&amp;"*",$T$3:$T$52)/COUNTIF($R$3:$R$52, R58)</f>
        <v>38.499650346762976</v>
      </c>
      <c r="U58" s="3"/>
      <c r="V58" s="3"/>
      <c r="W58" s="3" t="s">
        <v>38</v>
      </c>
      <c r="X58" s="7">
        <f t="shared" ref="X58:X59" si="11">SUMIF($W$3:$W$52, "*"&amp;W58&amp;"*",$X$3:$X$52)/COUNTIF($W$3:$W$52, W58)</f>
        <v>0.48166249184193261</v>
      </c>
      <c r="Y58" s="7">
        <f t="shared" ref="Y58:Y59" si="12">SUMIF($W$3:$W$52, "*"&amp;W58&amp;"*",$Y$3:$Y$52)/COUNTIF($W$3:$W$52, W58)</f>
        <v>67.503768943493199</v>
      </c>
      <c r="Z58" s="3"/>
      <c r="AA58" s="3"/>
      <c r="AB58" s="3" t="s">
        <v>38</v>
      </c>
      <c r="AC58" s="7">
        <f t="shared" ref="AC58:AC59" si="13">SUMIF($AB$3:$AB$52, "*"&amp;AB58&amp;"*",$AC$3:$AC$52)/COUNTIF($AB$3:$AB$52, AB58)</f>
        <v>0.57277077758769401</v>
      </c>
      <c r="AD58" s="7">
        <f t="shared" ref="AD58:AD59" si="14">SUMIF($AB$3:$AB$52, "*"&amp;AB58&amp;"*",$AD$3:$AD$52)/COUNTIF($AB$3:$AB$52, AB58)</f>
        <v>89.8992309623534</v>
      </c>
      <c r="AE58" s="3"/>
      <c r="AF58" s="3"/>
      <c r="AG58" s="3" t="s">
        <v>38</v>
      </c>
      <c r="AH58" s="7">
        <f t="shared" ref="AH58:AH59" si="15">SUMIF($AG$3:$AG$52, "*"&amp;AG58&amp;"*",$AH$3:$AH$52)/COUNTIF($AG$3:$AG$52, AG58)</f>
        <v>0.41014564317535934</v>
      </c>
      <c r="AI58" s="7">
        <f t="shared" ref="AI58:AI59" si="16">SUMIF($AG$3:$AG$52, "*"&amp;AG58&amp;"*",$AI$3:$AI$52)/COUNTIF($AG$3:$AG$52, AG58)</f>
        <v>107.24884933629716</v>
      </c>
    </row>
    <row r="59" spans="2:35" x14ac:dyDescent="0.25">
      <c r="C59" s="3" t="s">
        <v>39</v>
      </c>
      <c r="D59" s="7">
        <f t="shared" si="3"/>
        <v>0.80775113610433369</v>
      </c>
      <c r="E59" s="7">
        <f t="shared" si="4"/>
        <v>92.380713020262718</v>
      </c>
      <c r="F59" s="3"/>
      <c r="G59" s="3"/>
      <c r="H59" s="3" t="s">
        <v>39</v>
      </c>
      <c r="I59" s="7">
        <f t="shared" si="5"/>
        <v>0.63985053667413883</v>
      </c>
      <c r="J59" s="7">
        <f t="shared" si="6"/>
        <v>34.654884550391444</v>
      </c>
      <c r="K59" s="3"/>
      <c r="L59" s="3"/>
      <c r="M59" s="3" t="s">
        <v>39</v>
      </c>
      <c r="N59" s="7">
        <f t="shared" si="7"/>
        <v>0.78852883046292532</v>
      </c>
      <c r="O59" s="7">
        <f t="shared" si="8"/>
        <v>23.982867741384911</v>
      </c>
      <c r="P59" s="3"/>
      <c r="Q59" s="3"/>
      <c r="R59" s="3" t="s">
        <v>39</v>
      </c>
      <c r="S59" s="7">
        <f t="shared" si="9"/>
        <v>0.71305311361338075</v>
      </c>
      <c r="T59" s="7">
        <f t="shared" si="10"/>
        <v>29.646297661143908</v>
      </c>
      <c r="U59" s="3"/>
      <c r="V59" s="3"/>
      <c r="W59" s="3" t="s">
        <v>39</v>
      </c>
      <c r="X59" s="7">
        <f t="shared" si="11"/>
        <v>0.82731773373105033</v>
      </c>
      <c r="Y59" s="7">
        <f t="shared" si="12"/>
        <v>18.072851121552212</v>
      </c>
      <c r="Z59" s="3"/>
      <c r="AA59" s="3"/>
      <c r="AB59" s="3" t="s">
        <v>39</v>
      </c>
      <c r="AC59" s="7">
        <f t="shared" si="13"/>
        <v>0.71320978120886891</v>
      </c>
      <c r="AD59" s="7">
        <f t="shared" si="14"/>
        <v>41.210327977922567</v>
      </c>
      <c r="AE59" s="3"/>
      <c r="AF59" s="3"/>
      <c r="AG59" s="3" t="s">
        <v>39</v>
      </c>
      <c r="AH59" s="7">
        <f t="shared" si="15"/>
        <v>0.4388489059609626</v>
      </c>
      <c r="AI59" s="7">
        <f t="shared" si="16"/>
        <v>135.90693832259447</v>
      </c>
    </row>
    <row r="60" spans="2:35" x14ac:dyDescent="0.25">
      <c r="B60" t="s">
        <v>42</v>
      </c>
      <c r="C60" s="3">
        <v>5</v>
      </c>
    </row>
    <row r="61" spans="2:35" x14ac:dyDescent="0.25">
      <c r="B61" t="s">
        <v>10</v>
      </c>
      <c r="D61">
        <f>(SUM(D3:D52)-SMALL(D3:D52, $C$60)-LARGE(D3:D52,$C$60))/(COUNT(D3:D52) - 2*$C$60)</f>
        <v>0.47014504835160925</v>
      </c>
      <c r="E61">
        <f>(SUM(E3:E52)-SMALL(E3:E52, $C$60)-LARGE(E3:E52,$C$60))/(COUNT(E3:E52) - 2*$C$60)</f>
        <v>247.83795378256906</v>
      </c>
      <c r="G61" t="s">
        <v>10</v>
      </c>
      <c r="I61">
        <f>(SUM(I3:I52)-SMALL(I3:I52, $C$60)-LARGE(I3:I52,$C$60))/(COUNT(I3:I52) - 2*$C$60)</f>
        <v>0.50063134611536975</v>
      </c>
      <c r="J61">
        <f>(SUM(J3:J52)-SMALL(J3:J52, $C$60)-LARGE(J3:J52,$C$60))/(COUNT(J3:J52) - 2*$C$60)</f>
        <v>171.62745149997986</v>
      </c>
      <c r="L61" t="s">
        <v>10</v>
      </c>
      <c r="N61">
        <f>(SUM(N3:N52)-SMALL(N3:N52, $C$60)-LARGE(N3:N52,$C$60))/(COUNT(N3:N52) - 2*$C$60)</f>
        <v>0.45906788051122743</v>
      </c>
      <c r="O61">
        <f>(SUM(O3:O52)-SMALL(O3:O52, $C$60)-LARGE(O3:O52,$C$60))/(COUNT(O3:O52) - 2*$C$60)</f>
        <v>228.01212293323647</v>
      </c>
      <c r="Q61" t="s">
        <v>10</v>
      </c>
      <c r="S61">
        <f>(SUM(S3:S52)-SMALL(S3:S52, $C$60)-LARGE(S3:S52,$C$60))/(COUNT(S3:S52) - 2*$C$60)</f>
        <v>0.40094718312764605</v>
      </c>
      <c r="T61">
        <f>(SUM(T3:T52)-SMALL(T3:T52, $C$60)-LARGE(T3:T52,$C$60))/(COUNT(T3:T52) - 2*$C$60)</f>
        <v>222.57856348812166</v>
      </c>
      <c r="V61" t="s">
        <v>10</v>
      </c>
      <c r="X61">
        <f>(SUM(X3:X52)-SMALL(X3:X52, $C$60)-LARGE(X3:X52,$C$60))/(COUNT(X3:X52) - 2*$C$60)</f>
        <v>0.4853048081104161</v>
      </c>
      <c r="Y61">
        <f>(SUM(Y3:Y52)-SMALL(Y3:Y52, $C$60)-LARGE(Y3:Y52,$C$60))/(COUNT(Y3:Y52) - 2*$C$60)</f>
        <v>204.28334099125294</v>
      </c>
      <c r="AA61" t="s">
        <v>10</v>
      </c>
      <c r="AC61">
        <f>(SUM(AC3:AC52)-SMALL(AC3:AC52, $C$60)-LARGE(AC3:AC52,$C$60))/(COUNT(AC3:AC52) - 2*$C$60)</f>
        <v>0.45438368571376397</v>
      </c>
      <c r="AD61">
        <f>(SUM(AD3:AD52)-SMALL(AD3:AD52, $C$60)-LARGE(AD3:AD52,$C$60))/(COUNT(AD3:AD52) - 2*$C$60)</f>
        <v>243.83347370495886</v>
      </c>
      <c r="AF61" t="s">
        <v>10</v>
      </c>
      <c r="AH61">
        <f>(SUM(AH3:AH52)-SMALL(AH3:AH52, $C$60)-LARGE(AH3:AH52,$C$60))/(COUNT(AH3:AH52) - 2*$C$60)</f>
        <v>0.20879757337147722</v>
      </c>
      <c r="AI61">
        <f>(SUM(AI3:AI52)-SMALL(AI3:AI52, $C$60)-LARGE(AI3:AI52,$C$60))/(COUNT(AI3:AI52) - 2*$C$60)</f>
        <v>611.00796009566909</v>
      </c>
    </row>
    <row r="99" spans="2:2" x14ac:dyDescent="0.25">
      <c r="B99" t="s">
        <v>57</v>
      </c>
    </row>
  </sheetData>
  <mergeCells count="7">
    <mergeCell ref="AF1:AI1"/>
    <mergeCell ref="B1:E1"/>
    <mergeCell ref="G1:J1"/>
    <mergeCell ref="L1:O1"/>
    <mergeCell ref="Q1:T1"/>
    <mergeCell ref="V1:Y1"/>
    <mergeCell ref="AA1:AD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I61"/>
  <sheetViews>
    <sheetView topLeftCell="A60" zoomScaleNormal="100" workbookViewId="0">
      <selection activeCell="A69" sqref="A69"/>
    </sheetView>
  </sheetViews>
  <sheetFormatPr defaultRowHeight="15" x14ac:dyDescent="0.25"/>
  <cols>
    <col min="1" max="1" width="7.140625" customWidth="1"/>
    <col min="2" max="3" width="17.42578125" customWidth="1"/>
    <col min="4" max="5" width="15.7109375" bestFit="1" customWidth="1"/>
    <col min="7" max="8" width="17.42578125" customWidth="1"/>
    <col min="9" max="10" width="15.7109375" bestFit="1" customWidth="1"/>
    <col min="12" max="13" width="17.42578125" customWidth="1"/>
    <col min="14" max="15" width="15.7109375" bestFit="1" customWidth="1"/>
    <col min="17" max="18" width="17.42578125" customWidth="1"/>
    <col min="19" max="20" width="14.140625" bestFit="1" customWidth="1"/>
    <col min="22" max="23" width="17.42578125" customWidth="1"/>
    <col min="24" max="25" width="14.140625" bestFit="1" customWidth="1"/>
    <col min="27" max="28" width="17.42578125" customWidth="1"/>
    <col min="29" max="30" width="14.140625" bestFit="1" customWidth="1"/>
    <col min="32" max="33" width="17.42578125" customWidth="1"/>
    <col min="34" max="35" width="14.140625" bestFit="1" customWidth="1"/>
  </cols>
  <sheetData>
    <row r="1" spans="2:35" x14ac:dyDescent="0.25">
      <c r="B1" s="8" t="s">
        <v>13</v>
      </c>
      <c r="C1" s="8"/>
      <c r="D1" s="8"/>
      <c r="E1" s="8"/>
      <c r="G1" s="8" t="s">
        <v>14</v>
      </c>
      <c r="H1" s="8"/>
      <c r="I1" s="8"/>
      <c r="J1" s="8"/>
      <c r="L1" s="8" t="s">
        <v>15</v>
      </c>
      <c r="M1" s="8"/>
      <c r="N1" s="8"/>
      <c r="O1" s="8"/>
      <c r="Q1" s="8" t="s">
        <v>16</v>
      </c>
      <c r="R1" s="8"/>
      <c r="S1" s="8"/>
      <c r="T1" s="8"/>
      <c r="V1" s="8" t="s">
        <v>17</v>
      </c>
      <c r="W1" s="8"/>
      <c r="X1" s="8"/>
      <c r="Y1" s="8"/>
      <c r="AA1" s="8" t="s">
        <v>18</v>
      </c>
      <c r="AB1" s="8"/>
      <c r="AC1" s="8"/>
      <c r="AD1" s="8"/>
      <c r="AF1" s="8" t="s">
        <v>19</v>
      </c>
      <c r="AG1" s="8"/>
      <c r="AH1" s="8"/>
      <c r="AI1" s="8"/>
    </row>
    <row r="2" spans="2:35" x14ac:dyDescent="0.25">
      <c r="B2" s="1" t="s">
        <v>0</v>
      </c>
      <c r="C2" s="1" t="s">
        <v>36</v>
      </c>
      <c r="D2" s="1" t="s">
        <v>1</v>
      </c>
      <c r="E2" s="1" t="s">
        <v>2</v>
      </c>
      <c r="G2" s="1" t="s">
        <v>0</v>
      </c>
      <c r="H2" s="1" t="s">
        <v>36</v>
      </c>
      <c r="I2" s="1" t="s">
        <v>1</v>
      </c>
      <c r="J2" s="1" t="s">
        <v>2</v>
      </c>
      <c r="L2" s="1" t="s">
        <v>0</v>
      </c>
      <c r="M2" s="1" t="s">
        <v>36</v>
      </c>
      <c r="N2" s="1" t="s">
        <v>1</v>
      </c>
      <c r="O2" s="1" t="s">
        <v>2</v>
      </c>
      <c r="Q2" s="1" t="s">
        <v>0</v>
      </c>
      <c r="R2" s="1" t="s">
        <v>36</v>
      </c>
      <c r="S2" s="1" t="s">
        <v>1</v>
      </c>
      <c r="T2" s="1" t="s">
        <v>2</v>
      </c>
      <c r="V2" s="1" t="s">
        <v>0</v>
      </c>
      <c r="W2" s="1" t="s">
        <v>36</v>
      </c>
      <c r="X2" s="1" t="s">
        <v>1</v>
      </c>
      <c r="Y2" s="1" t="s">
        <v>2</v>
      </c>
      <c r="AA2" s="1" t="s">
        <v>0</v>
      </c>
      <c r="AB2" s="1" t="s">
        <v>36</v>
      </c>
      <c r="AC2" s="1" t="s">
        <v>1</v>
      </c>
      <c r="AD2" s="1" t="s">
        <v>2</v>
      </c>
      <c r="AF2" s="1" t="s">
        <v>0</v>
      </c>
      <c r="AG2" s="1" t="s">
        <v>36</v>
      </c>
      <c r="AH2" s="1" t="s">
        <v>1</v>
      </c>
      <c r="AI2" s="1" t="s">
        <v>2</v>
      </c>
    </row>
    <row r="3" spans="2:35" x14ac:dyDescent="0.25">
      <c r="B3" s="2">
        <v>82</v>
      </c>
      <c r="C3" s="2" t="str">
        <f>VLOOKUP(B3,'Object Types'!$B$3:$D$192, 3, FALSE)</f>
        <v>Occluder full</v>
      </c>
      <c r="D3" s="2">
        <v>0.29545687944580001</v>
      </c>
      <c r="E3" s="2">
        <v>110.28617838088699</v>
      </c>
      <c r="G3" s="2">
        <v>82</v>
      </c>
      <c r="H3" s="2" t="str">
        <f>VLOOKUP(G3,'Object Types'!$B$3:$D$192, 3, FALSE)</f>
        <v>Occluder full</v>
      </c>
      <c r="I3" s="2">
        <v>0.59163338305387903</v>
      </c>
      <c r="J3" s="2">
        <v>43.443499845934397</v>
      </c>
      <c r="L3" s="2">
        <v>82</v>
      </c>
      <c r="M3" s="2" t="str">
        <f>VLOOKUP(L3,'Object Types'!$B$3:$D$192, 3, FALSE)</f>
        <v>Occluder full</v>
      </c>
      <c r="N3" s="2">
        <v>0.49502768000081299</v>
      </c>
      <c r="O3" s="2">
        <v>59.144814206037701</v>
      </c>
      <c r="Q3" s="2">
        <v>82</v>
      </c>
      <c r="R3" s="2" t="str">
        <f>VLOOKUP(Q3,'Object Types'!$B$3:$D$192, 3, FALSE)</f>
        <v>Occluder full</v>
      </c>
      <c r="S3" s="2">
        <v>0.50067114310255001</v>
      </c>
      <c r="T3" s="2">
        <v>77.015520534304201</v>
      </c>
      <c r="V3" s="2">
        <v>82</v>
      </c>
      <c r="W3" s="2" t="str">
        <f>VLOOKUP(V3,'Object Types'!$B$3:$D$192, 3, FALSE)</f>
        <v>Occluder full</v>
      </c>
      <c r="X3" s="2">
        <v>0.48918460647020201</v>
      </c>
      <c r="Y3" s="2">
        <v>67.2054806641368</v>
      </c>
      <c r="AA3" s="2">
        <v>82</v>
      </c>
      <c r="AB3" s="2" t="str">
        <f>VLOOKUP(AA3,'Object Types'!$B$3:$D$192, 3, FALSE)</f>
        <v>Occluder full</v>
      </c>
      <c r="AC3" s="2">
        <v>0.28035395386881801</v>
      </c>
      <c r="AD3" s="2">
        <v>354.77751674927799</v>
      </c>
      <c r="AF3" s="2">
        <v>82</v>
      </c>
      <c r="AG3" s="2" t="str">
        <f>VLOOKUP(AF3,'Object Types'!$B$3:$D$192, 3, FALSE)</f>
        <v>Occluder full</v>
      </c>
      <c r="AH3" s="2">
        <v>0.34013893903897602</v>
      </c>
      <c r="AI3" s="2">
        <v>178.90029815429099</v>
      </c>
    </row>
    <row r="4" spans="2:35" x14ac:dyDescent="0.25">
      <c r="B4" s="2">
        <v>162</v>
      </c>
      <c r="C4" s="2" t="str">
        <f>VLOOKUP(B4,'Object Types'!$B$3:$D$192, 3, FALSE)</f>
        <v>Static Person</v>
      </c>
      <c r="D4" s="2">
        <v>2.48046777256293E-2</v>
      </c>
      <c r="E4" s="2">
        <v>241.022051987861</v>
      </c>
      <c r="G4" s="2">
        <v>162</v>
      </c>
      <c r="H4" s="2" t="str">
        <f>VLOOKUP(G4,'Object Types'!$B$3:$D$192, 3, FALSE)</f>
        <v>Static Person</v>
      </c>
      <c r="I4" s="2">
        <v>0.39228047044908498</v>
      </c>
      <c r="J4" s="2">
        <v>9.7485704741737997</v>
      </c>
      <c r="L4" s="2">
        <v>162</v>
      </c>
      <c r="M4" s="2" t="str">
        <f>VLOOKUP(L4,'Object Types'!$B$3:$D$192, 3, FALSE)</f>
        <v>Static Person</v>
      </c>
      <c r="N4" s="2">
        <v>4.1530784264901602E-2</v>
      </c>
      <c r="O4" s="2">
        <v>281.517692569019</v>
      </c>
      <c r="Q4" s="2">
        <v>162</v>
      </c>
      <c r="R4" s="2" t="str">
        <f>VLOOKUP(Q4,'Object Types'!$B$3:$D$192, 3, FALSE)</f>
        <v>Static Person</v>
      </c>
      <c r="S4" s="2">
        <v>5.11545016473672E-2</v>
      </c>
      <c r="T4" s="2">
        <v>156.035698151693</v>
      </c>
      <c r="V4" s="2">
        <v>162</v>
      </c>
      <c r="W4" s="2" t="str">
        <f>VLOOKUP(V4,'Object Types'!$B$3:$D$192, 3, FALSE)</f>
        <v>Static Person</v>
      </c>
      <c r="X4" s="2">
        <v>4.5076803676144903E-2</v>
      </c>
      <c r="Y4" s="2">
        <v>247.97282975032101</v>
      </c>
      <c r="AA4" s="2">
        <v>162</v>
      </c>
      <c r="AB4" s="2" t="str">
        <f>VLOOKUP(AA4,'Object Types'!$B$3:$D$192, 3, FALSE)</f>
        <v>Static Person</v>
      </c>
      <c r="AC4" s="2">
        <v>2.45074348673615E-2</v>
      </c>
      <c r="AD4" s="2">
        <v>290.53413497637098</v>
      </c>
      <c r="AF4" s="2">
        <v>162</v>
      </c>
      <c r="AG4" s="2" t="str">
        <f>VLOOKUP(AF4,'Object Types'!$B$3:$D$192, 3, FALSE)</f>
        <v>Static Person</v>
      </c>
      <c r="AH4" s="2">
        <v>0.233763442038218</v>
      </c>
      <c r="AI4" s="2">
        <v>244.142804664035</v>
      </c>
    </row>
    <row r="5" spans="2:35" x14ac:dyDescent="0.25">
      <c r="B5" s="2">
        <v>163</v>
      </c>
      <c r="C5" s="2" t="str">
        <f>VLOOKUP(B5,'Object Types'!$B$3:$D$192, 3, FALSE)</f>
        <v>Occluder full</v>
      </c>
      <c r="D5" s="2">
        <v>0.71633806748002604</v>
      </c>
      <c r="E5" s="2">
        <v>58.162821595647102</v>
      </c>
      <c r="G5" s="2">
        <v>163</v>
      </c>
      <c r="H5" s="2" t="str">
        <f>VLOOKUP(G5,'Object Types'!$B$3:$D$192, 3, FALSE)</f>
        <v>Occluder full</v>
      </c>
      <c r="I5" s="2">
        <v>0.46389515624883398</v>
      </c>
      <c r="J5" s="2">
        <v>28.749221366282299</v>
      </c>
      <c r="L5" s="2">
        <v>163</v>
      </c>
      <c r="M5" s="2" t="str">
        <f>VLOOKUP(L5,'Object Types'!$B$3:$D$192, 3, FALSE)</f>
        <v>Occluder full</v>
      </c>
      <c r="N5" s="2">
        <v>0.70973860263875299</v>
      </c>
      <c r="O5" s="2">
        <v>50.399534753296997</v>
      </c>
      <c r="Q5" s="2">
        <v>163</v>
      </c>
      <c r="R5" s="2" t="str">
        <f>VLOOKUP(Q5,'Object Types'!$B$3:$D$192, 3, FALSE)</f>
        <v>Occluder full</v>
      </c>
      <c r="S5" s="2">
        <v>0.65581652077575403</v>
      </c>
      <c r="T5" s="2">
        <v>32.435738093070597</v>
      </c>
      <c r="V5" s="2">
        <v>163</v>
      </c>
      <c r="W5" s="2" t="str">
        <f>VLOOKUP(V5,'Object Types'!$B$3:$D$192, 3, FALSE)</f>
        <v>Occluder full</v>
      </c>
      <c r="X5" s="2">
        <v>0.75484677991219595</v>
      </c>
      <c r="Y5" s="2">
        <v>22.167986464359</v>
      </c>
      <c r="AA5" s="2">
        <v>163</v>
      </c>
      <c r="AB5" s="2" t="str">
        <f>VLOOKUP(AA5,'Object Types'!$B$3:$D$192, 3, FALSE)</f>
        <v>Occluder full</v>
      </c>
      <c r="AC5" s="2">
        <v>2.85319580161691E-2</v>
      </c>
      <c r="AD5" s="2">
        <v>1135.20903003641</v>
      </c>
      <c r="AF5" s="2">
        <v>163</v>
      </c>
      <c r="AG5" s="2" t="str">
        <f>VLOOKUP(AF5,'Object Types'!$B$3:$D$192, 3, FALSE)</f>
        <v>Occluder full</v>
      </c>
      <c r="AH5" s="2">
        <v>0.63805711974287305</v>
      </c>
      <c r="AI5" s="2">
        <v>65.747773065859406</v>
      </c>
    </row>
    <row r="6" spans="2:35" x14ac:dyDescent="0.25">
      <c r="B6" s="2">
        <v>164</v>
      </c>
      <c r="C6" s="2" t="str">
        <f>VLOOKUP(B6,'Object Types'!$B$3:$D$192, 3, FALSE)</f>
        <v>Occluder full</v>
      </c>
      <c r="D6" s="2">
        <v>0.70706499415330604</v>
      </c>
      <c r="E6" s="2">
        <v>58.848039517438998</v>
      </c>
      <c r="G6" s="2">
        <v>164</v>
      </c>
      <c r="H6" s="2" t="str">
        <f>VLOOKUP(G6,'Object Types'!$B$3:$D$192, 3, FALSE)</f>
        <v>Occluder full</v>
      </c>
      <c r="I6" s="2">
        <v>0.35521119247702998</v>
      </c>
      <c r="J6" s="2">
        <v>60.841442808383299</v>
      </c>
      <c r="L6" s="2">
        <v>164</v>
      </c>
      <c r="M6" s="2" t="str">
        <f>VLOOKUP(L6,'Object Types'!$B$3:$D$192, 3, FALSE)</f>
        <v>Occluder full</v>
      </c>
      <c r="N6" s="2">
        <v>0.38067028641454898</v>
      </c>
      <c r="O6" s="2">
        <v>153.88442719233601</v>
      </c>
      <c r="Q6" s="2">
        <v>164</v>
      </c>
      <c r="R6" s="2" t="str">
        <f>VLOOKUP(Q6,'Object Types'!$B$3:$D$192, 3, FALSE)</f>
        <v>Occluder full</v>
      </c>
      <c r="S6" s="2">
        <v>0.22161240950609801</v>
      </c>
      <c r="T6" s="2">
        <v>72.650981769460103</v>
      </c>
      <c r="V6" s="2">
        <v>164</v>
      </c>
      <c r="W6" s="2" t="str">
        <f>VLOOKUP(V6,'Object Types'!$B$3:$D$192, 3, FALSE)</f>
        <v>Occluder full</v>
      </c>
      <c r="X6" s="2">
        <v>0.37443672013577001</v>
      </c>
      <c r="Y6" s="2">
        <v>90.916440058948297</v>
      </c>
      <c r="AA6" s="2">
        <v>164</v>
      </c>
      <c r="AB6" s="2" t="str">
        <f>VLOOKUP(AA6,'Object Types'!$B$3:$D$192, 3, FALSE)</f>
        <v>Occluder full</v>
      </c>
      <c r="AC6" s="2">
        <v>0.185833182025989</v>
      </c>
      <c r="AD6" s="2">
        <v>953.99041532948195</v>
      </c>
      <c r="AF6" s="2">
        <v>164</v>
      </c>
      <c r="AG6" s="2" t="str">
        <f>VLOOKUP(AF6,'Object Types'!$B$3:$D$192, 3, FALSE)</f>
        <v>Occluder full</v>
      </c>
      <c r="AH6" s="2">
        <v>0.23080808644652501</v>
      </c>
      <c r="AI6" s="2">
        <v>184.71522805261799</v>
      </c>
    </row>
    <row r="7" spans="2:35" x14ac:dyDescent="0.25">
      <c r="B7" s="2">
        <v>165</v>
      </c>
      <c r="C7" s="2" t="str">
        <f>VLOOKUP(B7,'Object Types'!$B$3:$D$192, 3, FALSE)</f>
        <v>Occluder full</v>
      </c>
      <c r="D7" s="2">
        <v>6.2470655536963002E-3</v>
      </c>
      <c r="E7" s="2">
        <v>884.98493386333598</v>
      </c>
      <c r="G7" s="2">
        <v>165</v>
      </c>
      <c r="H7" s="2" t="str">
        <f>VLOOKUP(G7,'Object Types'!$B$3:$D$192, 3, FALSE)</f>
        <v>Occluder full</v>
      </c>
      <c r="I7" s="2">
        <v>1.5545789835210801E-2</v>
      </c>
      <c r="J7" s="2">
        <v>742.62941537075699</v>
      </c>
      <c r="L7" s="2">
        <v>165</v>
      </c>
      <c r="M7" s="2" t="str">
        <f>VLOOKUP(L7,'Object Types'!$B$3:$D$192, 3, FALSE)</f>
        <v>Occluder full</v>
      </c>
      <c r="N7" s="2">
        <v>1.8575794857725699E-2</v>
      </c>
      <c r="O7" s="2">
        <v>308.057827749978</v>
      </c>
      <c r="Q7" s="2">
        <v>165</v>
      </c>
      <c r="R7" s="2" t="str">
        <f>VLOOKUP(Q7,'Object Types'!$B$3:$D$192, 3, FALSE)</f>
        <v>Occluder full</v>
      </c>
      <c r="S7" s="2">
        <v>1.86980005937845E-2</v>
      </c>
      <c r="T7" s="2">
        <v>811.27129476075697</v>
      </c>
      <c r="V7" s="2">
        <v>165</v>
      </c>
      <c r="W7" s="2" t="str">
        <f>VLOOKUP(V7,'Object Types'!$B$3:$D$192, 3, FALSE)</f>
        <v>Occluder full</v>
      </c>
      <c r="X7" s="2">
        <v>1.85725725070458E-2</v>
      </c>
      <c r="Y7" s="2">
        <v>907.69134676751196</v>
      </c>
      <c r="AA7" s="2">
        <v>165</v>
      </c>
      <c r="AB7" s="2" t="str">
        <f>VLOOKUP(AA7,'Object Types'!$B$3:$D$192, 3, FALSE)</f>
        <v>Occluder full</v>
      </c>
      <c r="AC7" s="2">
        <v>1.757907294895E-2</v>
      </c>
      <c r="AD7" s="2">
        <v>1319.5114591056299</v>
      </c>
      <c r="AF7" s="2">
        <v>165</v>
      </c>
      <c r="AG7" s="2" t="str">
        <f>VLOOKUP(AF7,'Object Types'!$B$3:$D$192, 3, FALSE)</f>
        <v>Occluder full</v>
      </c>
      <c r="AH7" s="2">
        <v>0.14377472447643799</v>
      </c>
      <c r="AI7" s="2">
        <v>780.34935797231606</v>
      </c>
    </row>
    <row r="8" spans="2:35" x14ac:dyDescent="0.25">
      <c r="B8" s="2">
        <v>166</v>
      </c>
      <c r="C8" s="2" t="str">
        <f>VLOOKUP(B8,'Object Types'!$B$3:$D$192, 3, FALSE)</f>
        <v>Occluder full</v>
      </c>
      <c r="D8" s="2">
        <v>2.5531125249326301E-2</v>
      </c>
      <c r="E8" s="2">
        <v>919.20192696125298</v>
      </c>
      <c r="G8" s="2">
        <v>166</v>
      </c>
      <c r="H8" s="2" t="str">
        <f>VLOOKUP(G8,'Object Types'!$B$3:$D$192, 3, FALSE)</f>
        <v>Occluder full</v>
      </c>
      <c r="I8" s="2">
        <v>7.6094559915862503E-2</v>
      </c>
      <c r="J8" s="2">
        <v>1348.46884018983</v>
      </c>
      <c r="L8" s="2">
        <v>166</v>
      </c>
      <c r="M8" s="2" t="str">
        <f>VLOOKUP(L8,'Object Types'!$B$3:$D$192, 3, FALSE)</f>
        <v>Occluder full</v>
      </c>
      <c r="N8" s="2">
        <v>2.8481380275187401E-2</v>
      </c>
      <c r="O8" s="2">
        <v>485.642333323429</v>
      </c>
      <c r="Q8" s="2">
        <v>166</v>
      </c>
      <c r="R8" s="2" t="str">
        <f>VLOOKUP(Q8,'Object Types'!$B$3:$D$192, 3, FALSE)</f>
        <v>Occluder full</v>
      </c>
      <c r="S8" s="2">
        <v>2.5229251164837999E-2</v>
      </c>
      <c r="T8" s="2">
        <v>1051.54593508778</v>
      </c>
      <c r="V8" s="2">
        <v>166</v>
      </c>
      <c r="W8" s="2" t="str">
        <f>VLOOKUP(V8,'Object Types'!$B$3:$D$192, 3, FALSE)</f>
        <v>Occluder full</v>
      </c>
      <c r="X8" s="2">
        <v>3.6639181759467697E-2</v>
      </c>
      <c r="Y8" s="2">
        <v>706.61083422618401</v>
      </c>
      <c r="AA8" s="2">
        <v>166</v>
      </c>
      <c r="AB8" s="2" t="str">
        <f>VLOOKUP(AA8,'Object Types'!$B$3:$D$192, 3, FALSE)</f>
        <v>Occluder full</v>
      </c>
      <c r="AC8" s="2">
        <v>2.7295092415150699E-2</v>
      </c>
      <c r="AD8" s="2">
        <v>1553.8014247026499</v>
      </c>
      <c r="AF8" s="2">
        <v>166</v>
      </c>
      <c r="AG8" s="2" t="str">
        <f>VLOOKUP(AF8,'Object Types'!$B$3:$D$192, 3, FALSE)</f>
        <v>Occluder full</v>
      </c>
      <c r="AH8" s="2">
        <v>2.27589162014546E-2</v>
      </c>
      <c r="AI8" s="2">
        <v>1082.3644644229601</v>
      </c>
    </row>
    <row r="9" spans="2:35" x14ac:dyDescent="0.25">
      <c r="B9" s="2">
        <v>171</v>
      </c>
      <c r="C9" s="2" t="str">
        <f>VLOOKUP(B9,'Object Types'!$B$3:$D$192, 3, FALSE)</f>
        <v>Static Person</v>
      </c>
      <c r="D9" s="2">
        <v>0.84535120110966699</v>
      </c>
      <c r="E9" s="2">
        <v>5.7073354184941101</v>
      </c>
      <c r="G9" s="2">
        <v>171</v>
      </c>
      <c r="H9" s="2" t="str">
        <f>VLOOKUP(G9,'Object Types'!$B$3:$D$192, 3, FALSE)</f>
        <v>Static Person</v>
      </c>
      <c r="I9" s="2">
        <v>0.86298593605301599</v>
      </c>
      <c r="J9" s="2">
        <v>4.98997453910982</v>
      </c>
      <c r="L9" s="2">
        <v>171</v>
      </c>
      <c r="M9" s="2" t="str">
        <f>VLOOKUP(L9,'Object Types'!$B$3:$D$192, 3, FALSE)</f>
        <v>Static Person</v>
      </c>
      <c r="N9" s="2">
        <v>0.83716216477986105</v>
      </c>
      <c r="O9" s="2">
        <v>5.95133488189503</v>
      </c>
      <c r="Q9" s="2">
        <v>171</v>
      </c>
      <c r="R9" s="2" t="str">
        <f>VLOOKUP(Q9,'Object Types'!$B$3:$D$192, 3, FALSE)</f>
        <v>Static Person</v>
      </c>
      <c r="S9" s="2">
        <v>0.58211059161949497</v>
      </c>
      <c r="T9" s="2">
        <v>28.102768826808902</v>
      </c>
      <c r="V9" s="2">
        <v>171</v>
      </c>
      <c r="W9" s="2" t="str">
        <f>VLOOKUP(V9,'Object Types'!$B$3:$D$192, 3, FALSE)</f>
        <v>Static Person</v>
      </c>
      <c r="X9" s="2">
        <v>0.86279349049426102</v>
      </c>
      <c r="Y9" s="2">
        <v>4.9018191696285998</v>
      </c>
      <c r="AA9" s="2">
        <v>171</v>
      </c>
      <c r="AB9" s="2" t="str">
        <f>VLOOKUP(AA9,'Object Types'!$B$3:$D$192, 3, FALSE)</f>
        <v>Static Person</v>
      </c>
      <c r="AC9" s="2">
        <v>0.78865230232153705</v>
      </c>
      <c r="AD9" s="2">
        <v>8.3774286327861098</v>
      </c>
      <c r="AF9" s="2">
        <v>171</v>
      </c>
      <c r="AG9" s="2" t="str">
        <f>VLOOKUP(AF9,'Object Types'!$B$3:$D$192, 3, FALSE)</f>
        <v>Static Person</v>
      </c>
      <c r="AH9" s="2">
        <v>0.487126391791951</v>
      </c>
      <c r="AI9" s="2">
        <v>24.3375053488232</v>
      </c>
    </row>
    <row r="10" spans="2:35" x14ac:dyDescent="0.25">
      <c r="B10" s="2">
        <v>175</v>
      </c>
      <c r="C10" s="2" t="str">
        <f>VLOOKUP(B10,'Object Types'!$B$3:$D$192, 3, FALSE)</f>
        <v>Static Person</v>
      </c>
      <c r="D10" s="2">
        <v>4.4996403896648003E-2</v>
      </c>
      <c r="E10" s="2">
        <v>921.39711295168399</v>
      </c>
      <c r="G10" s="2">
        <v>175</v>
      </c>
      <c r="H10" s="2" t="str">
        <f>VLOOKUP(G10,'Object Types'!$B$3:$D$192, 3, FALSE)</f>
        <v>Static Person</v>
      </c>
      <c r="I10" s="2">
        <v>4.5467941346088697E-2</v>
      </c>
      <c r="J10" s="2">
        <v>1588.1399633687599</v>
      </c>
      <c r="L10" s="2">
        <v>175</v>
      </c>
      <c r="M10" s="2" t="str">
        <f>VLOOKUP(L10,'Object Types'!$B$3:$D$192, 3, FALSE)</f>
        <v>Static Person</v>
      </c>
      <c r="N10" s="2">
        <v>4.9054247853234902E-2</v>
      </c>
      <c r="O10" s="2">
        <v>840.68282645756904</v>
      </c>
      <c r="Q10" s="2">
        <v>175</v>
      </c>
      <c r="R10" s="2" t="str">
        <f>VLOOKUP(Q10,'Object Types'!$B$3:$D$192, 3, FALSE)</f>
        <v>Static Person</v>
      </c>
      <c r="S10" s="2">
        <v>4.3423179927430701E-2</v>
      </c>
      <c r="T10" s="2">
        <v>882.82923923819101</v>
      </c>
      <c r="V10" s="2">
        <v>175</v>
      </c>
      <c r="W10" s="2" t="str">
        <f>VLOOKUP(V10,'Object Types'!$B$3:$D$192, 3, FALSE)</f>
        <v>Static Person</v>
      </c>
      <c r="X10" s="2">
        <v>3.7333604481725999E-2</v>
      </c>
      <c r="Y10" s="2">
        <v>902.12934015238295</v>
      </c>
      <c r="AA10" s="2">
        <v>175</v>
      </c>
      <c r="AB10" s="2" t="str">
        <f>VLOOKUP(AA10,'Object Types'!$B$3:$D$192, 3, FALSE)</f>
        <v>Static Person</v>
      </c>
      <c r="AC10" s="2">
        <v>5.2396531045703097E-2</v>
      </c>
      <c r="AD10" s="2">
        <v>927.99776095806396</v>
      </c>
      <c r="AF10" s="2">
        <v>175</v>
      </c>
      <c r="AG10" s="2" t="str">
        <f>VLOOKUP(AF10,'Object Types'!$B$3:$D$192, 3, FALSE)</f>
        <v>Static Person</v>
      </c>
      <c r="AH10" s="2">
        <v>7.7755980633741603E-2</v>
      </c>
      <c r="AI10" s="2">
        <v>225.518516588539</v>
      </c>
    </row>
    <row r="11" spans="2:35" x14ac:dyDescent="0.25">
      <c r="B11" s="2">
        <v>176</v>
      </c>
      <c r="C11" s="2" t="str">
        <f>VLOOKUP(B11,'Object Types'!$B$3:$D$192, 3, FALSE)</f>
        <v>Pedestrian</v>
      </c>
      <c r="D11" s="2">
        <v>0.55835113414345305</v>
      </c>
      <c r="E11" s="2">
        <v>74.754249517941702</v>
      </c>
      <c r="G11" s="2">
        <v>176</v>
      </c>
      <c r="H11" s="2" t="str">
        <f>VLOOKUP(G11,'Object Types'!$B$3:$D$192, 3, FALSE)</f>
        <v>Pedestrian</v>
      </c>
      <c r="I11" s="2">
        <v>0.316054818831838</v>
      </c>
      <c r="J11" s="2">
        <v>100.507790272614</v>
      </c>
      <c r="L11" s="2">
        <v>176</v>
      </c>
      <c r="M11" s="2" t="str">
        <f>VLOOKUP(L11,'Object Types'!$B$3:$D$192, 3, FALSE)</f>
        <v>Pedestrian</v>
      </c>
      <c r="N11" s="2">
        <v>0.53928544301349801</v>
      </c>
      <c r="O11" s="2">
        <v>87.018739950654904</v>
      </c>
      <c r="Q11" s="2">
        <v>176</v>
      </c>
      <c r="R11" s="2" t="str">
        <f>VLOOKUP(Q11,'Object Types'!$B$3:$D$192, 3, FALSE)</f>
        <v>Pedestrian</v>
      </c>
      <c r="S11" s="2">
        <v>0.38716835176082798</v>
      </c>
      <c r="T11" s="2">
        <v>96.760571968073194</v>
      </c>
      <c r="V11" s="2">
        <v>176</v>
      </c>
      <c r="W11" s="2" t="str">
        <f>VLOOKUP(V11,'Object Types'!$B$3:$D$192, 3, FALSE)</f>
        <v>Pedestrian</v>
      </c>
      <c r="X11" s="2">
        <v>0.30029703724467299</v>
      </c>
      <c r="Y11" s="2">
        <v>114.770825700388</v>
      </c>
      <c r="AA11" s="2">
        <v>176</v>
      </c>
      <c r="AB11" s="2" t="str">
        <f>VLOOKUP(AA11,'Object Types'!$B$3:$D$192, 3, FALSE)</f>
        <v>Pedestrian</v>
      </c>
      <c r="AC11" s="2">
        <v>0.29631701193739002</v>
      </c>
      <c r="AD11" s="2">
        <v>724.10810362003599</v>
      </c>
      <c r="AF11" s="2">
        <v>176</v>
      </c>
      <c r="AG11" s="2" t="str">
        <f>VLOOKUP(AF11,'Object Types'!$B$3:$D$192, 3, FALSE)</f>
        <v>Pedestrian</v>
      </c>
      <c r="AH11" s="2">
        <v>0.416399675163038</v>
      </c>
      <c r="AI11" s="2">
        <v>144.13732348005999</v>
      </c>
    </row>
    <row r="12" spans="2:35" x14ac:dyDescent="0.25">
      <c r="B12" s="2">
        <v>178</v>
      </c>
      <c r="C12" s="2" t="str">
        <f>VLOOKUP(B12,'Object Types'!$B$3:$D$192, 3, FALSE)</f>
        <v>Pedestrian</v>
      </c>
      <c r="D12" s="2">
        <v>0.56766291330932495</v>
      </c>
      <c r="E12" s="2">
        <v>50.627178169846196</v>
      </c>
      <c r="G12" s="2">
        <v>178</v>
      </c>
      <c r="H12" s="2" t="str">
        <f>VLOOKUP(G12,'Object Types'!$B$3:$D$192, 3, FALSE)</f>
        <v>Pedestrian</v>
      </c>
      <c r="I12" s="2">
        <v>0.234059975801894</v>
      </c>
      <c r="J12" s="2">
        <v>55.151851248864901</v>
      </c>
      <c r="L12" s="2">
        <v>178</v>
      </c>
      <c r="M12" s="2" t="str">
        <f>VLOOKUP(L12,'Object Types'!$B$3:$D$192, 3, FALSE)</f>
        <v>Pedestrian</v>
      </c>
      <c r="N12" s="2">
        <v>0.133529281146822</v>
      </c>
      <c r="O12" s="2">
        <v>158.81498732333901</v>
      </c>
      <c r="Q12" s="2">
        <v>178</v>
      </c>
      <c r="R12" s="2" t="str">
        <f>VLOOKUP(Q12,'Object Types'!$B$3:$D$192, 3, FALSE)</f>
        <v>Pedestrian</v>
      </c>
      <c r="S12" s="2">
        <v>1.40869652597654E-2</v>
      </c>
      <c r="T12" s="2">
        <v>191.37737682287599</v>
      </c>
      <c r="V12" s="2">
        <v>178</v>
      </c>
      <c r="W12" s="2" t="str">
        <f>VLOOKUP(V12,'Object Types'!$B$3:$D$192, 3, FALSE)</f>
        <v>Pedestrian</v>
      </c>
      <c r="X12" s="2">
        <v>6.8845759148980903E-2</v>
      </c>
      <c r="Y12" s="2">
        <v>117.210396520898</v>
      </c>
      <c r="AA12" s="2">
        <v>178</v>
      </c>
      <c r="AB12" s="2" t="str">
        <f>VLOOKUP(AA12,'Object Types'!$B$3:$D$192, 3, FALSE)</f>
        <v>Pedestrian</v>
      </c>
      <c r="AC12" s="2">
        <v>2.2912965823554898E-2</v>
      </c>
      <c r="AD12" s="2">
        <v>835.37161428934201</v>
      </c>
      <c r="AF12" s="2">
        <v>178</v>
      </c>
      <c r="AG12" s="2" t="str">
        <f>VLOOKUP(AF12,'Object Types'!$B$3:$D$192, 3, FALSE)</f>
        <v>Pedestrian</v>
      </c>
      <c r="AH12" s="2">
        <v>1.39055834688481E-2</v>
      </c>
      <c r="AI12" s="2">
        <v>1262.14109903913</v>
      </c>
    </row>
    <row r="13" spans="2:35" x14ac:dyDescent="0.25">
      <c r="B13" s="2">
        <v>182</v>
      </c>
      <c r="C13" s="2" t="str">
        <f>VLOOKUP(B13,'Object Types'!$B$3:$D$192, 3, FALSE)</f>
        <v>Static Person</v>
      </c>
      <c r="D13" s="2">
        <v>0.26564729339596499</v>
      </c>
      <c r="E13" s="2">
        <v>404.30812950422001</v>
      </c>
      <c r="G13" s="2">
        <v>182</v>
      </c>
      <c r="H13" s="2" t="str">
        <f>VLOOKUP(G13,'Object Types'!$B$3:$D$192, 3, FALSE)</f>
        <v>Static Person</v>
      </c>
      <c r="I13" s="2">
        <v>0.71457464001416005</v>
      </c>
      <c r="J13" s="2">
        <v>13.797276786157701</v>
      </c>
      <c r="L13" s="2">
        <v>182</v>
      </c>
      <c r="M13" s="2" t="str">
        <f>VLOOKUP(L13,'Object Types'!$B$3:$D$192, 3, FALSE)</f>
        <v>Static Person</v>
      </c>
      <c r="N13" s="2">
        <v>0.62994921747712496</v>
      </c>
      <c r="O13" s="2">
        <v>22.208989307195001</v>
      </c>
      <c r="Q13" s="2">
        <v>182</v>
      </c>
      <c r="R13" s="2" t="str">
        <f>VLOOKUP(Q13,'Object Types'!$B$3:$D$192, 3, FALSE)</f>
        <v>Static Person</v>
      </c>
      <c r="S13" s="2">
        <v>0.58936542649228296</v>
      </c>
      <c r="T13" s="2">
        <v>23.394007098690398</v>
      </c>
      <c r="V13" s="2">
        <v>182</v>
      </c>
      <c r="W13" s="2" t="str">
        <f>VLOOKUP(V13,'Object Types'!$B$3:$D$192, 3, FALSE)</f>
        <v>Static Person</v>
      </c>
      <c r="X13" s="2">
        <v>0.604960559725645</v>
      </c>
      <c r="Y13" s="2">
        <v>56.448118219182099</v>
      </c>
      <c r="AA13" s="2">
        <v>182</v>
      </c>
      <c r="AB13" s="2" t="str">
        <f>VLOOKUP(AA13,'Object Types'!$B$3:$D$192, 3, FALSE)</f>
        <v>Static Person</v>
      </c>
      <c r="AC13" s="2">
        <v>0.400207696265305</v>
      </c>
      <c r="AD13" s="2">
        <v>72.9496522293243</v>
      </c>
      <c r="AF13" s="2">
        <v>182</v>
      </c>
      <c r="AG13" s="2" t="str">
        <f>VLOOKUP(AF13,'Object Types'!$B$3:$D$192, 3, FALSE)</f>
        <v>Static Person</v>
      </c>
      <c r="AH13" s="2">
        <v>0.453611486521587</v>
      </c>
      <c r="AI13" s="2">
        <v>39.223174474858602</v>
      </c>
    </row>
    <row r="14" spans="2:35" x14ac:dyDescent="0.25">
      <c r="B14" s="2">
        <v>188</v>
      </c>
      <c r="C14" s="2" t="str">
        <f>VLOOKUP(B14,'Object Types'!$B$3:$D$192, 3, FALSE)</f>
        <v>Occluder full</v>
      </c>
      <c r="D14" s="2">
        <v>0.95116674720549799</v>
      </c>
      <c r="E14" s="2">
        <v>6.2885541408719998</v>
      </c>
      <c r="G14" s="2">
        <v>188</v>
      </c>
      <c r="H14" s="2" t="str">
        <f>VLOOKUP(G14,'Object Types'!$B$3:$D$192, 3, FALSE)</f>
        <v>Occluder full</v>
      </c>
      <c r="I14" s="2">
        <v>0.546882975629014</v>
      </c>
      <c r="J14" s="2">
        <v>32.9745302815559</v>
      </c>
      <c r="L14" s="2">
        <v>188</v>
      </c>
      <c r="M14" s="2" t="str">
        <f>VLOOKUP(L14,'Object Types'!$B$3:$D$192, 3, FALSE)</f>
        <v>Occluder full</v>
      </c>
      <c r="N14" s="2">
        <v>0.14863981877348401</v>
      </c>
      <c r="O14" s="2">
        <v>514.23306398809996</v>
      </c>
      <c r="Q14" s="2">
        <v>188</v>
      </c>
      <c r="R14" s="2" t="str">
        <f>VLOOKUP(Q14,'Object Types'!$B$3:$D$192, 3, FALSE)</f>
        <v>Occluder full</v>
      </c>
      <c r="S14" s="2">
        <v>0.60032887225502896</v>
      </c>
      <c r="T14" s="2">
        <v>56.659172087744203</v>
      </c>
      <c r="V14" s="2">
        <v>188</v>
      </c>
      <c r="W14" s="2" t="str">
        <f>VLOOKUP(V14,'Object Types'!$B$3:$D$192, 3, FALSE)</f>
        <v>Occluder full</v>
      </c>
      <c r="X14" s="2">
        <v>0.22793875331729799</v>
      </c>
      <c r="Y14" s="2">
        <v>451.77762147974801</v>
      </c>
      <c r="AA14" s="2">
        <v>188</v>
      </c>
      <c r="AB14" s="2" t="str">
        <f>VLOOKUP(AA14,'Object Types'!$B$3:$D$192, 3, FALSE)</f>
        <v>Occluder full</v>
      </c>
      <c r="AC14" s="2">
        <v>0.88381368029412699</v>
      </c>
      <c r="AD14" s="2">
        <v>11.2919211212556</v>
      </c>
      <c r="AF14" s="2">
        <v>188</v>
      </c>
      <c r="AG14" s="2" t="str">
        <f>VLOOKUP(AF14,'Object Types'!$B$3:$D$192, 3, FALSE)</f>
        <v>Occluder full</v>
      </c>
      <c r="AH14" s="2">
        <v>0.53281752186442899</v>
      </c>
      <c r="AI14" s="2">
        <v>91.874141625566196</v>
      </c>
    </row>
    <row r="15" spans="2:35" x14ac:dyDescent="0.25">
      <c r="B15" s="2">
        <v>190</v>
      </c>
      <c r="C15" s="2" t="str">
        <f>VLOOKUP(B15,'Object Types'!$B$3:$D$192, 3, FALSE)</f>
        <v>Occluder full</v>
      </c>
      <c r="D15" s="2">
        <v>0.553767243371177</v>
      </c>
      <c r="E15" s="2">
        <v>107.959737810793</v>
      </c>
      <c r="G15" s="2">
        <v>190</v>
      </c>
      <c r="H15" s="2" t="str">
        <f>VLOOKUP(G15,'Object Types'!$B$3:$D$192, 3, FALSE)</f>
        <v>Occluder full</v>
      </c>
      <c r="I15" s="2">
        <v>0.75408774409577395</v>
      </c>
      <c r="J15" s="2">
        <v>27.5265850123143</v>
      </c>
      <c r="L15" s="2">
        <v>190</v>
      </c>
      <c r="M15" s="2" t="str">
        <f>VLOOKUP(L15,'Object Types'!$B$3:$D$192, 3, FALSE)</f>
        <v>Occluder full</v>
      </c>
      <c r="N15" s="2">
        <v>0.36121276449564499</v>
      </c>
      <c r="O15" s="2">
        <v>210.78725406091499</v>
      </c>
      <c r="Q15" s="2">
        <v>190</v>
      </c>
      <c r="R15" s="2" t="str">
        <f>VLOOKUP(Q15,'Object Types'!$B$3:$D$192, 3, FALSE)</f>
        <v>Occluder full</v>
      </c>
      <c r="S15" s="2">
        <v>0.59830869013932497</v>
      </c>
      <c r="T15" s="2">
        <v>31.179954197611199</v>
      </c>
      <c r="V15" s="2">
        <v>190</v>
      </c>
      <c r="W15" s="2" t="str">
        <f>VLOOKUP(V15,'Object Types'!$B$3:$D$192, 3, FALSE)</f>
        <v>Occluder full</v>
      </c>
      <c r="X15" s="2">
        <v>0.68189579087316299</v>
      </c>
      <c r="Y15" s="2">
        <v>57.131503642521501</v>
      </c>
      <c r="AA15" s="2">
        <v>190</v>
      </c>
      <c r="AB15" s="2" t="str">
        <f>VLOOKUP(AA15,'Object Types'!$B$3:$D$192, 3, FALSE)</f>
        <v>Occluder full</v>
      </c>
      <c r="AC15" s="2">
        <v>0.393376466011436</v>
      </c>
      <c r="AD15" s="2">
        <v>277.74104072717802</v>
      </c>
      <c r="AF15" s="2">
        <v>190</v>
      </c>
      <c r="AG15" s="2" t="str">
        <f>VLOOKUP(AF15,'Object Types'!$B$3:$D$192, 3, FALSE)</f>
        <v>Occluder full</v>
      </c>
      <c r="AH15" s="4">
        <v>6.9654343844385899E-6</v>
      </c>
      <c r="AI15" s="2">
        <v>1391.24344818704</v>
      </c>
    </row>
    <row r="16" spans="2:35" x14ac:dyDescent="0.25">
      <c r="B16" s="2">
        <v>191</v>
      </c>
      <c r="C16" s="2" t="str">
        <f>VLOOKUP(B16,'Object Types'!$B$3:$D$192, 3, FALSE)</f>
        <v>Occluder full</v>
      </c>
      <c r="D16" s="2">
        <v>0.34840986383164901</v>
      </c>
      <c r="E16" s="2">
        <v>249.99829903263199</v>
      </c>
      <c r="G16" s="2">
        <v>191</v>
      </c>
      <c r="H16" s="2" t="str">
        <f>VLOOKUP(G16,'Object Types'!$B$3:$D$192, 3, FALSE)</f>
        <v>Occluder full</v>
      </c>
      <c r="I16" s="2">
        <v>0.41004987063785098</v>
      </c>
      <c r="J16" s="2">
        <v>114.626818841779</v>
      </c>
      <c r="L16" s="2">
        <v>191</v>
      </c>
      <c r="M16" s="2" t="str">
        <f>VLOOKUP(L16,'Object Types'!$B$3:$D$192, 3, FALSE)</f>
        <v>Occluder full</v>
      </c>
      <c r="N16" s="2">
        <v>0.41339769809884402</v>
      </c>
      <c r="O16" s="2">
        <v>112.750459735045</v>
      </c>
      <c r="Q16" s="2">
        <v>191</v>
      </c>
      <c r="R16" s="2" t="str">
        <f>VLOOKUP(Q16,'Object Types'!$B$3:$D$192, 3, FALSE)</f>
        <v>Occluder full</v>
      </c>
      <c r="S16" s="2">
        <v>3.7211189520539797E-2</v>
      </c>
      <c r="T16" s="2">
        <v>574.77258622720103</v>
      </c>
      <c r="V16" s="2">
        <v>191</v>
      </c>
      <c r="W16" s="2" t="str">
        <f>VLOOKUP(V16,'Object Types'!$B$3:$D$192, 3, FALSE)</f>
        <v>Occluder full</v>
      </c>
      <c r="X16" s="2">
        <v>0.55137800437767903</v>
      </c>
      <c r="Y16" s="2">
        <v>59.0107529554436</v>
      </c>
      <c r="AA16" s="2">
        <v>191</v>
      </c>
      <c r="AB16" s="2" t="str">
        <f>VLOOKUP(AA16,'Object Types'!$B$3:$D$192, 3, FALSE)</f>
        <v>Occluder full</v>
      </c>
      <c r="AC16" s="2">
        <v>0.30364186439614699</v>
      </c>
      <c r="AD16" s="2">
        <v>124.91063834789399</v>
      </c>
      <c r="AF16" s="2">
        <v>191</v>
      </c>
      <c r="AG16" s="2" t="str">
        <f>VLOOKUP(AF16,'Object Types'!$B$3:$D$192, 3, FALSE)</f>
        <v>Occluder full</v>
      </c>
      <c r="AH16" s="2">
        <v>0.482470962291209</v>
      </c>
      <c r="AI16" s="2">
        <v>141.02131944429101</v>
      </c>
    </row>
    <row r="17" spans="2:35" x14ac:dyDescent="0.25">
      <c r="B17" s="2">
        <v>194</v>
      </c>
      <c r="C17" s="2" t="str">
        <f>VLOOKUP(B17,'Object Types'!$B$3:$D$192, 3, FALSE)</f>
        <v>Occluder full</v>
      </c>
      <c r="D17" s="2">
        <v>0.84279340308691797</v>
      </c>
      <c r="E17" s="2">
        <v>17.558080703468701</v>
      </c>
      <c r="G17" s="2">
        <v>194</v>
      </c>
      <c r="H17" s="2" t="str">
        <f>VLOOKUP(G17,'Object Types'!$B$3:$D$192, 3, FALSE)</f>
        <v>Occluder full</v>
      </c>
      <c r="I17" s="2">
        <v>0.70852576768534303</v>
      </c>
      <c r="J17" s="2">
        <v>36.127415154696898</v>
      </c>
      <c r="L17" s="2">
        <v>194</v>
      </c>
      <c r="M17" s="2" t="str">
        <f>VLOOKUP(L17,'Object Types'!$B$3:$D$192, 3, FALSE)</f>
        <v>Occluder full</v>
      </c>
      <c r="N17" s="2">
        <v>0.77029244038105205</v>
      </c>
      <c r="O17" s="2">
        <v>29.4773178501244</v>
      </c>
      <c r="Q17" s="2">
        <v>194</v>
      </c>
      <c r="R17" s="2" t="str">
        <f>VLOOKUP(Q17,'Object Types'!$B$3:$D$192, 3, FALSE)</f>
        <v>Occluder full</v>
      </c>
      <c r="S17" s="2">
        <v>0.52628975488422403</v>
      </c>
      <c r="T17" s="2">
        <v>47.678990775775198</v>
      </c>
      <c r="V17" s="2">
        <v>194</v>
      </c>
      <c r="W17" s="2" t="str">
        <f>VLOOKUP(V17,'Object Types'!$B$3:$D$192, 3, FALSE)</f>
        <v>Occluder full</v>
      </c>
      <c r="X17" s="2">
        <v>0.70965791043215898</v>
      </c>
      <c r="Y17" s="2">
        <v>43.951753883350399</v>
      </c>
      <c r="AA17" s="2">
        <v>194</v>
      </c>
      <c r="AB17" s="2" t="str">
        <f>VLOOKUP(AA17,'Object Types'!$B$3:$D$192, 3, FALSE)</f>
        <v>Occluder full</v>
      </c>
      <c r="AC17" s="2">
        <v>0.75907118962382703</v>
      </c>
      <c r="AD17" s="2">
        <v>35.132754156594999</v>
      </c>
      <c r="AF17" s="2">
        <v>194</v>
      </c>
      <c r="AG17" s="2" t="str">
        <f>VLOOKUP(AF17,'Object Types'!$B$3:$D$192, 3, FALSE)</f>
        <v>Occluder full</v>
      </c>
      <c r="AH17" s="2">
        <v>0.46406526586581398</v>
      </c>
      <c r="AI17" s="2">
        <v>100.7792669207</v>
      </c>
    </row>
    <row r="18" spans="2:35" x14ac:dyDescent="0.25">
      <c r="B18" s="2">
        <v>196</v>
      </c>
      <c r="C18" s="2" t="str">
        <f>VLOOKUP(B18,'Object Types'!$B$3:$D$192, 3, FALSE)</f>
        <v>Pedestrian</v>
      </c>
      <c r="D18" s="2">
        <v>0.49829450517636997</v>
      </c>
      <c r="E18" s="2">
        <v>180.73698434386901</v>
      </c>
      <c r="G18" s="2">
        <v>196</v>
      </c>
      <c r="H18" s="2" t="str">
        <f>VLOOKUP(G18,'Object Types'!$B$3:$D$192, 3, FALSE)</f>
        <v>Pedestrian</v>
      </c>
      <c r="I18" s="2">
        <v>0.64154583313436897</v>
      </c>
      <c r="J18" s="2">
        <v>50.042369150861703</v>
      </c>
      <c r="L18" s="2">
        <v>196</v>
      </c>
      <c r="M18" s="2" t="str">
        <f>VLOOKUP(L18,'Object Types'!$B$3:$D$192, 3, FALSE)</f>
        <v>Pedestrian</v>
      </c>
      <c r="N18" s="2">
        <v>0.63037369427360601</v>
      </c>
      <c r="O18" s="2">
        <v>57.377008333521502</v>
      </c>
      <c r="Q18" s="2">
        <v>196</v>
      </c>
      <c r="R18" s="2" t="str">
        <f>VLOOKUP(Q18,'Object Types'!$B$3:$D$192, 3, FALSE)</f>
        <v>Pedestrian</v>
      </c>
      <c r="S18" s="2">
        <v>0.59590665949078903</v>
      </c>
      <c r="T18" s="2">
        <v>53.0207724047252</v>
      </c>
      <c r="V18" s="2">
        <v>196</v>
      </c>
      <c r="W18" s="2" t="str">
        <f>VLOOKUP(V18,'Object Types'!$B$3:$D$192, 3, FALSE)</f>
        <v>Pedestrian</v>
      </c>
      <c r="X18" s="2">
        <v>0.64045625002889495</v>
      </c>
      <c r="Y18" s="2">
        <v>78.524189055478402</v>
      </c>
      <c r="AA18" s="2">
        <v>196</v>
      </c>
      <c r="AB18" s="2" t="str">
        <f>VLOOKUP(AA18,'Object Types'!$B$3:$D$192, 3, FALSE)</f>
        <v>Pedestrian</v>
      </c>
      <c r="AC18" s="2">
        <v>0.56562655444306698</v>
      </c>
      <c r="AD18" s="2">
        <v>67.297411599423796</v>
      </c>
      <c r="AF18" s="2">
        <v>196</v>
      </c>
      <c r="AG18" s="2" t="str">
        <f>VLOOKUP(AF18,'Object Types'!$B$3:$D$192, 3, FALSE)</f>
        <v>Pedestrian</v>
      </c>
      <c r="AH18" s="2">
        <v>0.44590538060609197</v>
      </c>
      <c r="AI18" s="2">
        <v>940.31376634333105</v>
      </c>
    </row>
    <row r="19" spans="2:35" x14ac:dyDescent="0.25">
      <c r="B19" s="2">
        <v>197</v>
      </c>
      <c r="C19" s="2" t="str">
        <f>VLOOKUP(B19,'Object Types'!$B$3:$D$192, 3, FALSE)</f>
        <v>Pedestrian</v>
      </c>
      <c r="D19" s="2">
        <v>0.80403740090035702</v>
      </c>
      <c r="E19" s="2">
        <v>21.185460688566899</v>
      </c>
      <c r="G19" s="2">
        <v>197</v>
      </c>
      <c r="H19" s="2" t="str">
        <f>VLOOKUP(G19,'Object Types'!$B$3:$D$192, 3, FALSE)</f>
        <v>Pedestrian</v>
      </c>
      <c r="I19" s="2">
        <v>0.697728418828236</v>
      </c>
      <c r="J19" s="2">
        <v>17.3482786604424</v>
      </c>
      <c r="L19" s="2">
        <v>197</v>
      </c>
      <c r="M19" s="2" t="str">
        <f>VLOOKUP(L19,'Object Types'!$B$3:$D$192, 3, FALSE)</f>
        <v>Pedestrian</v>
      </c>
      <c r="N19" s="2">
        <v>0.75154293772240299</v>
      </c>
      <c r="O19" s="2">
        <v>27.802166977408302</v>
      </c>
      <c r="Q19" s="2">
        <v>197</v>
      </c>
      <c r="R19" s="2" t="str">
        <f>VLOOKUP(Q19,'Object Types'!$B$3:$D$192, 3, FALSE)</f>
        <v>Pedestrian</v>
      </c>
      <c r="S19" s="2">
        <v>0.40904489045460402</v>
      </c>
      <c r="T19" s="2">
        <v>136.278994764115</v>
      </c>
      <c r="V19" s="2">
        <v>197</v>
      </c>
      <c r="W19" s="2" t="str">
        <f>VLOOKUP(V19,'Object Types'!$B$3:$D$192, 3, FALSE)</f>
        <v>Pedestrian</v>
      </c>
      <c r="X19" s="2">
        <v>0.73512080981218497</v>
      </c>
      <c r="Y19" s="2">
        <v>32.827526733193203</v>
      </c>
      <c r="AA19" s="2">
        <v>197</v>
      </c>
      <c r="AB19" s="2" t="str">
        <f>VLOOKUP(AA19,'Object Types'!$B$3:$D$192, 3, FALSE)</f>
        <v>Pedestrian</v>
      </c>
      <c r="AC19" s="2">
        <v>0.81817629229074695</v>
      </c>
      <c r="AD19" s="2">
        <v>18.536452646953801</v>
      </c>
      <c r="AF19" s="2">
        <v>197</v>
      </c>
      <c r="AG19" s="2" t="str">
        <f>VLOOKUP(AF19,'Object Types'!$B$3:$D$192, 3, FALSE)</f>
        <v>Pedestrian</v>
      </c>
      <c r="AH19" s="2">
        <v>0.39216063351297697</v>
      </c>
      <c r="AI19" s="2">
        <v>134.81084685533901</v>
      </c>
    </row>
    <row r="20" spans="2:35" x14ac:dyDescent="0.25">
      <c r="B20" s="2">
        <v>198</v>
      </c>
      <c r="C20" s="2" t="str">
        <f>VLOOKUP(B20,'Object Types'!$B$3:$D$192, 3, FALSE)</f>
        <v>Pedestrian</v>
      </c>
      <c r="D20" s="2">
        <v>0.36121420301017598</v>
      </c>
      <c r="E20" s="2">
        <v>135.36313471014799</v>
      </c>
      <c r="G20" s="2">
        <v>198</v>
      </c>
      <c r="H20" s="2" t="str">
        <f>VLOOKUP(G20,'Object Types'!$B$3:$D$192, 3, FALSE)</f>
        <v>Pedestrian</v>
      </c>
      <c r="I20" s="2">
        <v>0.59713668739444803</v>
      </c>
      <c r="J20" s="2">
        <v>37.774970495996499</v>
      </c>
      <c r="L20" s="2">
        <v>198</v>
      </c>
      <c r="M20" s="2" t="str">
        <f>VLOOKUP(L20,'Object Types'!$B$3:$D$192, 3, FALSE)</f>
        <v>Pedestrian</v>
      </c>
      <c r="N20" s="2">
        <v>0.21069950574452401</v>
      </c>
      <c r="O20" s="2">
        <v>153.99600226067699</v>
      </c>
      <c r="Q20" s="2">
        <v>198</v>
      </c>
      <c r="R20" s="2" t="str">
        <f>VLOOKUP(Q20,'Object Types'!$B$3:$D$192, 3, FALSE)</f>
        <v>Pedestrian</v>
      </c>
      <c r="S20" s="2">
        <v>0.58523833443793205</v>
      </c>
      <c r="T20" s="2">
        <v>83.578768999509094</v>
      </c>
      <c r="V20" s="2">
        <v>198</v>
      </c>
      <c r="W20" s="2" t="str">
        <f>VLOOKUP(V20,'Object Types'!$B$3:$D$192, 3, FALSE)</f>
        <v>Pedestrian</v>
      </c>
      <c r="X20" s="2">
        <v>0.46082883673964298</v>
      </c>
      <c r="Y20" s="2">
        <v>75.6278824392991</v>
      </c>
      <c r="AA20" s="2">
        <v>198</v>
      </c>
      <c r="AB20" s="2" t="str">
        <f>VLOOKUP(AA20,'Object Types'!$B$3:$D$192, 3, FALSE)</f>
        <v>Pedestrian</v>
      </c>
      <c r="AC20" s="2">
        <v>0.12546190561048101</v>
      </c>
      <c r="AD20" s="2">
        <v>206.087845853961</v>
      </c>
      <c r="AF20" s="2">
        <v>198</v>
      </c>
      <c r="AG20" s="2" t="str">
        <f>VLOOKUP(AF20,'Object Types'!$B$3:$D$192, 3, FALSE)</f>
        <v>Pedestrian</v>
      </c>
      <c r="AH20" s="2">
        <v>0.145909582131903</v>
      </c>
      <c r="AI20" s="2">
        <v>1039.39020544305</v>
      </c>
    </row>
    <row r="21" spans="2:35" x14ac:dyDescent="0.25">
      <c r="B21" s="2">
        <v>199</v>
      </c>
      <c r="C21" s="2" t="str">
        <f>VLOOKUP(B21,'Object Types'!$B$3:$D$192, 3, FALSE)</f>
        <v>Pedestrian</v>
      </c>
      <c r="D21" s="2">
        <v>0.72963653441487597</v>
      </c>
      <c r="E21" s="2">
        <v>48.212041852373297</v>
      </c>
      <c r="G21" s="2">
        <v>199</v>
      </c>
      <c r="H21" s="2" t="str">
        <f>VLOOKUP(G21,'Object Types'!$B$3:$D$192, 3, FALSE)</f>
        <v>Pedestrian</v>
      </c>
      <c r="I21" s="2">
        <v>0.73293363108704002</v>
      </c>
      <c r="J21" s="2">
        <v>32.155789518632801</v>
      </c>
      <c r="L21" s="2">
        <v>199</v>
      </c>
      <c r="M21" s="2" t="str">
        <f>VLOOKUP(L21,'Object Types'!$B$3:$D$192, 3, FALSE)</f>
        <v>Pedestrian</v>
      </c>
      <c r="N21" s="2">
        <v>0.76273998327762704</v>
      </c>
      <c r="O21" s="2">
        <v>30.489167968336499</v>
      </c>
      <c r="Q21" s="2">
        <v>199</v>
      </c>
      <c r="R21" s="2" t="str">
        <f>VLOOKUP(Q21,'Object Types'!$B$3:$D$192, 3, FALSE)</f>
        <v>Pedestrian</v>
      </c>
      <c r="S21" s="2">
        <v>0.64964663074945705</v>
      </c>
      <c r="T21" s="2">
        <v>39.427665134154601</v>
      </c>
      <c r="V21" s="2">
        <v>199</v>
      </c>
      <c r="W21" s="2" t="str">
        <f>VLOOKUP(V21,'Object Types'!$B$3:$D$192, 3, FALSE)</f>
        <v>Pedestrian</v>
      </c>
      <c r="X21" s="2">
        <v>0.80562356450141104</v>
      </c>
      <c r="Y21" s="2">
        <v>29.731443743407201</v>
      </c>
      <c r="AA21" s="2">
        <v>199</v>
      </c>
      <c r="AB21" s="2" t="str">
        <f>VLOOKUP(AA21,'Object Types'!$B$3:$D$192, 3, FALSE)</f>
        <v>Pedestrian</v>
      </c>
      <c r="AC21" s="2">
        <v>0.75337923824591801</v>
      </c>
      <c r="AD21" s="2">
        <v>37.014112498378097</v>
      </c>
      <c r="AF21" s="2">
        <v>199</v>
      </c>
      <c r="AG21" s="2" t="str">
        <f>VLOOKUP(AF21,'Object Types'!$B$3:$D$192, 3, FALSE)</f>
        <v>Pedestrian</v>
      </c>
      <c r="AH21" s="2">
        <v>0.40781091516083701</v>
      </c>
      <c r="AI21" s="2">
        <v>520.03963880254503</v>
      </c>
    </row>
    <row r="22" spans="2:35" x14ac:dyDescent="0.25">
      <c r="B22" s="2">
        <v>200</v>
      </c>
      <c r="C22" s="2" t="str">
        <f>VLOOKUP(B22,'Object Types'!$B$3:$D$192, 3, FALSE)</f>
        <v>Pedestrian</v>
      </c>
      <c r="D22" s="2">
        <v>0.27271240190871598</v>
      </c>
      <c r="E22" s="2">
        <v>236.193923816791</v>
      </c>
      <c r="G22" s="2">
        <v>200</v>
      </c>
      <c r="H22" s="2" t="str">
        <f>VLOOKUP(G22,'Object Types'!$B$3:$D$192, 3, FALSE)</f>
        <v>Pedestrian</v>
      </c>
      <c r="I22" s="2">
        <v>0.473009068862976</v>
      </c>
      <c r="J22" s="2">
        <v>21.228133989681101</v>
      </c>
      <c r="L22" s="2">
        <v>200</v>
      </c>
      <c r="M22" s="2" t="str">
        <f>VLOOKUP(L22,'Object Types'!$B$3:$D$192, 3, FALSE)</f>
        <v>Pedestrian</v>
      </c>
      <c r="N22" s="2">
        <v>0.47232613622013803</v>
      </c>
      <c r="O22" s="2">
        <v>48.206942677254098</v>
      </c>
      <c r="Q22" s="2">
        <v>200</v>
      </c>
      <c r="R22" s="2" t="str">
        <f>VLOOKUP(Q22,'Object Types'!$B$3:$D$192, 3, FALSE)</f>
        <v>Pedestrian</v>
      </c>
      <c r="S22" s="2">
        <v>0.20856418618974301</v>
      </c>
      <c r="T22" s="2">
        <v>270.08525306661898</v>
      </c>
      <c r="V22" s="2">
        <v>200</v>
      </c>
      <c r="W22" s="2" t="str">
        <f>VLOOKUP(V22,'Object Types'!$B$3:$D$192, 3, FALSE)</f>
        <v>Pedestrian</v>
      </c>
      <c r="X22" s="2">
        <v>0.24946123094807901</v>
      </c>
      <c r="Y22" s="2">
        <v>109.337720396626</v>
      </c>
      <c r="AA22" s="2">
        <v>200</v>
      </c>
      <c r="AB22" s="2" t="str">
        <f>VLOOKUP(AA22,'Object Types'!$B$3:$D$192, 3, FALSE)</f>
        <v>Pedestrian</v>
      </c>
      <c r="AC22" s="2">
        <v>0.67366491404873796</v>
      </c>
      <c r="AD22" s="2">
        <v>13.0550553072498</v>
      </c>
      <c r="AF22" s="2">
        <v>200</v>
      </c>
      <c r="AG22" s="2" t="str">
        <f>VLOOKUP(AF22,'Object Types'!$B$3:$D$192, 3, FALSE)</f>
        <v>Pedestrian</v>
      </c>
      <c r="AH22" s="2">
        <v>6.0918231535996702E-2</v>
      </c>
      <c r="AI22" s="2">
        <v>990.40401449249305</v>
      </c>
    </row>
    <row r="23" spans="2:35" x14ac:dyDescent="0.25">
      <c r="B23" s="2">
        <v>201</v>
      </c>
      <c r="C23" s="2" t="str">
        <f>VLOOKUP(B23,'Object Types'!$B$3:$D$192, 3, FALSE)</f>
        <v>Pedestrian</v>
      </c>
      <c r="D23" s="2">
        <v>0.60367265237244105</v>
      </c>
      <c r="E23" s="2">
        <v>30.897159927130399</v>
      </c>
      <c r="G23" s="2">
        <v>201</v>
      </c>
      <c r="H23" s="2" t="str">
        <f>VLOOKUP(G23,'Object Types'!$B$3:$D$192, 3, FALSE)</f>
        <v>Pedestrian</v>
      </c>
      <c r="I23" s="2">
        <v>0.83192429077647201</v>
      </c>
      <c r="J23" s="2">
        <v>17.322242016918601</v>
      </c>
      <c r="L23" s="2">
        <v>201</v>
      </c>
      <c r="M23" s="2" t="str">
        <f>VLOOKUP(L23,'Object Types'!$B$3:$D$192, 3, FALSE)</f>
        <v>Pedestrian</v>
      </c>
      <c r="N23" s="2">
        <v>0.54586256483240203</v>
      </c>
      <c r="O23" s="2">
        <v>64.968805491134006</v>
      </c>
      <c r="Q23" s="2">
        <v>201</v>
      </c>
      <c r="R23" s="2" t="str">
        <f>VLOOKUP(Q23,'Object Types'!$B$3:$D$192, 3, FALSE)</f>
        <v>Pedestrian</v>
      </c>
      <c r="S23" s="2">
        <v>0.30201262660125999</v>
      </c>
      <c r="T23" s="2">
        <v>179.331164870446</v>
      </c>
      <c r="V23" s="2">
        <v>201</v>
      </c>
      <c r="W23" s="2" t="str">
        <f>VLOOKUP(V23,'Object Types'!$B$3:$D$192, 3, FALSE)</f>
        <v>Pedestrian</v>
      </c>
      <c r="X23" s="2">
        <v>0.60634483128745298</v>
      </c>
      <c r="Y23" s="2">
        <v>30.305562885661701</v>
      </c>
      <c r="AA23" s="2">
        <v>201</v>
      </c>
      <c r="AB23" s="2" t="str">
        <f>VLOOKUP(AA23,'Object Types'!$B$3:$D$192, 3, FALSE)</f>
        <v>Pedestrian</v>
      </c>
      <c r="AC23" s="2">
        <v>0.60412699267640502</v>
      </c>
      <c r="AD23" s="2">
        <v>29.029353318369001</v>
      </c>
      <c r="AF23" s="2">
        <v>201</v>
      </c>
      <c r="AG23" s="2" t="str">
        <f>VLOOKUP(AF23,'Object Types'!$B$3:$D$192, 3, FALSE)</f>
        <v>Pedestrian</v>
      </c>
      <c r="AH23" s="2">
        <v>0.426072061199742</v>
      </c>
      <c r="AI23" s="2">
        <v>197.10701147251299</v>
      </c>
    </row>
    <row r="24" spans="2:35" x14ac:dyDescent="0.25">
      <c r="B24" s="2">
        <v>202</v>
      </c>
      <c r="C24" s="2" t="str">
        <f>VLOOKUP(B24,'Object Types'!$B$3:$D$192, 3, FALSE)</f>
        <v>Pedestrian</v>
      </c>
      <c r="D24" s="2">
        <v>0.16998095759432599</v>
      </c>
      <c r="E24" s="2">
        <v>163.38234059205601</v>
      </c>
      <c r="G24" s="2">
        <v>202</v>
      </c>
      <c r="H24" s="2" t="str">
        <f>VLOOKUP(G24,'Object Types'!$B$3:$D$192, 3, FALSE)</f>
        <v>Pedestrian</v>
      </c>
      <c r="I24" s="2">
        <v>0.16456155298905101</v>
      </c>
      <c r="J24" s="2">
        <v>173.310190870209</v>
      </c>
      <c r="L24" s="2">
        <v>202</v>
      </c>
      <c r="M24" s="2" t="str">
        <f>VLOOKUP(L24,'Object Types'!$B$3:$D$192, 3, FALSE)</f>
        <v>Pedestrian</v>
      </c>
      <c r="N24" s="2">
        <v>0.388554099291608</v>
      </c>
      <c r="O24" s="2">
        <v>66.031668260615902</v>
      </c>
      <c r="Q24" s="2">
        <v>202</v>
      </c>
      <c r="R24" s="2" t="str">
        <f>VLOOKUP(Q24,'Object Types'!$B$3:$D$192, 3, FALSE)</f>
        <v>Pedestrian</v>
      </c>
      <c r="S24" s="2">
        <v>0.230667044916535</v>
      </c>
      <c r="T24" s="2">
        <v>314.66490928625802</v>
      </c>
      <c r="V24" s="2">
        <v>202</v>
      </c>
      <c r="W24" s="2" t="str">
        <f>VLOOKUP(V24,'Object Types'!$B$3:$D$192, 3, FALSE)</f>
        <v>Pedestrian</v>
      </c>
      <c r="X24" s="2">
        <v>0.28240745045819599</v>
      </c>
      <c r="Y24" s="2">
        <v>87.654182294266505</v>
      </c>
      <c r="AA24" s="2">
        <v>202</v>
      </c>
      <c r="AB24" s="2" t="str">
        <f>VLOOKUP(AA24,'Object Types'!$B$3:$D$192, 3, FALSE)</f>
        <v>Pedestrian</v>
      </c>
      <c r="AC24" s="2">
        <v>0.19386402930329699</v>
      </c>
      <c r="AD24" s="2">
        <v>167.58100627047199</v>
      </c>
      <c r="AF24" s="2">
        <v>202</v>
      </c>
      <c r="AG24" s="2" t="str">
        <f>VLOOKUP(AF24,'Object Types'!$B$3:$D$192, 3, FALSE)</f>
        <v>Pedestrian</v>
      </c>
      <c r="AH24" s="2">
        <v>8.1208701162709104E-2</v>
      </c>
      <c r="AI24" s="2">
        <v>677.08045408162798</v>
      </c>
    </row>
    <row r="25" spans="2:35" x14ac:dyDescent="0.25">
      <c r="B25" s="2">
        <v>203</v>
      </c>
      <c r="C25" s="2" t="str">
        <f>VLOOKUP(B25,'Object Types'!$B$3:$D$192, 3, FALSE)</f>
        <v>Pedestrian</v>
      </c>
      <c r="D25" s="2">
        <v>0.48648950056763002</v>
      </c>
      <c r="E25" s="2">
        <v>71.301300555644303</v>
      </c>
      <c r="G25" s="2">
        <v>203</v>
      </c>
      <c r="H25" s="2" t="str">
        <f>VLOOKUP(G25,'Object Types'!$B$3:$D$192, 3, FALSE)</f>
        <v>Pedestrian</v>
      </c>
      <c r="I25" s="2">
        <v>0.80893124712646003</v>
      </c>
      <c r="J25" s="2">
        <v>22.082327513847002</v>
      </c>
      <c r="L25" s="2">
        <v>203</v>
      </c>
      <c r="M25" s="2" t="str">
        <f>VLOOKUP(L25,'Object Types'!$B$3:$D$192, 3, FALSE)</f>
        <v>Pedestrian</v>
      </c>
      <c r="N25" s="2">
        <v>0.51130217716031201</v>
      </c>
      <c r="O25" s="2">
        <v>35.882777495345998</v>
      </c>
      <c r="Q25" s="2">
        <v>203</v>
      </c>
      <c r="R25" s="2" t="str">
        <f>VLOOKUP(Q25,'Object Types'!$B$3:$D$192, 3, FALSE)</f>
        <v>Pedestrian</v>
      </c>
      <c r="S25" s="2">
        <v>0.29218738064759298</v>
      </c>
      <c r="T25" s="2">
        <v>178.89270025364601</v>
      </c>
      <c r="V25" s="2">
        <v>203</v>
      </c>
      <c r="W25" s="2" t="str">
        <f>VLOOKUP(V25,'Object Types'!$B$3:$D$192, 3, FALSE)</f>
        <v>Pedestrian</v>
      </c>
      <c r="X25" s="2">
        <v>0.51668779389722497</v>
      </c>
      <c r="Y25" s="2">
        <v>33.946300865012503</v>
      </c>
      <c r="AA25" s="2">
        <v>203</v>
      </c>
      <c r="AB25" s="2" t="str">
        <f>VLOOKUP(AA25,'Object Types'!$B$3:$D$192, 3, FALSE)</f>
        <v>Pedestrian</v>
      </c>
      <c r="AC25" s="2">
        <v>0.51953749400740601</v>
      </c>
      <c r="AD25" s="2">
        <v>27.903627600896002</v>
      </c>
      <c r="AF25" s="2">
        <v>203</v>
      </c>
      <c r="AG25" s="2" t="str">
        <f>VLOOKUP(AF25,'Object Types'!$B$3:$D$192, 3, FALSE)</f>
        <v>Pedestrian</v>
      </c>
      <c r="AH25" s="2">
        <v>0.157785883503929</v>
      </c>
      <c r="AI25" s="2">
        <v>635.35850471907895</v>
      </c>
    </row>
    <row r="26" spans="2:35" x14ac:dyDescent="0.25">
      <c r="B26" s="2">
        <v>204</v>
      </c>
      <c r="C26" s="2" t="str">
        <f>VLOOKUP(B26,'Object Types'!$B$3:$D$192, 3, FALSE)</f>
        <v>Pedestrian</v>
      </c>
      <c r="D26" s="2">
        <v>0.36019390974161303</v>
      </c>
      <c r="E26" s="2">
        <v>401.85609321743902</v>
      </c>
      <c r="G26" s="2">
        <v>204</v>
      </c>
      <c r="H26" s="2" t="str">
        <f>VLOOKUP(G26,'Object Types'!$B$3:$D$192, 3, FALSE)</f>
        <v>Pedestrian</v>
      </c>
      <c r="I26" s="2">
        <v>9.3338527334920596E-2</v>
      </c>
      <c r="J26" s="2">
        <v>922.12894940982096</v>
      </c>
      <c r="L26" s="2">
        <v>204</v>
      </c>
      <c r="M26" s="2" t="str">
        <f>VLOOKUP(L26,'Object Types'!$B$3:$D$192, 3, FALSE)</f>
        <v>Pedestrian</v>
      </c>
      <c r="N26" s="2">
        <v>9.7895879015081899E-2</v>
      </c>
      <c r="O26" s="2">
        <v>740.51617804447005</v>
      </c>
      <c r="Q26" s="2">
        <v>204</v>
      </c>
      <c r="R26" s="2" t="str">
        <f>VLOOKUP(Q26,'Object Types'!$B$3:$D$192, 3, FALSE)</f>
        <v>Pedestrian</v>
      </c>
      <c r="S26" s="2">
        <v>0.13325800442294899</v>
      </c>
      <c r="T26" s="2">
        <v>570.92046181107901</v>
      </c>
      <c r="V26" s="2">
        <v>204</v>
      </c>
      <c r="W26" s="2" t="str">
        <f>VLOOKUP(V26,'Object Types'!$B$3:$D$192, 3, FALSE)</f>
        <v>Pedestrian</v>
      </c>
      <c r="X26" s="2">
        <v>0.10940748951189801</v>
      </c>
      <c r="Y26" s="2">
        <v>550.52824715307497</v>
      </c>
      <c r="AA26" s="2">
        <v>204</v>
      </c>
      <c r="AB26" s="2" t="str">
        <f>VLOOKUP(AA26,'Object Types'!$B$3:$D$192, 3, FALSE)</f>
        <v>Pedestrian</v>
      </c>
      <c r="AC26" s="2">
        <v>7.8278380829667898E-2</v>
      </c>
      <c r="AD26" s="2">
        <v>887.48491740588804</v>
      </c>
      <c r="AF26" s="2">
        <v>204</v>
      </c>
      <c r="AG26" s="2" t="str">
        <f>VLOOKUP(AF26,'Object Types'!$B$3:$D$192, 3, FALSE)</f>
        <v>Pedestrian</v>
      </c>
      <c r="AH26" s="2">
        <v>6.9550610506368196E-2</v>
      </c>
      <c r="AI26" s="2">
        <v>992.03918714325596</v>
      </c>
    </row>
    <row r="27" spans="2:35" x14ac:dyDescent="0.25">
      <c r="B27" s="2">
        <v>205</v>
      </c>
      <c r="C27" s="2" t="str">
        <f>VLOOKUP(B27,'Object Types'!$B$3:$D$192, 3, FALSE)</f>
        <v>Pedestrian</v>
      </c>
      <c r="D27" s="2">
        <v>0.114476007885162</v>
      </c>
      <c r="E27" s="2">
        <v>515.27703279810703</v>
      </c>
      <c r="G27" s="2">
        <v>205</v>
      </c>
      <c r="H27" s="2" t="str">
        <f>VLOOKUP(G27,'Object Types'!$B$3:$D$192, 3, FALSE)</f>
        <v>Pedestrian</v>
      </c>
      <c r="I27" s="2">
        <v>9.2557748197603401E-2</v>
      </c>
      <c r="J27" s="2">
        <v>431.70528509237698</v>
      </c>
      <c r="L27" s="2">
        <v>205</v>
      </c>
      <c r="M27" s="2" t="str">
        <f>VLOOKUP(L27,'Object Types'!$B$3:$D$192, 3, FALSE)</f>
        <v>Pedestrian</v>
      </c>
      <c r="N27" s="2">
        <v>9.9643334324696797E-2</v>
      </c>
      <c r="O27" s="2">
        <v>315.28207886546897</v>
      </c>
      <c r="Q27" s="2">
        <v>205</v>
      </c>
      <c r="R27" s="2" t="str">
        <f>VLOOKUP(Q27,'Object Types'!$B$3:$D$192, 3, FALSE)</f>
        <v>Pedestrian</v>
      </c>
      <c r="S27" s="2">
        <v>0.273912988240189</v>
      </c>
      <c r="T27" s="2">
        <v>202.364569108034</v>
      </c>
      <c r="V27" s="2">
        <v>205</v>
      </c>
      <c r="W27" s="2" t="str">
        <f>VLOOKUP(V27,'Object Types'!$B$3:$D$192, 3, FALSE)</f>
        <v>Pedestrian</v>
      </c>
      <c r="X27" s="2">
        <v>0.246068327859645</v>
      </c>
      <c r="Y27" s="2">
        <v>143.06849427286301</v>
      </c>
      <c r="AA27" s="2">
        <v>205</v>
      </c>
      <c r="AB27" s="2" t="str">
        <f>VLOOKUP(AA27,'Object Types'!$B$3:$D$192, 3, FALSE)</f>
        <v>Pedestrian</v>
      </c>
      <c r="AC27" s="2">
        <v>9.7802307006930198E-2</v>
      </c>
      <c r="AD27" s="2">
        <v>357.616779009683</v>
      </c>
      <c r="AF27" s="2">
        <v>205</v>
      </c>
      <c r="AG27" s="2" t="str">
        <f>VLOOKUP(AF27,'Object Types'!$B$3:$D$192, 3, FALSE)</f>
        <v>Pedestrian</v>
      </c>
      <c r="AH27" s="2">
        <v>1.8199976915173201E-2</v>
      </c>
      <c r="AI27" s="2">
        <v>925.75360672923796</v>
      </c>
    </row>
    <row r="28" spans="2:35" x14ac:dyDescent="0.25">
      <c r="B28" s="2">
        <v>206</v>
      </c>
      <c r="C28" s="2" t="str">
        <f>VLOOKUP(B28,'Object Types'!$B$3:$D$192, 3, FALSE)</f>
        <v>Pedestrian</v>
      </c>
      <c r="D28" s="2">
        <v>0.134226356146775</v>
      </c>
      <c r="E28" s="2">
        <v>312.45701526671297</v>
      </c>
      <c r="G28" s="2">
        <v>206</v>
      </c>
      <c r="H28" s="2" t="str">
        <f>VLOOKUP(G28,'Object Types'!$B$3:$D$192, 3, FALSE)</f>
        <v>Pedestrian</v>
      </c>
      <c r="I28" s="2">
        <v>0.14190598794259299</v>
      </c>
      <c r="J28" s="2">
        <v>364.87811148310902</v>
      </c>
      <c r="L28" s="2">
        <v>206</v>
      </c>
      <c r="M28" s="2" t="str">
        <f>VLOOKUP(L28,'Object Types'!$B$3:$D$192, 3, FALSE)</f>
        <v>Pedestrian</v>
      </c>
      <c r="N28" s="2">
        <v>0.162285151780309</v>
      </c>
      <c r="O28" s="2">
        <v>416.35853586370303</v>
      </c>
      <c r="Q28" s="2">
        <v>206</v>
      </c>
      <c r="R28" s="2" t="str">
        <f>VLOOKUP(Q28,'Object Types'!$B$3:$D$192, 3, FALSE)</f>
        <v>Pedestrian</v>
      </c>
      <c r="S28" s="2">
        <v>0.19239203950141101</v>
      </c>
      <c r="T28" s="2">
        <v>264.87743458838202</v>
      </c>
      <c r="V28" s="2">
        <v>206</v>
      </c>
      <c r="W28" s="2" t="str">
        <f>VLOOKUP(V28,'Object Types'!$B$3:$D$192, 3, FALSE)</f>
        <v>Pedestrian</v>
      </c>
      <c r="X28" s="2">
        <v>0.18431366232357199</v>
      </c>
      <c r="Y28" s="2">
        <v>244.104828788357</v>
      </c>
      <c r="AA28" s="2">
        <v>206</v>
      </c>
      <c r="AB28" s="2" t="str">
        <f>VLOOKUP(AA28,'Object Types'!$B$3:$D$192, 3, FALSE)</f>
        <v>Pedestrian</v>
      </c>
      <c r="AC28" s="2">
        <v>0.18331984844375401</v>
      </c>
      <c r="AD28" s="2">
        <v>347.11989819855899</v>
      </c>
      <c r="AF28" s="2">
        <v>206</v>
      </c>
      <c r="AG28" s="2" t="str">
        <f>VLOOKUP(AF28,'Object Types'!$B$3:$D$192, 3, FALSE)</f>
        <v>Pedestrian</v>
      </c>
      <c r="AH28" s="2">
        <v>8.7392522948232798E-2</v>
      </c>
      <c r="AI28" s="2">
        <v>851.99911353459504</v>
      </c>
    </row>
    <row r="29" spans="2:35" x14ac:dyDescent="0.25">
      <c r="B29" s="2">
        <v>207</v>
      </c>
      <c r="C29" s="2" t="str">
        <f>VLOOKUP(B29,'Object Types'!$B$3:$D$192, 3, FALSE)</f>
        <v>Pedestrian</v>
      </c>
      <c r="D29" s="2">
        <v>4.6552177592414902E-2</v>
      </c>
      <c r="E29" s="2">
        <v>999.23172372357396</v>
      </c>
      <c r="G29" s="2">
        <v>207</v>
      </c>
      <c r="H29" s="2" t="str">
        <f>VLOOKUP(G29,'Object Types'!$B$3:$D$192, 3, FALSE)</f>
        <v>Pedestrian</v>
      </c>
      <c r="I29" s="2">
        <v>0.77009417361109</v>
      </c>
      <c r="J29" s="2">
        <v>24.417778824173201</v>
      </c>
      <c r="L29" s="2">
        <v>207</v>
      </c>
      <c r="M29" s="2" t="str">
        <f>VLOOKUP(L29,'Object Types'!$B$3:$D$192, 3, FALSE)</f>
        <v>Pedestrian</v>
      </c>
      <c r="N29" s="2">
        <v>0.27068596162075098</v>
      </c>
      <c r="O29" s="2">
        <v>455.55704239615397</v>
      </c>
      <c r="Q29" s="2">
        <v>207</v>
      </c>
      <c r="R29" s="2" t="str">
        <f>VLOOKUP(Q29,'Object Types'!$B$3:$D$192, 3, FALSE)</f>
        <v>Pedestrian</v>
      </c>
      <c r="S29" s="2">
        <v>5.1574960262389398E-2</v>
      </c>
      <c r="T29" s="2">
        <v>1133.01562111779</v>
      </c>
      <c r="V29" s="2">
        <v>207</v>
      </c>
      <c r="W29" s="2" t="str">
        <f>VLOOKUP(V29,'Object Types'!$B$3:$D$192, 3, FALSE)</f>
        <v>Pedestrian</v>
      </c>
      <c r="X29" s="2">
        <v>0.211118089758316</v>
      </c>
      <c r="Y29" s="2">
        <v>172.63565768536699</v>
      </c>
      <c r="AA29" s="2">
        <v>207</v>
      </c>
      <c r="AB29" s="2" t="str">
        <f>VLOOKUP(AA29,'Object Types'!$B$3:$D$192, 3, FALSE)</f>
        <v>Pedestrian</v>
      </c>
      <c r="AC29" s="2">
        <v>5.19992317745284E-2</v>
      </c>
      <c r="AD29" s="2">
        <v>1327.14527063735</v>
      </c>
      <c r="AF29" s="2">
        <v>207</v>
      </c>
      <c r="AG29" s="2" t="str">
        <f>VLOOKUP(AF29,'Object Types'!$B$3:$D$192, 3, FALSE)</f>
        <v>Pedestrian</v>
      </c>
      <c r="AH29" s="2">
        <v>7.2186873334021004E-2</v>
      </c>
      <c r="AI29" s="2">
        <v>1031.85575649519</v>
      </c>
    </row>
    <row r="30" spans="2:35" x14ac:dyDescent="0.25">
      <c r="B30" s="2">
        <v>208</v>
      </c>
      <c r="C30" s="2" t="str">
        <f>VLOOKUP(B30,'Object Types'!$B$3:$D$192, 3, FALSE)</f>
        <v>Pedestrian</v>
      </c>
      <c r="D30" s="2">
        <v>0.50108801090602095</v>
      </c>
      <c r="E30" s="2">
        <v>27.959401246197601</v>
      </c>
      <c r="G30" s="2">
        <v>208</v>
      </c>
      <c r="H30" s="2" t="str">
        <f>VLOOKUP(G30,'Object Types'!$B$3:$D$192, 3, FALSE)</f>
        <v>Pedestrian</v>
      </c>
      <c r="I30" s="2">
        <v>0.70070673355506796</v>
      </c>
      <c r="J30" s="2">
        <v>20.561265147510198</v>
      </c>
      <c r="L30" s="2">
        <v>208</v>
      </c>
      <c r="M30" s="2" t="str">
        <f>VLOOKUP(L30,'Object Types'!$B$3:$D$192, 3, FALSE)</f>
        <v>Pedestrian</v>
      </c>
      <c r="N30" s="2">
        <v>8.69860693261547E-2</v>
      </c>
      <c r="O30" s="2">
        <v>982.64716283575103</v>
      </c>
      <c r="Q30" s="2">
        <v>208</v>
      </c>
      <c r="R30" s="2" t="str">
        <f>VLOOKUP(Q30,'Object Types'!$B$3:$D$192, 3, FALSE)</f>
        <v>Pedestrian</v>
      </c>
      <c r="S30" s="2">
        <v>0.104980720655992</v>
      </c>
      <c r="T30" s="2">
        <v>1118.12523694064</v>
      </c>
      <c r="V30" s="2">
        <v>208</v>
      </c>
      <c r="W30" s="2" t="str">
        <f>VLOOKUP(V30,'Object Types'!$B$3:$D$192, 3, FALSE)</f>
        <v>Pedestrian</v>
      </c>
      <c r="X30" s="2">
        <v>8.2174678462775999E-2</v>
      </c>
      <c r="Y30" s="2">
        <v>1131.1377503851199</v>
      </c>
      <c r="AA30" s="2">
        <v>208</v>
      </c>
      <c r="AB30" s="2" t="str">
        <f>VLOOKUP(AA30,'Object Types'!$B$3:$D$192, 3, FALSE)</f>
        <v>Pedestrian</v>
      </c>
      <c r="AC30" s="2">
        <v>8.3389656625627404E-2</v>
      </c>
      <c r="AD30" s="2">
        <v>1338.36174457827</v>
      </c>
      <c r="AF30" s="2">
        <v>208</v>
      </c>
      <c r="AG30" s="2" t="str">
        <f>VLOOKUP(AF30,'Object Types'!$B$3:$D$192, 3, FALSE)</f>
        <v>Pedestrian</v>
      </c>
      <c r="AH30" s="2">
        <v>0.169032954116631</v>
      </c>
      <c r="AI30" s="2">
        <v>921.68579899430301</v>
      </c>
    </row>
    <row r="31" spans="2:35" x14ac:dyDescent="0.25">
      <c r="B31" s="2">
        <v>209</v>
      </c>
      <c r="C31" s="2" t="str">
        <f>VLOOKUP(B31,'Object Types'!$B$3:$D$192, 3, FALSE)</f>
        <v>Pedestrian</v>
      </c>
      <c r="D31" s="2">
        <v>0.58484196010330003</v>
      </c>
      <c r="E31" s="2">
        <v>34.172082233955599</v>
      </c>
      <c r="G31" s="2">
        <v>209</v>
      </c>
      <c r="H31" s="2" t="str">
        <f>VLOOKUP(G31,'Object Types'!$B$3:$D$192, 3, FALSE)</f>
        <v>Pedestrian</v>
      </c>
      <c r="I31" s="2">
        <v>0.57856922529046795</v>
      </c>
      <c r="J31" s="2">
        <v>30.927342547617101</v>
      </c>
      <c r="L31" s="2">
        <v>209</v>
      </c>
      <c r="M31" s="2" t="str">
        <f>VLOOKUP(L31,'Object Types'!$B$3:$D$192, 3, FALSE)</f>
        <v>Pedestrian</v>
      </c>
      <c r="N31" s="2">
        <v>0.10731908048832201</v>
      </c>
      <c r="O31" s="2">
        <v>610.74806892205402</v>
      </c>
      <c r="Q31" s="2">
        <v>209</v>
      </c>
      <c r="R31" s="2" t="str">
        <f>VLOOKUP(Q31,'Object Types'!$B$3:$D$192, 3, FALSE)</f>
        <v>Pedestrian</v>
      </c>
      <c r="S31" s="2">
        <v>0.110318673321117</v>
      </c>
      <c r="T31" s="2">
        <v>579.44423345332405</v>
      </c>
      <c r="V31" s="2">
        <v>209</v>
      </c>
      <c r="W31" s="2" t="str">
        <f>VLOOKUP(V31,'Object Types'!$B$3:$D$192, 3, FALSE)</f>
        <v>Pedestrian</v>
      </c>
      <c r="X31" s="2">
        <v>0.27223926728895398</v>
      </c>
      <c r="Y31" s="2">
        <v>290.15634207671798</v>
      </c>
      <c r="AA31" s="2">
        <v>209</v>
      </c>
      <c r="AB31" s="2" t="str">
        <f>VLOOKUP(AA31,'Object Types'!$B$3:$D$192, 3, FALSE)</f>
        <v>Pedestrian</v>
      </c>
      <c r="AC31" s="2">
        <v>0.175098696566347</v>
      </c>
      <c r="AD31" s="2">
        <v>482.62350279165298</v>
      </c>
      <c r="AF31" s="2">
        <v>209</v>
      </c>
      <c r="AG31" s="2" t="str">
        <f>VLOOKUP(AF31,'Object Types'!$B$3:$D$192, 3, FALSE)</f>
        <v>Pedestrian</v>
      </c>
      <c r="AH31" s="2">
        <v>7.1190362626569498E-2</v>
      </c>
      <c r="AI31" s="2">
        <v>838.96429322105405</v>
      </c>
    </row>
    <row r="32" spans="2:35" x14ac:dyDescent="0.25">
      <c r="B32" s="2">
        <v>210</v>
      </c>
      <c r="C32" s="2" t="str">
        <f>VLOOKUP(B32,'Object Types'!$B$3:$D$192, 3, FALSE)</f>
        <v>Pedestrian</v>
      </c>
      <c r="D32" s="2">
        <v>0.70003362909705402</v>
      </c>
      <c r="E32" s="2">
        <v>33.571689064099203</v>
      </c>
      <c r="G32" s="2">
        <v>210</v>
      </c>
      <c r="H32" s="2" t="str">
        <f>VLOOKUP(G32,'Object Types'!$B$3:$D$192, 3, FALSE)</f>
        <v>Pedestrian</v>
      </c>
      <c r="I32" s="2">
        <v>0.82165584358863397</v>
      </c>
      <c r="J32" s="2">
        <v>8.8928501001330194</v>
      </c>
      <c r="L32" s="2">
        <v>210</v>
      </c>
      <c r="M32" s="2" t="str">
        <f>VLOOKUP(L32,'Object Types'!$B$3:$D$192, 3, FALSE)</f>
        <v>Pedestrian</v>
      </c>
      <c r="N32" s="2">
        <v>0.68406979820834601</v>
      </c>
      <c r="O32" s="2">
        <v>26.827045567256398</v>
      </c>
      <c r="Q32" s="2">
        <v>210</v>
      </c>
      <c r="R32" s="2" t="str">
        <f>VLOOKUP(Q32,'Object Types'!$B$3:$D$192, 3, FALSE)</f>
        <v>Pedestrian</v>
      </c>
      <c r="S32" s="2">
        <v>0.178520221814498</v>
      </c>
      <c r="T32" s="2">
        <v>296.00314941635003</v>
      </c>
      <c r="V32" s="2">
        <v>210</v>
      </c>
      <c r="W32" s="2" t="str">
        <f>VLOOKUP(V32,'Object Types'!$B$3:$D$192, 3, FALSE)</f>
        <v>Pedestrian</v>
      </c>
      <c r="X32" s="2">
        <v>0.72511136251991304</v>
      </c>
      <c r="Y32" s="2">
        <v>21.255167619694401</v>
      </c>
      <c r="AA32" s="2">
        <v>210</v>
      </c>
      <c r="AB32" s="2" t="str">
        <f>VLOOKUP(AA32,'Object Types'!$B$3:$D$192, 3, FALSE)</f>
        <v>Pedestrian</v>
      </c>
      <c r="AC32" s="2">
        <v>0.84431713147229803</v>
      </c>
      <c r="AD32" s="2">
        <v>9.1661795593995592</v>
      </c>
      <c r="AF32" s="2">
        <v>210</v>
      </c>
      <c r="AG32" s="2" t="str">
        <f>VLOOKUP(AF32,'Object Types'!$B$3:$D$192, 3, FALSE)</f>
        <v>Pedestrian</v>
      </c>
      <c r="AH32" s="2">
        <v>6.8729679534161495E-2</v>
      </c>
      <c r="AI32" s="2">
        <v>521.33332181129697</v>
      </c>
    </row>
    <row r="33" spans="2:35" x14ac:dyDescent="0.25">
      <c r="B33" s="2">
        <v>211</v>
      </c>
      <c r="C33" s="2" t="str">
        <f>VLOOKUP(B33,'Object Types'!$B$3:$D$192, 3, FALSE)</f>
        <v>Pedestrian</v>
      </c>
      <c r="D33" s="2">
        <v>0.24600630904301901</v>
      </c>
      <c r="E33" s="2">
        <v>596.03701768209305</v>
      </c>
      <c r="G33" s="2">
        <v>211</v>
      </c>
      <c r="H33" s="2" t="str">
        <f>VLOOKUP(G33,'Object Types'!$B$3:$D$192, 3, FALSE)</f>
        <v>Pedestrian</v>
      </c>
      <c r="I33" s="2">
        <v>0.261261770054043</v>
      </c>
      <c r="J33" s="2">
        <v>418.53256724971197</v>
      </c>
      <c r="L33" s="2">
        <v>211</v>
      </c>
      <c r="M33" s="2" t="str">
        <f>VLOOKUP(L33,'Object Types'!$B$3:$D$192, 3, FALSE)</f>
        <v>Pedestrian</v>
      </c>
      <c r="N33" s="2">
        <v>0.28886625534844101</v>
      </c>
      <c r="O33" s="2">
        <v>576.28861196905098</v>
      </c>
      <c r="Q33" s="2">
        <v>211</v>
      </c>
      <c r="R33" s="2" t="str">
        <f>VLOOKUP(Q33,'Object Types'!$B$3:$D$192, 3, FALSE)</f>
        <v>Pedestrian</v>
      </c>
      <c r="S33" s="2">
        <v>0.25947520638454802</v>
      </c>
      <c r="T33" s="2">
        <v>578.229088755916</v>
      </c>
      <c r="V33" s="2">
        <v>211</v>
      </c>
      <c r="W33" s="2" t="str">
        <f>VLOOKUP(V33,'Object Types'!$B$3:$D$192, 3, FALSE)</f>
        <v>Pedestrian</v>
      </c>
      <c r="X33" s="2">
        <v>0.27467834196384</v>
      </c>
      <c r="Y33" s="2">
        <v>598.86359432730501</v>
      </c>
      <c r="AA33" s="2">
        <v>211</v>
      </c>
      <c r="AB33" s="2" t="str">
        <f>VLOOKUP(AA33,'Object Types'!$B$3:$D$192, 3, FALSE)</f>
        <v>Pedestrian</v>
      </c>
      <c r="AC33" s="2">
        <v>0.22533123420047199</v>
      </c>
      <c r="AD33" s="2">
        <v>693.67649997703199</v>
      </c>
      <c r="AF33" s="2">
        <v>211</v>
      </c>
      <c r="AG33" s="2" t="str">
        <f>VLOOKUP(AF33,'Object Types'!$B$3:$D$192, 3, FALSE)</f>
        <v>Pedestrian</v>
      </c>
      <c r="AH33" s="2">
        <v>0.17755514132199099</v>
      </c>
      <c r="AI33" s="2">
        <v>591.90660142515401</v>
      </c>
    </row>
    <row r="34" spans="2:35" x14ac:dyDescent="0.25">
      <c r="B34" s="2">
        <v>212</v>
      </c>
      <c r="C34" s="2" t="str">
        <f>VLOOKUP(B34,'Object Types'!$B$3:$D$192, 3, FALSE)</f>
        <v>Pedestrian</v>
      </c>
      <c r="D34" s="2">
        <v>0.247437833246094</v>
      </c>
      <c r="E34" s="2">
        <v>640.37067456498403</v>
      </c>
      <c r="G34" s="2">
        <v>212</v>
      </c>
      <c r="H34" s="2" t="str">
        <f>VLOOKUP(G34,'Object Types'!$B$3:$D$192, 3, FALSE)</f>
        <v>Pedestrian</v>
      </c>
      <c r="I34" s="2">
        <v>0.24803119486776401</v>
      </c>
      <c r="J34" s="2">
        <v>853.18714317760202</v>
      </c>
      <c r="L34" s="2">
        <v>212</v>
      </c>
      <c r="M34" s="2" t="str">
        <f>VLOOKUP(L34,'Object Types'!$B$3:$D$192, 3, FALSE)</f>
        <v>Pedestrian</v>
      </c>
      <c r="N34" s="2">
        <v>0.272709229328152</v>
      </c>
      <c r="O34" s="2">
        <v>664.52391997742905</v>
      </c>
      <c r="Q34" s="2">
        <v>212</v>
      </c>
      <c r="R34" s="2" t="str">
        <f>VLOOKUP(Q34,'Object Types'!$B$3:$D$192, 3, FALSE)</f>
        <v>Pedestrian</v>
      </c>
      <c r="S34" s="2">
        <v>0.26309241136685502</v>
      </c>
      <c r="T34" s="2">
        <v>699.33018795206794</v>
      </c>
      <c r="V34" s="2">
        <v>212</v>
      </c>
      <c r="W34" s="2" t="str">
        <f>VLOOKUP(V34,'Object Types'!$B$3:$D$192, 3, FALSE)</f>
        <v>Pedestrian</v>
      </c>
      <c r="X34" s="2">
        <v>0.33557692660854799</v>
      </c>
      <c r="Y34" s="2">
        <v>516.40275054257904</v>
      </c>
      <c r="AA34" s="2">
        <v>212</v>
      </c>
      <c r="AB34" s="2" t="str">
        <f>VLOOKUP(AA34,'Object Types'!$B$3:$D$192, 3, FALSE)</f>
        <v>Pedestrian</v>
      </c>
      <c r="AC34" s="2">
        <v>0.31355342793996499</v>
      </c>
      <c r="AD34" s="2">
        <v>712.15102405975597</v>
      </c>
      <c r="AF34" s="2">
        <v>212</v>
      </c>
      <c r="AG34" s="2" t="str">
        <f>VLOOKUP(AF34,'Object Types'!$B$3:$D$192, 3, FALSE)</f>
        <v>Pedestrian</v>
      </c>
      <c r="AH34" s="2">
        <v>0.13308150198011501</v>
      </c>
      <c r="AI34" s="2">
        <v>826.82507036837399</v>
      </c>
    </row>
    <row r="35" spans="2:35" x14ac:dyDescent="0.25">
      <c r="B35" s="2">
        <v>213</v>
      </c>
      <c r="C35" s="2" t="str">
        <f>VLOOKUP(B35,'Object Types'!$B$3:$D$192, 3, FALSE)</f>
        <v>Pedestrian</v>
      </c>
      <c r="D35" s="2">
        <v>0.574108339918316</v>
      </c>
      <c r="E35" s="2">
        <v>49.077214426735999</v>
      </c>
      <c r="G35" s="2">
        <v>213</v>
      </c>
      <c r="H35" s="2" t="str">
        <f>VLOOKUP(G35,'Object Types'!$B$3:$D$192, 3, FALSE)</f>
        <v>Pedestrian</v>
      </c>
      <c r="I35" s="2">
        <v>0.57383555034987499</v>
      </c>
      <c r="J35" s="2">
        <v>16.818584398390101</v>
      </c>
      <c r="L35" s="2">
        <v>213</v>
      </c>
      <c r="M35" s="2" t="str">
        <f>VLOOKUP(L35,'Object Types'!$B$3:$D$192, 3, FALSE)</f>
        <v>Pedestrian</v>
      </c>
      <c r="N35" s="2">
        <v>0.34882929449862699</v>
      </c>
      <c r="O35" s="2">
        <v>93.854306524175598</v>
      </c>
      <c r="Q35" s="2">
        <v>213</v>
      </c>
      <c r="R35" s="2" t="str">
        <f>VLOOKUP(Q35,'Object Types'!$B$3:$D$192, 3, FALSE)</f>
        <v>Pedestrian</v>
      </c>
      <c r="S35" s="2">
        <v>0.69008105730201297</v>
      </c>
      <c r="T35" s="2">
        <v>7.27761363184299</v>
      </c>
      <c r="V35" s="2">
        <v>213</v>
      </c>
      <c r="W35" s="2" t="str">
        <f>VLOOKUP(V35,'Object Types'!$B$3:$D$192, 3, FALSE)</f>
        <v>Pedestrian</v>
      </c>
      <c r="X35" s="2">
        <v>0.70109080041504501</v>
      </c>
      <c r="Y35" s="2">
        <v>20.814205487760201</v>
      </c>
      <c r="AA35" s="2">
        <v>213</v>
      </c>
      <c r="AB35" s="2" t="str">
        <f>VLOOKUP(AA35,'Object Types'!$B$3:$D$192, 3, FALSE)</f>
        <v>Pedestrian</v>
      </c>
      <c r="AC35" s="2">
        <v>0.63279571384881905</v>
      </c>
      <c r="AD35" s="2">
        <v>27.076151725263099</v>
      </c>
      <c r="AF35" s="2">
        <v>213</v>
      </c>
      <c r="AG35" s="2" t="str">
        <f>VLOOKUP(AF35,'Object Types'!$B$3:$D$192, 3, FALSE)</f>
        <v>Pedestrian</v>
      </c>
      <c r="AH35" s="2">
        <v>0.14697384163621299</v>
      </c>
      <c r="AI35" s="2">
        <v>1608.15607313377</v>
      </c>
    </row>
    <row r="36" spans="2:35" x14ac:dyDescent="0.25">
      <c r="B36" s="2">
        <v>214</v>
      </c>
      <c r="C36" s="2" t="str">
        <f>VLOOKUP(B36,'Object Types'!$B$3:$D$192, 3, FALSE)</f>
        <v>Pedestrian</v>
      </c>
      <c r="D36" s="2">
        <v>0.79666680729907502</v>
      </c>
      <c r="E36" s="2">
        <v>15.273554624523699</v>
      </c>
      <c r="G36" s="2">
        <v>214</v>
      </c>
      <c r="H36" s="2" t="str">
        <f>VLOOKUP(G36,'Object Types'!$B$3:$D$192, 3, FALSE)</f>
        <v>Pedestrian</v>
      </c>
      <c r="I36" s="2">
        <v>0.85551929805678795</v>
      </c>
      <c r="J36" s="2">
        <v>6.8749554895028604</v>
      </c>
      <c r="L36" s="2">
        <v>214</v>
      </c>
      <c r="M36" s="2" t="str">
        <f>VLOOKUP(L36,'Object Types'!$B$3:$D$192, 3, FALSE)</f>
        <v>Pedestrian</v>
      </c>
      <c r="N36" s="2">
        <v>0.506214484890535</v>
      </c>
      <c r="O36" s="2">
        <v>54.026337174977101</v>
      </c>
      <c r="Q36" s="2">
        <v>214</v>
      </c>
      <c r="R36" s="2" t="str">
        <f>VLOOKUP(Q36,'Object Types'!$B$3:$D$192, 3, FALSE)</f>
        <v>Pedestrian</v>
      </c>
      <c r="S36" s="2">
        <v>0.23153988757348401</v>
      </c>
      <c r="T36" s="2">
        <v>154.42313245468901</v>
      </c>
      <c r="V36" s="2">
        <v>214</v>
      </c>
      <c r="W36" s="2" t="str">
        <f>VLOOKUP(V36,'Object Types'!$B$3:$D$192, 3, FALSE)</f>
        <v>Pedestrian</v>
      </c>
      <c r="X36" s="2">
        <v>0.55131174414596795</v>
      </c>
      <c r="Y36" s="2">
        <v>52.220271624799302</v>
      </c>
      <c r="AA36" s="2">
        <v>214</v>
      </c>
      <c r="AB36" s="2" t="str">
        <f>VLOOKUP(AA36,'Object Types'!$B$3:$D$192, 3, FALSE)</f>
        <v>Pedestrian</v>
      </c>
      <c r="AC36" s="2">
        <v>0.84985203620599403</v>
      </c>
      <c r="AD36" s="2">
        <v>7.7789926515748702</v>
      </c>
      <c r="AF36" s="2">
        <v>214</v>
      </c>
      <c r="AG36" s="2" t="str">
        <f>VLOOKUP(AF36,'Object Types'!$B$3:$D$192, 3, FALSE)</f>
        <v>Pedestrian</v>
      </c>
      <c r="AH36" s="2">
        <v>0.119396621458064</v>
      </c>
      <c r="AI36" s="2">
        <v>1294.40312618242</v>
      </c>
    </row>
    <row r="37" spans="2:35" x14ac:dyDescent="0.25">
      <c r="B37" s="2">
        <v>215</v>
      </c>
      <c r="C37" s="2" t="str">
        <f>VLOOKUP(B37,'Object Types'!$B$3:$D$192, 3, FALSE)</f>
        <v>Pedestrian</v>
      </c>
      <c r="D37" s="2">
        <v>0.10944529084276</v>
      </c>
      <c r="E37" s="2">
        <v>386.12325058153999</v>
      </c>
      <c r="G37" s="2">
        <v>215</v>
      </c>
      <c r="H37" s="2" t="str">
        <f>VLOOKUP(G37,'Object Types'!$B$3:$D$192, 3, FALSE)</f>
        <v>Pedestrian</v>
      </c>
      <c r="I37" s="2">
        <v>4.1522698985657802E-2</v>
      </c>
      <c r="J37" s="2">
        <v>284.59247418239602</v>
      </c>
      <c r="L37" s="2">
        <v>215</v>
      </c>
      <c r="M37" s="2" t="str">
        <f>VLOOKUP(L37,'Object Types'!$B$3:$D$192, 3, FALSE)</f>
        <v>Pedestrian</v>
      </c>
      <c r="N37" s="2">
        <v>8.7867587933656593E-2</v>
      </c>
      <c r="O37" s="2">
        <v>382.10698263633998</v>
      </c>
      <c r="Q37" s="2">
        <v>215</v>
      </c>
      <c r="R37" s="2" t="str">
        <f>VLOOKUP(Q37,'Object Types'!$B$3:$D$192, 3, FALSE)</f>
        <v>Pedestrian</v>
      </c>
      <c r="S37" s="2">
        <v>0.21663952716856999</v>
      </c>
      <c r="T37" s="2">
        <v>229.89530231639301</v>
      </c>
      <c r="V37" s="2">
        <v>215</v>
      </c>
      <c r="W37" s="2" t="str">
        <f>VLOOKUP(V37,'Object Types'!$B$3:$D$192, 3, FALSE)</f>
        <v>Pedestrian</v>
      </c>
      <c r="X37" s="2">
        <v>8.0729383176577296E-2</v>
      </c>
      <c r="Y37" s="2">
        <v>223.15577901949601</v>
      </c>
      <c r="AA37" s="2">
        <v>215</v>
      </c>
      <c r="AB37" s="2" t="str">
        <f>VLOOKUP(AA37,'Object Types'!$B$3:$D$192, 3, FALSE)</f>
        <v>Pedestrian</v>
      </c>
      <c r="AC37" s="2">
        <v>7.2384255936959699E-2</v>
      </c>
      <c r="AD37" s="2">
        <v>374.88811590995101</v>
      </c>
      <c r="AF37" s="2">
        <v>215</v>
      </c>
      <c r="AG37" s="2" t="str">
        <f>VLOOKUP(AF37,'Object Types'!$B$3:$D$192, 3, FALSE)</f>
        <v>Pedestrian</v>
      </c>
      <c r="AH37" s="2">
        <v>9.9604481406651804E-2</v>
      </c>
      <c r="AI37" s="2">
        <v>394.25299876560001</v>
      </c>
    </row>
    <row r="38" spans="2:35" x14ac:dyDescent="0.25">
      <c r="B38" s="2">
        <v>216</v>
      </c>
      <c r="C38" s="2" t="str">
        <f>VLOOKUP(B38,'Object Types'!$B$3:$D$192, 3, FALSE)</f>
        <v>Pedestrian</v>
      </c>
      <c r="D38" s="2">
        <v>0.51656551551896202</v>
      </c>
      <c r="E38" s="2">
        <v>23.098456474636201</v>
      </c>
      <c r="G38" s="2">
        <v>216</v>
      </c>
      <c r="H38" s="2" t="str">
        <f>VLOOKUP(G38,'Object Types'!$B$3:$D$192, 3, FALSE)</f>
        <v>Pedestrian</v>
      </c>
      <c r="I38" s="2">
        <v>0.53574706348329304</v>
      </c>
      <c r="J38" s="2">
        <v>23.179829118689799</v>
      </c>
      <c r="L38" s="2">
        <v>216</v>
      </c>
      <c r="M38" s="2" t="str">
        <f>VLOOKUP(L38,'Object Types'!$B$3:$D$192, 3, FALSE)</f>
        <v>Pedestrian</v>
      </c>
      <c r="N38" s="2">
        <v>0.30343255784465301</v>
      </c>
      <c r="O38" s="2">
        <v>388.09652878352</v>
      </c>
      <c r="Q38" s="2">
        <v>216</v>
      </c>
      <c r="R38" s="2" t="str">
        <f>VLOOKUP(Q38,'Object Types'!$B$3:$D$192, 3, FALSE)</f>
        <v>Pedestrian</v>
      </c>
      <c r="S38" s="2">
        <v>0.30792722920284099</v>
      </c>
      <c r="T38" s="2">
        <v>330.20037239780697</v>
      </c>
      <c r="V38" s="2">
        <v>216</v>
      </c>
      <c r="W38" s="2" t="str">
        <f>VLOOKUP(V38,'Object Types'!$B$3:$D$192, 3, FALSE)</f>
        <v>Pedestrian</v>
      </c>
      <c r="X38" s="2">
        <v>0.25769408276667799</v>
      </c>
      <c r="Y38" s="2">
        <v>1017.02262704891</v>
      </c>
      <c r="AA38" s="2">
        <v>216</v>
      </c>
      <c r="AB38" s="2" t="str">
        <f>VLOOKUP(AA38,'Object Types'!$B$3:$D$192, 3, FALSE)</f>
        <v>Pedestrian</v>
      </c>
      <c r="AC38" s="2">
        <v>0.39473831138993398</v>
      </c>
      <c r="AD38" s="2">
        <v>72.867087983227194</v>
      </c>
      <c r="AF38" s="2">
        <v>216</v>
      </c>
      <c r="AG38" s="2" t="str">
        <f>VLOOKUP(AF38,'Object Types'!$B$3:$D$192, 3, FALSE)</f>
        <v>Pedestrian</v>
      </c>
      <c r="AH38" s="2">
        <v>9.6703903684534104E-2</v>
      </c>
      <c r="AI38" s="2">
        <v>674.70173281337395</v>
      </c>
    </row>
    <row r="39" spans="2:35" x14ac:dyDescent="0.25">
      <c r="B39" s="2">
        <v>217</v>
      </c>
      <c r="C39" s="2" t="str">
        <f>VLOOKUP(B39,'Object Types'!$B$3:$D$192, 3, FALSE)</f>
        <v>Pedestrian</v>
      </c>
      <c r="D39" s="2">
        <v>0.10124522843799599</v>
      </c>
      <c r="E39" s="2">
        <v>305.572708177511</v>
      </c>
      <c r="G39" s="2">
        <v>217</v>
      </c>
      <c r="H39" s="2" t="str">
        <f>VLOOKUP(G39,'Object Types'!$B$3:$D$192, 3, FALSE)</f>
        <v>Pedestrian</v>
      </c>
      <c r="I39" s="2">
        <v>4.7297549670381002E-2</v>
      </c>
      <c r="J39" s="2">
        <v>468.38407021799298</v>
      </c>
      <c r="L39" s="2">
        <v>217</v>
      </c>
      <c r="M39" s="2" t="str">
        <f>VLOOKUP(L39,'Object Types'!$B$3:$D$192, 3, FALSE)</f>
        <v>Pedestrian</v>
      </c>
      <c r="N39" s="2">
        <v>6.0320281388221597E-2</v>
      </c>
      <c r="O39" s="2">
        <v>485.97751015956698</v>
      </c>
      <c r="Q39" s="2">
        <v>217</v>
      </c>
      <c r="R39" s="2" t="str">
        <f>VLOOKUP(Q39,'Object Types'!$B$3:$D$192, 3, FALSE)</f>
        <v>Pedestrian</v>
      </c>
      <c r="S39" s="2">
        <v>5.4825719337811399E-2</v>
      </c>
      <c r="T39" s="2">
        <v>359.11062157854599</v>
      </c>
      <c r="V39" s="2">
        <v>217</v>
      </c>
      <c r="W39" s="2" t="str">
        <f>VLOOKUP(V39,'Object Types'!$B$3:$D$192, 3, FALSE)</f>
        <v>Pedestrian</v>
      </c>
      <c r="X39" s="2">
        <v>0.13292408056791399</v>
      </c>
      <c r="Y39" s="2">
        <v>363.90249546930499</v>
      </c>
      <c r="AA39" s="2">
        <v>217</v>
      </c>
      <c r="AB39" s="2" t="str">
        <f>VLOOKUP(AA39,'Object Types'!$B$3:$D$192, 3, FALSE)</f>
        <v>Pedestrian</v>
      </c>
      <c r="AC39" s="2">
        <v>3.8934038756144797E-2</v>
      </c>
      <c r="AD39" s="2">
        <v>511.09639180618598</v>
      </c>
      <c r="AF39" s="2">
        <v>217</v>
      </c>
      <c r="AG39" s="2" t="str">
        <f>VLOOKUP(AF39,'Object Types'!$B$3:$D$192, 3, FALSE)</f>
        <v>Pedestrian</v>
      </c>
      <c r="AH39" s="2">
        <v>4.2396583188412801E-2</v>
      </c>
      <c r="AI39" s="2">
        <v>387.89742863892701</v>
      </c>
    </row>
    <row r="40" spans="2:35" x14ac:dyDescent="0.25">
      <c r="B40" s="2">
        <v>218</v>
      </c>
      <c r="C40" s="2" t="str">
        <f>VLOOKUP(B40,'Object Types'!$B$3:$D$192, 3, FALSE)</f>
        <v>Pedestrian</v>
      </c>
      <c r="D40" s="2">
        <v>5.74731683919519E-2</v>
      </c>
      <c r="E40" s="2">
        <v>263.19825764222401</v>
      </c>
      <c r="G40" s="2">
        <v>218</v>
      </c>
      <c r="H40" s="2" t="str">
        <f>VLOOKUP(G40,'Object Types'!$B$3:$D$192, 3, FALSE)</f>
        <v>Pedestrian</v>
      </c>
      <c r="I40" s="2">
        <v>0.51118344067291799</v>
      </c>
      <c r="J40" s="2">
        <v>45.541601514844999</v>
      </c>
      <c r="L40" s="2">
        <v>218</v>
      </c>
      <c r="M40" s="2" t="str">
        <f>VLOOKUP(L40,'Object Types'!$B$3:$D$192, 3, FALSE)</f>
        <v>Pedestrian</v>
      </c>
      <c r="N40" s="2">
        <v>0.30214271626754702</v>
      </c>
      <c r="O40" s="2">
        <v>138.73231629706399</v>
      </c>
      <c r="Q40" s="2">
        <v>218</v>
      </c>
      <c r="R40" s="2" t="str">
        <f>VLOOKUP(Q40,'Object Types'!$B$3:$D$192, 3, FALSE)</f>
        <v>Pedestrian</v>
      </c>
      <c r="S40" s="2">
        <v>0.46510601745963498</v>
      </c>
      <c r="T40" s="2">
        <v>52.387810691810898</v>
      </c>
      <c r="V40" s="2">
        <v>218</v>
      </c>
      <c r="W40" s="2" t="str">
        <f>VLOOKUP(V40,'Object Types'!$B$3:$D$192, 3, FALSE)</f>
        <v>Pedestrian</v>
      </c>
      <c r="X40" s="2">
        <v>0.55981780447862495</v>
      </c>
      <c r="Y40" s="2">
        <v>46.666772003116002</v>
      </c>
      <c r="AA40" s="2">
        <v>218</v>
      </c>
      <c r="AB40" s="2" t="str">
        <f>VLOOKUP(AA40,'Object Types'!$B$3:$D$192, 3, FALSE)</f>
        <v>Pedestrian</v>
      </c>
      <c r="AC40" s="2">
        <v>0.43670724949276102</v>
      </c>
      <c r="AD40" s="2">
        <v>64.422990211913898</v>
      </c>
      <c r="AF40" s="2">
        <v>218</v>
      </c>
      <c r="AG40" s="2" t="str">
        <f>VLOOKUP(AF40,'Object Types'!$B$3:$D$192, 3, FALSE)</f>
        <v>Pedestrian</v>
      </c>
      <c r="AH40" s="2">
        <v>3.6152723897244603E-2</v>
      </c>
      <c r="AI40" s="2">
        <v>483.78572736981801</v>
      </c>
    </row>
    <row r="41" spans="2:35" x14ac:dyDescent="0.25">
      <c r="B41" s="2">
        <v>219</v>
      </c>
      <c r="C41" s="2" t="str">
        <f>VLOOKUP(B41,'Object Types'!$B$3:$D$192, 3, FALSE)</f>
        <v>Pedestrian</v>
      </c>
      <c r="D41" s="2">
        <v>3.7937671489189299E-2</v>
      </c>
      <c r="E41" s="2">
        <v>400.93041868145298</v>
      </c>
      <c r="G41" s="2">
        <v>219</v>
      </c>
      <c r="H41" s="2" t="str">
        <f>VLOOKUP(G41,'Object Types'!$B$3:$D$192, 3, FALSE)</f>
        <v>Pedestrian</v>
      </c>
      <c r="I41" s="2">
        <v>8.5706054010391497E-2</v>
      </c>
      <c r="J41" s="2">
        <v>221.00172570494601</v>
      </c>
      <c r="L41" s="2">
        <v>219</v>
      </c>
      <c r="M41" s="2" t="str">
        <f>VLOOKUP(L41,'Object Types'!$B$3:$D$192, 3, FALSE)</f>
        <v>Pedestrian</v>
      </c>
      <c r="N41" s="2">
        <v>4.2506152520173403E-2</v>
      </c>
      <c r="O41" s="2">
        <v>385.97897121997403</v>
      </c>
      <c r="Q41" s="2">
        <v>219</v>
      </c>
      <c r="R41" s="2" t="str">
        <f>VLOOKUP(Q41,'Object Types'!$B$3:$D$192, 3, FALSE)</f>
        <v>Pedestrian</v>
      </c>
      <c r="S41" s="2">
        <v>6.7765495143387394E-2</v>
      </c>
      <c r="T41" s="2">
        <v>195.61639517262699</v>
      </c>
      <c r="V41" s="2">
        <v>219</v>
      </c>
      <c r="W41" s="2" t="str">
        <f>VLOOKUP(V41,'Object Types'!$B$3:$D$192, 3, FALSE)</f>
        <v>Pedestrian</v>
      </c>
      <c r="X41" s="2">
        <v>5.1678590255609197E-2</v>
      </c>
      <c r="Y41" s="2">
        <v>169.73732765266701</v>
      </c>
      <c r="AA41" s="2">
        <v>219</v>
      </c>
      <c r="AB41" s="2" t="str">
        <f>VLOOKUP(AA41,'Object Types'!$B$3:$D$192, 3, FALSE)</f>
        <v>Pedestrian</v>
      </c>
      <c r="AC41" s="2">
        <v>0.24031140925073399</v>
      </c>
      <c r="AD41" s="2">
        <v>112.518176042116</v>
      </c>
      <c r="AF41" s="2">
        <v>219</v>
      </c>
      <c r="AG41" s="2" t="str">
        <f>VLOOKUP(AF41,'Object Types'!$B$3:$D$192, 3, FALSE)</f>
        <v>Pedestrian</v>
      </c>
      <c r="AH41" s="2">
        <v>1.0175972441846299E-2</v>
      </c>
      <c r="AI41" s="2">
        <v>1282.2191533049599</v>
      </c>
    </row>
    <row r="42" spans="2:35" x14ac:dyDescent="0.25">
      <c r="B42" s="2">
        <v>224</v>
      </c>
      <c r="C42" s="2" t="str">
        <f>VLOOKUP(B42,'Object Types'!$B$3:$D$192, 3, FALSE)</f>
        <v>Pedestrian</v>
      </c>
      <c r="D42" s="2">
        <v>0.125242584889947</v>
      </c>
      <c r="E42" s="2">
        <v>538.58099669159003</v>
      </c>
      <c r="G42" s="2">
        <v>224</v>
      </c>
      <c r="H42" s="2" t="str">
        <f>VLOOKUP(G42,'Object Types'!$B$3:$D$192, 3, FALSE)</f>
        <v>Pedestrian</v>
      </c>
      <c r="I42" s="2">
        <v>0.15048941233744001</v>
      </c>
      <c r="J42" s="2">
        <v>387.73374303370201</v>
      </c>
      <c r="L42" s="2">
        <v>224</v>
      </c>
      <c r="M42" s="2" t="str">
        <f>VLOOKUP(L42,'Object Types'!$B$3:$D$192, 3, FALSE)</f>
        <v>Pedestrian</v>
      </c>
      <c r="N42" s="2">
        <v>0.13177684163448899</v>
      </c>
      <c r="O42" s="2">
        <v>561.97844786843905</v>
      </c>
      <c r="Q42" s="2">
        <v>224</v>
      </c>
      <c r="R42" s="2" t="str">
        <f>VLOOKUP(Q42,'Object Types'!$B$3:$D$192, 3, FALSE)</f>
        <v>Pedestrian</v>
      </c>
      <c r="S42" s="2">
        <v>0.135182985453254</v>
      </c>
      <c r="T42" s="2">
        <v>527.44740066327699</v>
      </c>
      <c r="V42" s="2">
        <v>224</v>
      </c>
      <c r="W42" s="2" t="str">
        <f>VLOOKUP(V42,'Object Types'!$B$3:$D$192, 3, FALSE)</f>
        <v>Pedestrian</v>
      </c>
      <c r="X42" s="2">
        <v>0.13758433751920901</v>
      </c>
      <c r="Y42" s="2">
        <v>526.45981248228304</v>
      </c>
      <c r="AA42" s="2">
        <v>224</v>
      </c>
      <c r="AB42" s="2" t="str">
        <f>VLOOKUP(AA42,'Object Types'!$B$3:$D$192, 3, FALSE)</f>
        <v>Pedestrian</v>
      </c>
      <c r="AC42" s="2">
        <v>0.140265319489566</v>
      </c>
      <c r="AD42" s="2">
        <v>473.82020732940202</v>
      </c>
      <c r="AF42" s="2">
        <v>224</v>
      </c>
      <c r="AG42" s="2" t="str">
        <f>VLOOKUP(AF42,'Object Types'!$B$3:$D$192, 3, FALSE)</f>
        <v>Pedestrian</v>
      </c>
      <c r="AH42" s="2">
        <v>7.7007028658893695E-2</v>
      </c>
      <c r="AI42" s="2">
        <v>895.76967095309703</v>
      </c>
    </row>
    <row r="43" spans="2:35" x14ac:dyDescent="0.25">
      <c r="B43" s="2">
        <v>225</v>
      </c>
      <c r="C43" s="2" t="str">
        <f>VLOOKUP(B43,'Object Types'!$B$3:$D$192, 3, FALSE)</f>
        <v>Pedestrian</v>
      </c>
      <c r="D43" s="2">
        <v>0.28922022674247999</v>
      </c>
      <c r="E43" s="2">
        <v>420.80899248781901</v>
      </c>
      <c r="G43" s="2">
        <v>225</v>
      </c>
      <c r="H43" s="2" t="str">
        <f>VLOOKUP(G43,'Object Types'!$B$3:$D$192, 3, FALSE)</f>
        <v>Pedestrian</v>
      </c>
      <c r="I43" s="2">
        <v>0.71379473009458705</v>
      </c>
      <c r="J43" s="2">
        <v>11.170439983495999</v>
      </c>
      <c r="L43" s="2">
        <v>225</v>
      </c>
      <c r="M43" s="2" t="str">
        <f>VLOOKUP(L43,'Object Types'!$B$3:$D$192, 3, FALSE)</f>
        <v>Pedestrian</v>
      </c>
      <c r="N43" s="2">
        <v>0.49607859069308302</v>
      </c>
      <c r="O43" s="2">
        <v>100.876482870323</v>
      </c>
      <c r="Q43" s="2">
        <v>225</v>
      </c>
      <c r="R43" s="2" t="str">
        <f>VLOOKUP(Q43,'Object Types'!$B$3:$D$192, 3, FALSE)</f>
        <v>Pedestrian</v>
      </c>
      <c r="S43" s="2">
        <v>0.303645817506348</v>
      </c>
      <c r="T43" s="2">
        <v>241.758834103597</v>
      </c>
      <c r="V43" s="2">
        <v>225</v>
      </c>
      <c r="W43" s="2" t="str">
        <f>VLOOKUP(V43,'Object Types'!$B$3:$D$192, 3, FALSE)</f>
        <v>Pedestrian</v>
      </c>
      <c r="X43" s="2">
        <v>0.52357061824584195</v>
      </c>
      <c r="Y43" s="2">
        <v>77.593123118984096</v>
      </c>
      <c r="AA43" s="2">
        <v>225</v>
      </c>
      <c r="AB43" s="2" t="str">
        <f>VLOOKUP(AA43,'Object Types'!$B$3:$D$192, 3, FALSE)</f>
        <v>Pedestrian</v>
      </c>
      <c r="AC43" s="2">
        <v>0.31518752286196799</v>
      </c>
      <c r="AD43" s="2">
        <v>398.02247561179399</v>
      </c>
      <c r="AF43" s="2">
        <v>225</v>
      </c>
      <c r="AG43" s="2" t="str">
        <f>VLOOKUP(AF43,'Object Types'!$B$3:$D$192, 3, FALSE)</f>
        <v>Pedestrian</v>
      </c>
      <c r="AH43" s="2">
        <v>3.06991034598325E-2</v>
      </c>
      <c r="AI43" s="2">
        <v>1309.8003481977901</v>
      </c>
    </row>
    <row r="44" spans="2:35" x14ac:dyDescent="0.25">
      <c r="B44" s="2">
        <v>228</v>
      </c>
      <c r="C44" s="2" t="str">
        <f>VLOOKUP(B44,'Object Types'!$B$3:$D$192, 3, FALSE)</f>
        <v>Pedestrian</v>
      </c>
      <c r="D44" s="2">
        <v>4.4068028022859897E-2</v>
      </c>
      <c r="E44" s="2">
        <v>434.113890742629</v>
      </c>
      <c r="G44" s="2">
        <v>228</v>
      </c>
      <c r="H44" s="2" t="str">
        <f>VLOOKUP(G44,'Object Types'!$B$3:$D$192, 3, FALSE)</f>
        <v>Pedestrian</v>
      </c>
      <c r="I44" s="2">
        <v>1.77153964755477E-2</v>
      </c>
      <c r="J44" s="2">
        <v>951.95659222970198</v>
      </c>
      <c r="L44" s="2">
        <v>228</v>
      </c>
      <c r="M44" s="2" t="str">
        <f>VLOOKUP(L44,'Object Types'!$B$3:$D$192, 3, FALSE)</f>
        <v>Pedestrian</v>
      </c>
      <c r="N44" s="2">
        <v>2.0038838926470601E-2</v>
      </c>
      <c r="O44" s="2">
        <v>372.01676597778402</v>
      </c>
      <c r="Q44" s="2">
        <v>228</v>
      </c>
      <c r="R44" s="2" t="str">
        <f>VLOOKUP(Q44,'Object Types'!$B$3:$D$192, 3, FALSE)</f>
        <v>Pedestrian</v>
      </c>
      <c r="S44" s="2">
        <v>3.5315246211035899E-2</v>
      </c>
      <c r="T44" s="2">
        <v>299.09952257478699</v>
      </c>
      <c r="V44" s="2">
        <v>228</v>
      </c>
      <c r="W44" s="2" t="str">
        <f>VLOOKUP(V44,'Object Types'!$B$3:$D$192, 3, FALSE)</f>
        <v>Pedestrian</v>
      </c>
      <c r="X44" s="2">
        <v>3.6854714522698298E-2</v>
      </c>
      <c r="Y44" s="2">
        <v>287.99046904092302</v>
      </c>
      <c r="AA44" s="2">
        <v>228</v>
      </c>
      <c r="AB44" s="2" t="str">
        <f>VLOOKUP(AA44,'Object Types'!$B$3:$D$192, 3, FALSE)</f>
        <v>Pedestrian</v>
      </c>
      <c r="AC44" s="2">
        <v>2.14432167922089E-2</v>
      </c>
      <c r="AD44" s="2">
        <v>374.56027442237797</v>
      </c>
      <c r="AF44" s="2">
        <v>228</v>
      </c>
      <c r="AG44" s="2" t="str">
        <f>VLOOKUP(AF44,'Object Types'!$B$3:$D$192, 3, FALSE)</f>
        <v>Pedestrian</v>
      </c>
      <c r="AH44" s="2">
        <v>9.7702444842087104E-3</v>
      </c>
      <c r="AI44" s="2">
        <v>420.366042052007</v>
      </c>
    </row>
    <row r="45" spans="2:35" x14ac:dyDescent="0.25">
      <c r="B45" s="2">
        <v>229</v>
      </c>
      <c r="C45" s="2" t="str">
        <f>VLOOKUP(B45,'Object Types'!$B$3:$D$192, 3, FALSE)</f>
        <v>Pedestrian</v>
      </c>
      <c r="D45" s="2">
        <v>3.4141942686843299E-2</v>
      </c>
      <c r="E45" s="2">
        <v>276.683989601191</v>
      </c>
      <c r="G45" s="2">
        <v>229</v>
      </c>
      <c r="H45" s="2" t="str">
        <f>VLOOKUP(G45,'Object Types'!$B$3:$D$192, 3, FALSE)</f>
        <v>Pedestrian</v>
      </c>
      <c r="I45" s="2">
        <v>2.3545730355947401E-2</v>
      </c>
      <c r="J45" s="2">
        <v>606.56012429182101</v>
      </c>
      <c r="L45" s="2">
        <v>229</v>
      </c>
      <c r="M45" s="2" t="str">
        <f>VLOOKUP(L45,'Object Types'!$B$3:$D$192, 3, FALSE)</f>
        <v>Pedestrian</v>
      </c>
      <c r="N45" s="2">
        <v>1.8601711087337599E-2</v>
      </c>
      <c r="O45" s="2">
        <v>339.95504059974502</v>
      </c>
      <c r="Q45" s="2">
        <v>229</v>
      </c>
      <c r="R45" s="2" t="str">
        <f>VLOOKUP(Q45,'Object Types'!$B$3:$D$192, 3, FALSE)</f>
        <v>Pedestrian</v>
      </c>
      <c r="S45" s="2">
        <v>3.0008358875019701E-2</v>
      </c>
      <c r="T45" s="2">
        <v>238.304590338297</v>
      </c>
      <c r="V45" s="2">
        <v>229</v>
      </c>
      <c r="W45" s="2" t="str">
        <f>VLOOKUP(V45,'Object Types'!$B$3:$D$192, 3, FALSE)</f>
        <v>Pedestrian</v>
      </c>
      <c r="X45" s="2">
        <v>8.2086300737685605E-3</v>
      </c>
      <c r="Y45" s="2">
        <v>307.75328406192</v>
      </c>
      <c r="AA45" s="2">
        <v>229</v>
      </c>
      <c r="AB45" s="2" t="str">
        <f>VLOOKUP(AA45,'Object Types'!$B$3:$D$192, 3, FALSE)</f>
        <v>Pedestrian</v>
      </c>
      <c r="AC45" s="2">
        <v>2.1383897119783699E-2</v>
      </c>
      <c r="AD45" s="2">
        <v>337.76005027548001</v>
      </c>
      <c r="AF45" s="2">
        <v>229</v>
      </c>
      <c r="AG45" s="2" t="str">
        <f>VLOOKUP(AF45,'Object Types'!$B$3:$D$192, 3, FALSE)</f>
        <v>Pedestrian</v>
      </c>
      <c r="AH45" s="2">
        <v>7.8892896978013296E-3</v>
      </c>
      <c r="AI45" s="2">
        <v>757.84378878607799</v>
      </c>
    </row>
    <row r="46" spans="2:35" x14ac:dyDescent="0.25">
      <c r="B46" s="2">
        <v>230</v>
      </c>
      <c r="C46" s="2" t="str">
        <f>VLOOKUP(B46,'Object Types'!$B$3:$D$192, 3, FALSE)</f>
        <v>Pedestrian</v>
      </c>
      <c r="D46" s="2">
        <v>1.14217216515694E-2</v>
      </c>
      <c r="E46" s="2">
        <v>324.03169641002</v>
      </c>
      <c r="G46" s="2">
        <v>230</v>
      </c>
      <c r="H46" s="2" t="str">
        <f>VLOOKUP(G46,'Object Types'!$B$3:$D$192, 3, FALSE)</f>
        <v>Pedestrian</v>
      </c>
      <c r="I46" s="2">
        <v>1.05910500015917E-2</v>
      </c>
      <c r="J46" s="2">
        <v>366.473386956019</v>
      </c>
      <c r="L46" s="2">
        <v>230</v>
      </c>
      <c r="M46" s="2" t="str">
        <f>VLOOKUP(L46,'Object Types'!$B$3:$D$192, 3, FALSE)</f>
        <v>Pedestrian</v>
      </c>
      <c r="N46" s="2">
        <v>1.80975884890235E-2</v>
      </c>
      <c r="O46" s="2">
        <v>358.91285359332801</v>
      </c>
      <c r="Q46" s="2">
        <v>230</v>
      </c>
      <c r="R46" s="2" t="str">
        <f>VLOOKUP(Q46,'Object Types'!$B$3:$D$192, 3, FALSE)</f>
        <v>Pedestrian</v>
      </c>
      <c r="S46" s="2">
        <v>1.37374400893243E-2</v>
      </c>
      <c r="T46" s="2">
        <v>322.202099411581</v>
      </c>
      <c r="V46" s="2">
        <v>230</v>
      </c>
      <c r="W46" s="2" t="str">
        <f>VLOOKUP(V46,'Object Types'!$B$3:$D$192, 3, FALSE)</f>
        <v>Pedestrian</v>
      </c>
      <c r="X46" s="2">
        <v>1.1384622213735599E-2</v>
      </c>
      <c r="Y46" s="2">
        <v>336.03908008822299</v>
      </c>
      <c r="AA46" s="2">
        <v>230</v>
      </c>
      <c r="AB46" s="2" t="str">
        <f>VLOOKUP(AA46,'Object Types'!$B$3:$D$192, 3, FALSE)</f>
        <v>Pedestrian</v>
      </c>
      <c r="AC46" s="2">
        <v>1.14801847269837E-2</v>
      </c>
      <c r="AD46" s="2">
        <v>364.59639544012703</v>
      </c>
      <c r="AF46" s="2">
        <v>230</v>
      </c>
      <c r="AG46" s="2" t="str">
        <f>VLOOKUP(AF46,'Object Types'!$B$3:$D$192, 3, FALSE)</f>
        <v>Pedestrian</v>
      </c>
      <c r="AH46" s="2">
        <v>8.1210107845562998E-3</v>
      </c>
      <c r="AI46" s="2">
        <v>1136.0750015646099</v>
      </c>
    </row>
    <row r="47" spans="2:35" x14ac:dyDescent="0.25">
      <c r="B47" s="2">
        <v>231</v>
      </c>
      <c r="C47" s="2" t="str">
        <f>VLOOKUP(B47,'Object Types'!$B$3:$D$192, 3, FALSE)</f>
        <v>Pedestrian</v>
      </c>
      <c r="D47" s="2">
        <v>6.6614895113465702E-2</v>
      </c>
      <c r="E47" s="2">
        <v>465.89108447899901</v>
      </c>
      <c r="G47" s="2">
        <v>231</v>
      </c>
      <c r="H47" s="2" t="str">
        <f>VLOOKUP(G47,'Object Types'!$B$3:$D$192, 3, FALSE)</f>
        <v>Pedestrian</v>
      </c>
      <c r="I47" s="2">
        <v>6.6834128743878798E-2</v>
      </c>
      <c r="J47" s="2">
        <v>456.34464518675901</v>
      </c>
      <c r="L47" s="2">
        <v>231</v>
      </c>
      <c r="M47" s="2" t="str">
        <f>VLOOKUP(L47,'Object Types'!$B$3:$D$192, 3, FALSE)</f>
        <v>Pedestrian</v>
      </c>
      <c r="N47" s="2">
        <v>7.6828278115837603E-2</v>
      </c>
      <c r="O47" s="2">
        <v>298.66738653009901</v>
      </c>
      <c r="Q47" s="2">
        <v>231</v>
      </c>
      <c r="R47" s="2" t="str">
        <f>VLOOKUP(Q47,'Object Types'!$B$3:$D$192, 3, FALSE)</f>
        <v>Pedestrian</v>
      </c>
      <c r="S47" s="2">
        <v>0.166677714668206</v>
      </c>
      <c r="T47" s="2">
        <v>216.561941839838</v>
      </c>
      <c r="V47" s="2">
        <v>231</v>
      </c>
      <c r="W47" s="2" t="str">
        <f>VLOOKUP(V47,'Object Types'!$B$3:$D$192, 3, FALSE)</f>
        <v>Pedestrian</v>
      </c>
      <c r="X47" s="2">
        <v>7.9131411865109094E-2</v>
      </c>
      <c r="Y47" s="2">
        <v>273.14381118826299</v>
      </c>
      <c r="AA47" s="2">
        <v>231</v>
      </c>
      <c r="AB47" s="2" t="str">
        <f>VLOOKUP(AA47,'Object Types'!$B$3:$D$192, 3, FALSE)</f>
        <v>Pedestrian</v>
      </c>
      <c r="AC47" s="2">
        <v>0.17678426949516099</v>
      </c>
      <c r="AD47" s="2">
        <v>189.66034231070699</v>
      </c>
      <c r="AF47" s="2">
        <v>231</v>
      </c>
      <c r="AG47" s="2" t="str">
        <f>VLOOKUP(AF47,'Object Types'!$B$3:$D$192, 3, FALSE)</f>
        <v>Pedestrian</v>
      </c>
      <c r="AH47" s="2">
        <v>9.2437921585730998E-2</v>
      </c>
      <c r="AI47" s="2">
        <v>395.22837056090799</v>
      </c>
    </row>
    <row r="48" spans="2:35" x14ac:dyDescent="0.25">
      <c r="B48" s="2">
        <v>234</v>
      </c>
      <c r="C48" s="2" t="str">
        <f>VLOOKUP(B48,'Object Types'!$B$3:$D$192, 3, FALSE)</f>
        <v>Pedestrian</v>
      </c>
      <c r="D48" s="2">
        <v>2.7472477447771499E-2</v>
      </c>
      <c r="E48" s="2">
        <v>548.60864907217797</v>
      </c>
      <c r="G48" s="2">
        <v>234</v>
      </c>
      <c r="H48" s="2" t="str">
        <f>VLOOKUP(G48,'Object Types'!$B$3:$D$192, 3, FALSE)</f>
        <v>Pedestrian</v>
      </c>
      <c r="I48" s="2">
        <v>2.7947950552660802E-2</v>
      </c>
      <c r="J48" s="2">
        <v>300.73713232400399</v>
      </c>
      <c r="L48" s="2">
        <v>234</v>
      </c>
      <c r="M48" s="2" t="str">
        <f>VLOOKUP(L48,'Object Types'!$B$3:$D$192, 3, FALSE)</f>
        <v>Pedestrian</v>
      </c>
      <c r="N48" s="2">
        <v>2.6676258841159602E-2</v>
      </c>
      <c r="O48" s="2">
        <v>347.96064181529499</v>
      </c>
      <c r="Q48" s="2">
        <v>234</v>
      </c>
      <c r="R48" s="2" t="str">
        <f>VLOOKUP(Q48,'Object Types'!$B$3:$D$192, 3, FALSE)</f>
        <v>Pedestrian</v>
      </c>
      <c r="S48" s="2">
        <v>3.4506977934691797E-2</v>
      </c>
      <c r="T48" s="2">
        <v>277.36757110267502</v>
      </c>
      <c r="V48" s="2">
        <v>234</v>
      </c>
      <c r="W48" s="2" t="str">
        <f>VLOOKUP(V48,'Object Types'!$B$3:$D$192, 3, FALSE)</f>
        <v>Pedestrian</v>
      </c>
      <c r="X48" s="2">
        <v>3.69597161109834E-2</v>
      </c>
      <c r="Y48" s="2">
        <v>300.19932339118299</v>
      </c>
      <c r="AA48" s="2">
        <v>234</v>
      </c>
      <c r="AB48" s="2" t="str">
        <f>VLOOKUP(AA48,'Object Types'!$B$3:$D$192, 3, FALSE)</f>
        <v>Pedestrian</v>
      </c>
      <c r="AC48" s="2">
        <v>1.9007375694138701E-2</v>
      </c>
      <c r="AD48" s="2">
        <v>367.554331905661</v>
      </c>
      <c r="AF48" s="2">
        <v>234</v>
      </c>
      <c r="AG48" s="2" t="str">
        <f>VLOOKUP(AF48,'Object Types'!$B$3:$D$192, 3, FALSE)</f>
        <v>Pedestrian</v>
      </c>
      <c r="AH48" s="2">
        <v>2.3901954535672499E-2</v>
      </c>
      <c r="AI48" s="2">
        <v>803.79476686048201</v>
      </c>
    </row>
    <row r="49" spans="2:35" x14ac:dyDescent="0.25">
      <c r="B49" s="2">
        <v>238</v>
      </c>
      <c r="C49" s="2" t="str">
        <f>VLOOKUP(B49,'Object Types'!$B$3:$D$192, 3, FALSE)</f>
        <v>Pedestrian</v>
      </c>
      <c r="D49" s="2">
        <v>0.10309392534044901</v>
      </c>
      <c r="E49" s="2">
        <v>362.67939094298902</v>
      </c>
      <c r="G49" s="2">
        <v>238</v>
      </c>
      <c r="H49" s="2" t="str">
        <f>VLOOKUP(G49,'Object Types'!$B$3:$D$192, 3, FALSE)</f>
        <v>Pedestrian</v>
      </c>
      <c r="I49" s="2">
        <v>0.267386382912078</v>
      </c>
      <c r="J49" s="2">
        <v>501.69826109268399</v>
      </c>
      <c r="L49" s="2">
        <v>238</v>
      </c>
      <c r="M49" s="2" t="str">
        <f>VLOOKUP(L49,'Object Types'!$B$3:$D$192, 3, FALSE)</f>
        <v>Pedestrian</v>
      </c>
      <c r="N49" s="2">
        <v>0.27592448012251602</v>
      </c>
      <c r="O49" s="2">
        <v>465.92150066850797</v>
      </c>
      <c r="Q49" s="2">
        <v>238</v>
      </c>
      <c r="R49" s="2" t="str">
        <f>VLOOKUP(Q49,'Object Types'!$B$3:$D$192, 3, FALSE)</f>
        <v>Pedestrian</v>
      </c>
      <c r="S49" s="2">
        <v>0.27108761089251299</v>
      </c>
      <c r="T49" s="2">
        <v>353.82054020952302</v>
      </c>
      <c r="V49" s="2">
        <v>238</v>
      </c>
      <c r="W49" s="2" t="str">
        <f>VLOOKUP(V49,'Object Types'!$B$3:$D$192, 3, FALSE)</f>
        <v>Pedestrian</v>
      </c>
      <c r="X49" s="2">
        <v>0.24248087904114901</v>
      </c>
      <c r="Y49" s="2">
        <v>211.206582558441</v>
      </c>
      <c r="AA49" s="2">
        <v>238</v>
      </c>
      <c r="AB49" s="2" t="str">
        <f>VLOOKUP(AA49,'Object Types'!$B$3:$D$192, 3, FALSE)</f>
        <v>Pedestrian</v>
      </c>
      <c r="AC49" s="2">
        <v>0.25625059325541599</v>
      </c>
      <c r="AD49" s="2">
        <v>155.51585066810901</v>
      </c>
      <c r="AF49" s="2">
        <v>238</v>
      </c>
      <c r="AG49" s="2" t="str">
        <f>VLOOKUP(AF49,'Object Types'!$B$3:$D$192, 3, FALSE)</f>
        <v>Pedestrian</v>
      </c>
      <c r="AH49" s="2">
        <v>7.1740060596489102E-2</v>
      </c>
      <c r="AI49" s="2">
        <v>645.25271213600001</v>
      </c>
    </row>
    <row r="50" spans="2:35" x14ac:dyDescent="0.25">
      <c r="B50" s="2">
        <v>240</v>
      </c>
      <c r="C50" s="2" t="str">
        <f>VLOOKUP(B50,'Object Types'!$B$3:$D$192, 3, FALSE)</f>
        <v>Occluder full</v>
      </c>
      <c r="D50" s="2">
        <v>0.493367608737797</v>
      </c>
      <c r="E50" s="2">
        <v>43.584806709965903</v>
      </c>
      <c r="G50" s="2">
        <v>240</v>
      </c>
      <c r="H50" s="2" t="str">
        <f>VLOOKUP(G50,'Object Types'!$B$3:$D$192, 3, FALSE)</f>
        <v>Occluder full</v>
      </c>
      <c r="I50" s="2">
        <v>0.49550751478404698</v>
      </c>
      <c r="J50" s="2">
        <v>39.556373883725001</v>
      </c>
      <c r="L50" s="2">
        <v>240</v>
      </c>
      <c r="M50" s="2" t="str">
        <f>VLOOKUP(L50,'Object Types'!$B$3:$D$192, 3, FALSE)</f>
        <v>Occluder full</v>
      </c>
      <c r="N50" s="2">
        <v>0.51877122623799299</v>
      </c>
      <c r="O50" s="2">
        <v>38.774239663624499</v>
      </c>
      <c r="Q50" s="2">
        <v>240</v>
      </c>
      <c r="R50" s="2" t="str">
        <f>VLOOKUP(Q50,'Object Types'!$B$3:$D$192, 3, FALSE)</f>
        <v>Occluder full</v>
      </c>
      <c r="S50" s="2">
        <v>0.52430710507174705</v>
      </c>
      <c r="T50" s="2">
        <v>37.084277226913898</v>
      </c>
      <c r="V50" s="2">
        <v>240</v>
      </c>
      <c r="W50" s="2" t="str">
        <f>VLOOKUP(V50,'Object Types'!$B$3:$D$192, 3, FALSE)</f>
        <v>Occluder full</v>
      </c>
      <c r="X50" s="2">
        <v>0.372854668725078</v>
      </c>
      <c r="Y50" s="2">
        <v>58.1043117238031</v>
      </c>
      <c r="AA50" s="2">
        <v>240</v>
      </c>
      <c r="AB50" s="2" t="str">
        <f>VLOOKUP(AA50,'Object Types'!$B$3:$D$192, 3, FALSE)</f>
        <v>Occluder full</v>
      </c>
      <c r="AC50" s="2">
        <v>0.54744593655298401</v>
      </c>
      <c r="AD50" s="2">
        <v>32.905967317734302</v>
      </c>
      <c r="AF50" s="2">
        <v>240</v>
      </c>
      <c r="AG50" s="2" t="str">
        <f>VLOOKUP(AF50,'Object Types'!$B$3:$D$192, 3, FALSE)</f>
        <v>Occluder full</v>
      </c>
      <c r="AH50" s="2">
        <v>0.41985739702123598</v>
      </c>
      <c r="AI50" s="2">
        <v>85.483365854437295</v>
      </c>
    </row>
    <row r="51" spans="2:35" x14ac:dyDescent="0.25">
      <c r="B51" s="2">
        <v>242</v>
      </c>
      <c r="C51" s="2" t="str">
        <f>VLOOKUP(B51,'Object Types'!$B$3:$D$192, 3, FALSE)</f>
        <v>Occluder full</v>
      </c>
      <c r="D51" s="2">
        <v>0.285049392605362</v>
      </c>
      <c r="E51" s="2">
        <v>196.47150924800999</v>
      </c>
      <c r="G51" s="2">
        <v>242</v>
      </c>
      <c r="H51" s="2" t="str">
        <f>VLOOKUP(G51,'Object Types'!$B$3:$D$192, 3, FALSE)</f>
        <v>Occluder full</v>
      </c>
      <c r="I51" s="2">
        <v>0.132575929853157</v>
      </c>
      <c r="J51" s="2">
        <v>1629.4557650613699</v>
      </c>
      <c r="L51" s="2">
        <v>242</v>
      </c>
      <c r="M51" s="2" t="str">
        <f>VLOOKUP(L51,'Object Types'!$B$3:$D$192, 3, FALSE)</f>
        <v>Occluder full</v>
      </c>
      <c r="N51" s="2">
        <v>0.236847119244878</v>
      </c>
      <c r="O51" s="2">
        <v>108.575815896579</v>
      </c>
      <c r="Q51" s="2">
        <v>242</v>
      </c>
      <c r="R51" s="2" t="str">
        <f>VLOOKUP(Q51,'Object Types'!$B$3:$D$192, 3, FALSE)</f>
        <v>Occluder full</v>
      </c>
      <c r="S51" s="2">
        <v>5.1996655972813201E-2</v>
      </c>
      <c r="T51" s="2">
        <v>191.246284990052</v>
      </c>
      <c r="V51" s="2">
        <v>242</v>
      </c>
      <c r="W51" s="2" t="str">
        <f>VLOOKUP(V51,'Object Types'!$B$3:$D$192, 3, FALSE)</f>
        <v>Occluder full</v>
      </c>
      <c r="X51" s="2">
        <v>0.16997937473372299</v>
      </c>
      <c r="Y51" s="2">
        <v>173.60503062383501</v>
      </c>
      <c r="AA51" s="2">
        <v>242</v>
      </c>
      <c r="AB51" s="2" t="str">
        <f>VLOOKUP(AA51,'Object Types'!$B$3:$D$192, 3, FALSE)</f>
        <v>Occluder full</v>
      </c>
      <c r="AC51" s="2">
        <v>3.3050218475987499E-2</v>
      </c>
      <c r="AD51" s="2">
        <v>219.488445673429</v>
      </c>
      <c r="AF51" s="2">
        <v>242</v>
      </c>
      <c r="AG51" s="2" t="str">
        <f>VLOOKUP(AF51,'Object Types'!$B$3:$D$192, 3, FALSE)</f>
        <v>Occluder full</v>
      </c>
      <c r="AH51" s="2">
        <v>0.31306369156668401</v>
      </c>
      <c r="AI51" s="2">
        <v>159.63202452646701</v>
      </c>
    </row>
    <row r="52" spans="2:35" x14ac:dyDescent="0.25">
      <c r="B52" s="2">
        <v>296</v>
      </c>
      <c r="C52" s="2" t="str">
        <f>VLOOKUP(B52,'Object Types'!$B$3:$D$192, 3, FALSE)</f>
        <v>Occluder full</v>
      </c>
      <c r="D52" s="2">
        <v>0.53604948616835302</v>
      </c>
      <c r="E52" s="2">
        <v>208.23977792874999</v>
      </c>
      <c r="G52" s="2">
        <v>296</v>
      </c>
      <c r="H52" s="2" t="str">
        <f>VLOOKUP(G52,'Object Types'!$B$3:$D$192, 3, FALSE)</f>
        <v>Occluder full</v>
      </c>
      <c r="I52" s="2">
        <v>0.58339816857780002</v>
      </c>
      <c r="J52" s="2">
        <v>169.93545943595399</v>
      </c>
      <c r="L52" s="2">
        <v>296</v>
      </c>
      <c r="M52" s="2" t="str">
        <f>VLOOKUP(L52,'Object Types'!$B$3:$D$192, 3, FALSE)</f>
        <v>Occluder full</v>
      </c>
      <c r="N52" s="2">
        <v>0.59456791834181799</v>
      </c>
      <c r="O52" s="2">
        <v>192.87682644694701</v>
      </c>
      <c r="Q52" s="2">
        <v>296</v>
      </c>
      <c r="R52" s="2" t="str">
        <f>VLOOKUP(Q52,'Object Types'!$B$3:$D$192, 3, FALSE)</f>
        <v>Occluder full</v>
      </c>
      <c r="S52" s="2">
        <v>0.62239791575626402</v>
      </c>
      <c r="T52" s="2">
        <v>156.58350107571499</v>
      </c>
      <c r="V52" s="2">
        <v>296</v>
      </c>
      <c r="W52" s="2" t="str">
        <f>VLOOKUP(V52,'Object Types'!$B$3:$D$192, 3, FALSE)</f>
        <v>Occluder full</v>
      </c>
      <c r="X52" s="2">
        <v>0.57587562381780399</v>
      </c>
      <c r="Y52" s="2">
        <v>212.32156827514399</v>
      </c>
      <c r="AA52" s="2">
        <v>296</v>
      </c>
      <c r="AB52" s="2" t="str">
        <f>VLOOKUP(AA52,'Object Types'!$B$3:$D$192, 3, FALSE)</f>
        <v>Occluder full</v>
      </c>
      <c r="AC52" s="2">
        <v>0.61058837547340095</v>
      </c>
      <c r="AD52" s="2">
        <v>184.626867819111</v>
      </c>
      <c r="AF52" s="2">
        <v>296</v>
      </c>
      <c r="AG52" s="2" t="str">
        <f>VLOOKUP(AF52,'Object Types'!$B$3:$D$192, 3, FALSE)</f>
        <v>Occluder full</v>
      </c>
      <c r="AH52" s="2">
        <v>0.31059235186921402</v>
      </c>
      <c r="AI52" s="2">
        <v>307.35127571640498</v>
      </c>
    </row>
    <row r="53" spans="2:35" x14ac:dyDescent="0.25">
      <c r="B53" s="7" t="s">
        <v>10</v>
      </c>
      <c r="C53" s="7"/>
      <c r="D53" s="7">
        <f>AVERAGE(D3:D52)</f>
        <v>0.35647335347939169</v>
      </c>
      <c r="E53" s="7">
        <f>AVERAGE(E3:E52)</f>
        <v>276.4455670152575</v>
      </c>
      <c r="F53" s="3"/>
      <c r="G53" s="3" t="s">
        <v>10</v>
      </c>
      <c r="H53" s="3"/>
      <c r="I53" s="3">
        <f t="shared" ref="I53:AI53" si="0">AVERAGE(I3:I52)</f>
        <v>0.40567680413268314</v>
      </c>
      <c r="J53" s="3">
        <f t="shared" si="0"/>
        <v>282.84467909831716</v>
      </c>
      <c r="K53" s="3"/>
      <c r="L53" s="3" t="s">
        <v>10</v>
      </c>
      <c r="M53" s="3"/>
      <c r="N53" s="3">
        <f t="shared" si="0"/>
        <v>0.31931862779024778</v>
      </c>
      <c r="O53" s="3">
        <f t="shared" si="0"/>
        <v>274.18727483961709</v>
      </c>
      <c r="P53" s="3"/>
      <c r="Q53" s="3" t="s">
        <v>10</v>
      </c>
      <c r="R53" s="3"/>
      <c r="S53" s="3">
        <f t="shared" si="0"/>
        <v>0.27830033179452263</v>
      </c>
      <c r="T53" s="3">
        <f t="shared" si="0"/>
        <v>300.43375718686116</v>
      </c>
      <c r="U53" s="3"/>
      <c r="V53" s="3" t="s">
        <v>10</v>
      </c>
      <c r="W53" s="3"/>
      <c r="X53" s="3">
        <f t="shared" si="0"/>
        <v>0.34063215142404957</v>
      </c>
      <c r="Y53" s="3">
        <f t="shared" si="0"/>
        <v>253.07881131556167</v>
      </c>
      <c r="Z53" s="3"/>
      <c r="AA53" s="3" t="s">
        <v>10</v>
      </c>
      <c r="AB53" s="3"/>
      <c r="AC53" s="3">
        <f t="shared" si="0"/>
        <v>0.31180055324332129</v>
      </c>
      <c r="AD53" s="3">
        <f t="shared" si="0"/>
        <v>392.33429382799494</v>
      </c>
      <c r="AE53" s="3"/>
      <c r="AF53" s="3" t="s">
        <v>10</v>
      </c>
      <c r="AG53" s="3"/>
      <c r="AH53" s="3">
        <f t="shared" si="0"/>
        <v>0.18877272510100443</v>
      </c>
      <c r="AI53" s="3">
        <f t="shared" si="0"/>
        <v>632.70753041581372</v>
      </c>
    </row>
    <row r="54" spans="2:35" x14ac:dyDescent="0.25">
      <c r="B54" s="3" t="s">
        <v>11</v>
      </c>
      <c r="C54" s="3"/>
      <c r="D54" s="3">
        <f>MIN(D3:D52)</f>
        <v>6.2470655536963002E-3</v>
      </c>
      <c r="E54" s="3">
        <f>MIN(E3:E52)</f>
        <v>5.7073354184941101</v>
      </c>
      <c r="F54" s="3"/>
      <c r="G54" s="3" t="s">
        <v>11</v>
      </c>
      <c r="H54" s="3"/>
      <c r="I54" s="3">
        <f t="shared" ref="I54:AI54" si="1">MIN(I3:I52)</f>
        <v>1.05910500015917E-2</v>
      </c>
      <c r="J54" s="3">
        <f t="shared" si="1"/>
        <v>4.98997453910982</v>
      </c>
      <c r="K54" s="3"/>
      <c r="L54" s="3" t="s">
        <v>11</v>
      </c>
      <c r="M54" s="3"/>
      <c r="N54" s="3">
        <f t="shared" si="1"/>
        <v>1.80975884890235E-2</v>
      </c>
      <c r="O54" s="3">
        <f t="shared" si="1"/>
        <v>5.95133488189503</v>
      </c>
      <c r="P54" s="3"/>
      <c r="Q54" s="3" t="s">
        <v>11</v>
      </c>
      <c r="R54" s="3"/>
      <c r="S54" s="3">
        <f t="shared" si="1"/>
        <v>1.37374400893243E-2</v>
      </c>
      <c r="T54" s="3">
        <f t="shared" si="1"/>
        <v>7.27761363184299</v>
      </c>
      <c r="U54" s="3"/>
      <c r="V54" s="3" t="s">
        <v>11</v>
      </c>
      <c r="W54" s="3"/>
      <c r="X54" s="3">
        <f t="shared" si="1"/>
        <v>8.2086300737685605E-3</v>
      </c>
      <c r="Y54" s="3">
        <f t="shared" si="1"/>
        <v>4.9018191696285998</v>
      </c>
      <c r="Z54" s="3"/>
      <c r="AA54" s="3" t="s">
        <v>11</v>
      </c>
      <c r="AB54" s="3"/>
      <c r="AC54" s="3">
        <f t="shared" si="1"/>
        <v>1.14801847269837E-2</v>
      </c>
      <c r="AD54" s="3">
        <f t="shared" si="1"/>
        <v>7.7789926515748702</v>
      </c>
      <c r="AE54" s="3"/>
      <c r="AF54" s="3" t="s">
        <v>11</v>
      </c>
      <c r="AG54" s="3"/>
      <c r="AH54" s="3">
        <f t="shared" si="1"/>
        <v>6.9654343844385899E-6</v>
      </c>
      <c r="AI54" s="3">
        <f t="shared" si="1"/>
        <v>24.3375053488232</v>
      </c>
    </row>
    <row r="55" spans="2:35" x14ac:dyDescent="0.25">
      <c r="B55" s="3" t="s">
        <v>12</v>
      </c>
      <c r="C55" s="3"/>
      <c r="D55" s="3">
        <f>MAX(D3:D52)</f>
        <v>0.95116674720549799</v>
      </c>
      <c r="E55" s="3">
        <f>MAX(E3:E52)</f>
        <v>999.23172372357396</v>
      </c>
      <c r="F55" s="3"/>
      <c r="G55" s="3" t="s">
        <v>12</v>
      </c>
      <c r="H55" s="3"/>
      <c r="I55" s="3">
        <f t="shared" ref="I55:AI55" si="2">MAX(I3:I52)</f>
        <v>0.86298593605301599</v>
      </c>
      <c r="J55" s="3">
        <f t="shared" si="2"/>
        <v>1629.4557650613699</v>
      </c>
      <c r="K55" s="3"/>
      <c r="L55" s="3" t="s">
        <v>12</v>
      </c>
      <c r="M55" s="3"/>
      <c r="N55" s="3">
        <f t="shared" si="2"/>
        <v>0.83716216477986105</v>
      </c>
      <c r="O55" s="3">
        <f t="shared" si="2"/>
        <v>982.64716283575103</v>
      </c>
      <c r="P55" s="3"/>
      <c r="Q55" s="3" t="s">
        <v>12</v>
      </c>
      <c r="R55" s="3"/>
      <c r="S55" s="3">
        <f t="shared" si="2"/>
        <v>0.69008105730201297</v>
      </c>
      <c r="T55" s="3">
        <f t="shared" si="2"/>
        <v>1133.01562111779</v>
      </c>
      <c r="U55" s="3"/>
      <c r="V55" s="3" t="s">
        <v>12</v>
      </c>
      <c r="W55" s="3"/>
      <c r="X55" s="3">
        <f t="shared" si="2"/>
        <v>0.86279349049426102</v>
      </c>
      <c r="Y55" s="3">
        <f t="shared" si="2"/>
        <v>1131.1377503851199</v>
      </c>
      <c r="Z55" s="3"/>
      <c r="AA55" s="3" t="s">
        <v>12</v>
      </c>
      <c r="AB55" s="3"/>
      <c r="AC55" s="3">
        <f t="shared" si="2"/>
        <v>0.88381368029412699</v>
      </c>
      <c r="AD55" s="3">
        <f t="shared" si="2"/>
        <v>1553.8014247026499</v>
      </c>
      <c r="AE55" s="3"/>
      <c r="AF55" s="3" t="s">
        <v>12</v>
      </c>
      <c r="AG55" s="3"/>
      <c r="AH55" s="3">
        <f t="shared" si="2"/>
        <v>0.63805711974287305</v>
      </c>
      <c r="AI55" s="3">
        <f t="shared" si="2"/>
        <v>1608.15607313377</v>
      </c>
    </row>
    <row r="56" spans="2:35" x14ac:dyDescent="0.25">
      <c r="B56" s="6"/>
      <c r="C56" s="7" t="s">
        <v>40</v>
      </c>
      <c r="D56" s="7" t="s">
        <v>1</v>
      </c>
      <c r="E56" s="7" t="s">
        <v>2</v>
      </c>
      <c r="F56" s="3"/>
      <c r="G56" s="3"/>
      <c r="H56" s="3" t="s">
        <v>40</v>
      </c>
      <c r="I56" s="3" t="s">
        <v>1</v>
      </c>
      <c r="J56" s="3" t="s">
        <v>2</v>
      </c>
      <c r="K56" s="3"/>
      <c r="L56" s="3"/>
      <c r="M56" s="3" t="s">
        <v>40</v>
      </c>
      <c r="N56" s="3" t="s">
        <v>1</v>
      </c>
      <c r="O56" s="3" t="s">
        <v>2</v>
      </c>
      <c r="P56" s="3"/>
      <c r="Q56" s="3"/>
      <c r="R56" s="3" t="s">
        <v>40</v>
      </c>
      <c r="S56" s="3" t="s">
        <v>1</v>
      </c>
      <c r="T56" s="3" t="s">
        <v>2</v>
      </c>
      <c r="U56" s="3"/>
      <c r="V56" s="3"/>
      <c r="W56" s="3" t="s">
        <v>40</v>
      </c>
      <c r="X56" s="3" t="s">
        <v>1</v>
      </c>
      <c r="Y56" s="3" t="s">
        <v>2</v>
      </c>
      <c r="Z56" s="3"/>
      <c r="AA56" s="3"/>
      <c r="AB56" s="3" t="s">
        <v>40</v>
      </c>
      <c r="AC56" s="3" t="s">
        <v>1</v>
      </c>
      <c r="AD56" s="3" t="s">
        <v>2</v>
      </c>
      <c r="AE56" s="3"/>
      <c r="AF56" s="3"/>
      <c r="AG56" s="3" t="s">
        <v>40</v>
      </c>
      <c r="AH56" s="3" t="s">
        <v>1</v>
      </c>
      <c r="AI56" s="3" t="s">
        <v>2</v>
      </c>
    </row>
    <row r="57" spans="2:35" x14ac:dyDescent="0.25">
      <c r="C57" s="3" t="s">
        <v>39</v>
      </c>
      <c r="D57" s="7">
        <f>SUMIF($C$3:$C$52, "*"&amp;C57&amp;"*",$D$3:$D$52)/COUNTIF($C$3:$C$52, C57)</f>
        <v>0.48010348974074241</v>
      </c>
      <c r="E57" s="7">
        <f>SUMIF($C$3:$C$52, "*"&amp;C57&amp;"*",$E$3:$E$52)/COUNTIF($C$3:$C$52, C57)</f>
        <v>238.46538882442113</v>
      </c>
      <c r="F57" s="3"/>
      <c r="G57" s="3"/>
      <c r="H57" s="3" t="s">
        <v>39</v>
      </c>
      <c r="I57" s="7">
        <f>SUMIF($H$3:$H$52, "*"&amp;H57&amp;"*",$I$3:$I$52)/COUNTIF($H$3:$H$52, H57)</f>
        <v>0.42778400439948355</v>
      </c>
      <c r="J57" s="7">
        <f>SUMIF($H$3:$H$52, "*"&amp;H57&amp;"*",$J$3:$J$52)/COUNTIF($H$3:$H$52, H57)</f>
        <v>356.19461393771508</v>
      </c>
      <c r="K57" s="3"/>
      <c r="L57" s="3"/>
      <c r="M57" s="3" t="s">
        <v>39</v>
      </c>
      <c r="N57" s="7">
        <f>SUMIF($M$3:$M$52, "*"&amp;M57&amp;"*",$N$3:$N$52)/COUNTIF($M$3:$M$52, M57)</f>
        <v>0.38968522748006179</v>
      </c>
      <c r="O57" s="7">
        <f>SUMIF($M$3:$M$52, "*"&amp;M57&amp;"*",$O$3:$O$52)/COUNTIF($M$3:$M$52, M57)</f>
        <v>188.71699290553443</v>
      </c>
      <c r="P57" s="3"/>
      <c r="Q57" s="3"/>
      <c r="R57" s="3" t="s">
        <v>39</v>
      </c>
      <c r="S57" s="7">
        <f>SUMIF($R$3:$R$52, "*"&amp;R57&amp;"*",$S$3:$S$52)/COUNTIF($R$3:$R$52, R57)</f>
        <v>0.36523895906191389</v>
      </c>
      <c r="T57" s="7">
        <f>SUMIF($R$3:$R$52, "*"&amp;R57&amp;"*",$T$3:$T$52)/COUNTIF($R$3:$R$52, R57)</f>
        <v>261.67701973553204</v>
      </c>
      <c r="U57" s="3"/>
      <c r="V57" s="3"/>
      <c r="W57" s="3" t="s">
        <v>39</v>
      </c>
      <c r="X57" s="7">
        <f>SUMIF($W$3:$W$52, "*"&amp;W57&amp;"*",$X$3:$X$52)/COUNTIF($W$3:$W$52, W57)</f>
        <v>0.41360499892179875</v>
      </c>
      <c r="Y57" s="7">
        <f>SUMIF($W$3:$W$52, "*"&amp;W57&amp;"*",$Y$3:$Y$52)/COUNTIF($W$3:$W$52, W57)</f>
        <v>237.54121923041546</v>
      </c>
      <c r="Z57" s="3"/>
      <c r="AA57" s="3"/>
      <c r="AB57" s="3" t="s">
        <v>39</v>
      </c>
      <c r="AC57" s="7">
        <f>SUMIF($AB$3:$AB$52, "*"&amp;AB57&amp;"*",$AC$3:$AC$52)/COUNTIF($AB$3:$AB$52, AB57)</f>
        <v>0.33921508250858218</v>
      </c>
      <c r="AD57" s="7">
        <f>SUMIF($AB$3:$AB$52, "*"&amp;AB57&amp;"*",$AD$3:$AD$52)/COUNTIF($AB$3:$AB$52, AB57)</f>
        <v>516.94895675722057</v>
      </c>
      <c r="AE57" s="3"/>
      <c r="AF57" s="3"/>
      <c r="AG57" s="3" t="s">
        <v>39</v>
      </c>
      <c r="AH57" s="7">
        <f>SUMIF($AG$3:$AG$52, "*"&amp;AG57&amp;"*",$AH$3:$AH$52)/COUNTIF($AG$3:$AG$52, AG57)</f>
        <v>0.3248676618182697</v>
      </c>
      <c r="AI57" s="7">
        <f>SUMIF($AG$3:$AG$52, "*"&amp;AG57&amp;"*",$AI$3:$AI$52)/COUNTIF($AG$3:$AG$52, AG57)</f>
        <v>380.78849699524591</v>
      </c>
    </row>
    <row r="58" spans="2:35" x14ac:dyDescent="0.25">
      <c r="C58" s="3" t="s">
        <v>38</v>
      </c>
      <c r="D58" s="7">
        <f t="shared" ref="D58:D59" si="3">SUMIF($C$3:$C$52, "*"&amp;C58&amp;"*",$D$3:$D$52)/COUNTIF($C$3:$C$52, C58)</f>
        <v>0.29519989403197733</v>
      </c>
      <c r="E58" s="7">
        <f t="shared" ref="E58:E59" si="4">SUMIF($C$3:$C$52, "*"&amp;C58&amp;"*",$E$3:$E$52)/COUNTIF($C$3:$C$52, C58)</f>
        <v>393.10865746556476</v>
      </c>
      <c r="F58" s="3"/>
      <c r="G58" s="3"/>
      <c r="H58" s="3" t="s">
        <v>38</v>
      </c>
      <c r="I58" s="7">
        <f t="shared" ref="I58:I59" si="5">SUMIF($H$3:$H$52, "*"&amp;H58&amp;"*",$I$3:$I$52)/COUNTIF($H$3:$H$52, H58)</f>
        <v>0.50382724696558745</v>
      </c>
      <c r="J58" s="7">
        <f t="shared" ref="J58:J59" si="6">SUMIF($H$3:$H$52, "*"&amp;H58&amp;"*",$J$3:$J$52)/COUNTIF($H$3:$H$52, H58)</f>
        <v>404.16894629205029</v>
      </c>
      <c r="K58" s="3"/>
      <c r="L58" s="3"/>
      <c r="M58" s="3" t="s">
        <v>38</v>
      </c>
      <c r="N58" s="7">
        <f t="shared" ref="N58:N59" si="7">SUMIF($M$3:$M$52, "*"&amp;M58&amp;"*",$N$3:$N$52)/COUNTIF($M$3:$M$52, M58)</f>
        <v>0.38942410359378066</v>
      </c>
      <c r="O58" s="7">
        <f t="shared" ref="O58:O59" si="8">SUMIF($M$3:$M$52, "*"&amp;M58&amp;"*",$O$3:$O$52)/COUNTIF($M$3:$M$52, M58)</f>
        <v>287.59021080391955</v>
      </c>
      <c r="P58" s="3"/>
      <c r="Q58" s="3"/>
      <c r="R58" s="3" t="s">
        <v>38</v>
      </c>
      <c r="S58" s="7">
        <f t="shared" ref="S58:S59" si="9">SUMIF($R$3:$R$52, "*"&amp;R58&amp;"*",$S$3:$S$52)/COUNTIF($R$3:$R$52, R58)</f>
        <v>0.31651342492164397</v>
      </c>
      <c r="T58" s="7">
        <f t="shared" ref="T58:T59" si="10">SUMIF($R$3:$R$52, "*"&amp;R58&amp;"*",$T$3:$T$52)/COUNTIF($R$3:$R$52, R58)</f>
        <v>272.59042832884586</v>
      </c>
      <c r="U58" s="3"/>
      <c r="V58" s="3"/>
      <c r="W58" s="3" t="s">
        <v>38</v>
      </c>
      <c r="X58" s="7">
        <f t="shared" ref="X58:X59" si="11">SUMIF($W$3:$W$52, "*"&amp;W58&amp;"*",$X$3:$X$52)/COUNTIF($W$3:$W$52, W58)</f>
        <v>0.38754111459444418</v>
      </c>
      <c r="Y58" s="7">
        <f t="shared" ref="Y58:Y59" si="12">SUMIF($W$3:$W$52, "*"&amp;W58&amp;"*",$Y$3:$Y$52)/COUNTIF($W$3:$W$52, W58)</f>
        <v>302.86302682287868</v>
      </c>
      <c r="Z58" s="3"/>
      <c r="AA58" s="3"/>
      <c r="AB58" s="3" t="s">
        <v>38</v>
      </c>
      <c r="AC58" s="7">
        <f t="shared" ref="AC58:AC59" si="13">SUMIF($AB$3:$AB$52, "*"&amp;AB58&amp;"*",$AC$3:$AC$52)/COUNTIF($AB$3:$AB$52, AB58)</f>
        <v>0.31644099112497664</v>
      </c>
      <c r="AD58" s="7">
        <f t="shared" ref="AD58:AD59" si="14">SUMIF($AB$3:$AB$52, "*"&amp;AB58&amp;"*",$AD$3:$AD$52)/COUNTIF($AB$3:$AB$52, AB58)</f>
        <v>324.96474419913636</v>
      </c>
      <c r="AE58" s="3"/>
      <c r="AF58" s="3"/>
      <c r="AG58" s="3" t="s">
        <v>38</v>
      </c>
      <c r="AH58" s="7">
        <f t="shared" ref="AH58:AH59" si="15">SUMIF($AG$3:$AG$52, "*"&amp;AG58&amp;"*",$AH$3:$AH$52)/COUNTIF($AG$3:$AG$52, AG58)</f>
        <v>0.3130643252463744</v>
      </c>
      <c r="AI58" s="7">
        <f t="shared" ref="AI58:AI59" si="16">SUMIF($AG$3:$AG$52, "*"&amp;AG58&amp;"*",$AI$3:$AI$52)/COUNTIF($AG$3:$AG$52, AG58)</f>
        <v>133.30550026906394</v>
      </c>
    </row>
    <row r="59" spans="2:35" x14ac:dyDescent="0.25">
      <c r="C59" s="3" t="s">
        <v>37</v>
      </c>
      <c r="D59" s="7">
        <f t="shared" si="3"/>
        <v>0.3200478300280224</v>
      </c>
      <c r="E59" s="7">
        <f t="shared" si="4"/>
        <v>276.12526632375199</v>
      </c>
      <c r="F59" s="3"/>
      <c r="G59" s="3"/>
      <c r="H59" s="3" t="s">
        <v>37</v>
      </c>
      <c r="I59" s="7">
        <f t="shared" si="5"/>
        <v>0.38632715194052947</v>
      </c>
      <c r="J59" s="7">
        <f t="shared" si="6"/>
        <v>242.68302360279625</v>
      </c>
      <c r="K59" s="3"/>
      <c r="L59" s="3"/>
      <c r="M59" s="3" t="s">
        <v>37</v>
      </c>
      <c r="N59" s="7">
        <f t="shared" si="7"/>
        <v>0.28623565427578013</v>
      </c>
      <c r="O59" s="7">
        <f t="shared" si="8"/>
        <v>302.77644070290478</v>
      </c>
      <c r="P59" s="3"/>
      <c r="Q59" s="3"/>
      <c r="R59" s="3" t="s">
        <v>37</v>
      </c>
      <c r="S59" s="7">
        <f t="shared" si="9"/>
        <v>0.24312045239107616</v>
      </c>
      <c r="T59" s="7">
        <f t="shared" si="10"/>
        <v>317.38829144709695</v>
      </c>
      <c r="U59" s="3"/>
      <c r="V59" s="3"/>
      <c r="W59" s="3" t="s">
        <v>37</v>
      </c>
      <c r="X59" s="7">
        <f t="shared" si="11"/>
        <v>0.30935832722832696</v>
      </c>
      <c r="Y59" s="7">
        <f t="shared" si="12"/>
        <v>252.70570081534066</v>
      </c>
      <c r="Z59" s="3"/>
      <c r="AA59" s="3"/>
      <c r="AB59" s="3" t="s">
        <v>37</v>
      </c>
      <c r="AC59" s="7">
        <f t="shared" si="13"/>
        <v>0.30157890316362268</v>
      </c>
      <c r="AD59" s="7">
        <f t="shared" si="14"/>
        <v>356.27847745636939</v>
      </c>
      <c r="AE59" s="3"/>
      <c r="AF59" s="3"/>
      <c r="AG59" s="3" t="s">
        <v>37</v>
      </c>
      <c r="AH59" s="7">
        <f t="shared" si="15"/>
        <v>0.12611667683074956</v>
      </c>
      <c r="AI59" s="7">
        <f t="shared" si="16"/>
        <v>780.37331046386669</v>
      </c>
    </row>
    <row r="60" spans="2:35" x14ac:dyDescent="0.25">
      <c r="B60" t="s">
        <v>42</v>
      </c>
      <c r="C60" s="3">
        <v>5</v>
      </c>
    </row>
    <row r="61" spans="2:35" x14ac:dyDescent="0.25">
      <c r="B61" t="s">
        <v>10</v>
      </c>
      <c r="D61">
        <f>(SUM(D3:D52)-SMALL(D3:D52, $C$60)-LARGE(D3:D52,$C$60))/(COUNT(D3:D52) - 2*$C$60)</f>
        <v>0.42498820973056839</v>
      </c>
      <c r="E61">
        <f>(SUM(E3:E52)-SMALL(E3:E52, $C$60)-LARGE(E3:E52,$C$60))/(COUNT(E3:E52) - 2*$C$60)</f>
        <v>329.01805538773317</v>
      </c>
      <c r="G61" t="s">
        <v>10</v>
      </c>
      <c r="I61">
        <f>(SUM(I3:I52)-SMALL(I3:I52, $C$60)-LARGE(I3:I52,$C$60))/(COUNT(I3:I52) - 2*$C$60)</f>
        <v>0.48617402522387587</v>
      </c>
      <c r="J61">
        <f>(SUM(J3:J52)-SMALL(J3:J52, $C$60)-LARGE(J3:J52,$C$60))/(COUNT(J3:J52) - 2*$C$60)</f>
        <v>330.22336413806352</v>
      </c>
      <c r="L61" t="s">
        <v>10</v>
      </c>
      <c r="N61">
        <f>(SUM(N3:N52)-SMALL(N3:N52, $C$60)-LARGE(N3:N52,$C$60))/(COUNT(N3:N52) - 2*$C$60)</f>
        <v>0.38073791320081191</v>
      </c>
      <c r="O61">
        <f>(SUM(O3:O52)-SMALL(O3:O52, $C$60)-LARGE(O3:O52,$C$60))/(COUNT(O3:O52) - 2*$C$60)</f>
        <v>326.72845888021692</v>
      </c>
      <c r="Q61" t="s">
        <v>10</v>
      </c>
      <c r="S61">
        <f>(SUM(S3:S52)-SMALL(S3:S52, $C$60)-LARGE(S3:S52,$C$60))/(COUNT(S3:S52) - 2*$C$60)</f>
        <v>0.33211698396490213</v>
      </c>
      <c r="T61">
        <f>(SUM(T3:T52)-SMALL(T3:T52, $C$60)-LARGE(T3:T52,$C$60))/(COUNT(T3:T52) - 2*$C$60)</f>
        <v>354.44952066223078</v>
      </c>
      <c r="V61" t="s">
        <v>10</v>
      </c>
      <c r="X61">
        <f>(SUM(X3:X52)-SMALL(X3:X52, $C$60)-LARGE(X3:X52,$C$60))/(COUNT(X3:X52) - 2*$C$60)</f>
        <v>0.40674103735399669</v>
      </c>
      <c r="Y61">
        <f>(SUM(Y3:Y52)-SMALL(Y3:Y52, $C$60)-LARGE(Y3:Y52,$C$60))/(COUNT(Y3:Y52) - 2*$C$60)</f>
        <v>297.93995719521229</v>
      </c>
      <c r="AA61" t="s">
        <v>10</v>
      </c>
      <c r="AC61">
        <f>(SUM(AC3:AC52)-SMALL(AC3:AC52, $C$60)-LARGE(AC3:AC52,$C$60))/(COUNT(AC3:AC52) - 2*$C$60)</f>
        <v>0.36949830357630792</v>
      </c>
      <c r="AD61">
        <f>(SUM(AD3:AD52)-SMALL(AD3:AD52, $C$60)-LARGE(AD3:AD52,$C$60))/(COUNT(AD3:AD52) - 2*$C$60)</f>
        <v>461.71126515140213</v>
      </c>
      <c r="AF61" t="s">
        <v>10</v>
      </c>
      <c r="AH61">
        <f>(SUM(AH3:AH52)-SMALL(AH3:AH52, $C$60)-LARGE(AH3:AH52,$C$60))/(COUNT(AH3:AH52) - 2*$C$60)</f>
        <v>0.22410987541856403</v>
      </c>
      <c r="AI61">
        <f>(SUM(AI3:AI52)-SMALL(AI3:AI52, $C$60)-LARGE(AI3:AI52,$C$60))/(COUNT(AI3:AI52) - 2*$C$60)</f>
        <v>756.53208064650403</v>
      </c>
    </row>
  </sheetData>
  <mergeCells count="7">
    <mergeCell ref="AF1:AI1"/>
    <mergeCell ref="B1:E1"/>
    <mergeCell ref="G1:J1"/>
    <mergeCell ref="L1:O1"/>
    <mergeCell ref="Q1:T1"/>
    <mergeCell ref="V1:Y1"/>
    <mergeCell ref="AA1:AD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I62"/>
  <sheetViews>
    <sheetView topLeftCell="A43" zoomScale="70" zoomScaleNormal="70" workbookViewId="0">
      <selection activeCell="A75" sqref="A75"/>
    </sheetView>
  </sheetViews>
  <sheetFormatPr defaultRowHeight="15" x14ac:dyDescent="0.25"/>
  <cols>
    <col min="1" max="1" width="7.140625" customWidth="1"/>
    <col min="2" max="3" width="17.42578125" customWidth="1"/>
    <col min="4" max="5" width="14.140625" bestFit="1" customWidth="1"/>
    <col min="7" max="8" width="17.42578125" customWidth="1"/>
    <col min="9" max="10" width="14.140625" bestFit="1" customWidth="1"/>
    <col min="12" max="13" width="17.42578125" customWidth="1"/>
    <col min="14" max="15" width="14.140625" bestFit="1" customWidth="1"/>
    <col min="17" max="18" width="17.7109375" customWidth="1"/>
    <col min="19" max="20" width="14.140625" bestFit="1" customWidth="1"/>
    <col min="22" max="23" width="17.42578125" customWidth="1"/>
    <col min="24" max="25" width="14.140625" bestFit="1" customWidth="1"/>
    <col min="27" max="28" width="17.42578125" customWidth="1"/>
    <col min="29" max="30" width="14.140625" bestFit="1" customWidth="1"/>
    <col min="32" max="33" width="17.42578125" customWidth="1"/>
    <col min="34" max="35" width="14.140625" bestFit="1" customWidth="1"/>
  </cols>
  <sheetData>
    <row r="1" spans="2:35" x14ac:dyDescent="0.25">
      <c r="B1" s="8" t="s">
        <v>20</v>
      </c>
      <c r="C1" s="8"/>
      <c r="D1" s="8"/>
      <c r="E1" s="8"/>
      <c r="G1" s="8" t="s">
        <v>21</v>
      </c>
      <c r="H1" s="8"/>
      <c r="I1" s="8"/>
      <c r="J1" s="8"/>
      <c r="L1" s="8" t="s">
        <v>22</v>
      </c>
      <c r="M1" s="8"/>
      <c r="N1" s="8"/>
      <c r="O1" s="8"/>
      <c r="Q1" s="8" t="s">
        <v>23</v>
      </c>
      <c r="R1" s="8"/>
      <c r="S1" s="8"/>
      <c r="T1" s="8"/>
      <c r="V1" s="8" t="s">
        <v>24</v>
      </c>
      <c r="W1" s="8"/>
      <c r="X1" s="8"/>
      <c r="Y1" s="8"/>
      <c r="AA1" s="8" t="s">
        <v>25</v>
      </c>
      <c r="AB1" s="8"/>
      <c r="AC1" s="8"/>
      <c r="AD1" s="8"/>
      <c r="AF1" s="8" t="s">
        <v>26</v>
      </c>
      <c r="AG1" s="8"/>
      <c r="AH1" s="8"/>
      <c r="AI1" s="8"/>
    </row>
    <row r="2" spans="2:35" x14ac:dyDescent="0.25">
      <c r="B2" s="1" t="s">
        <v>0</v>
      </c>
      <c r="C2" s="1" t="s">
        <v>36</v>
      </c>
      <c r="D2" s="1" t="s">
        <v>1</v>
      </c>
      <c r="E2" s="1" t="s">
        <v>2</v>
      </c>
      <c r="G2" s="1" t="s">
        <v>0</v>
      </c>
      <c r="H2" s="1" t="s">
        <v>36</v>
      </c>
      <c r="I2" s="1" t="s">
        <v>1</v>
      </c>
      <c r="J2" s="1" t="s">
        <v>2</v>
      </c>
      <c r="L2" s="1" t="s">
        <v>0</v>
      </c>
      <c r="M2" s="1" t="s">
        <v>36</v>
      </c>
      <c r="N2" s="1" t="s">
        <v>1</v>
      </c>
      <c r="O2" s="1" t="s">
        <v>2</v>
      </c>
      <c r="Q2" s="1" t="s">
        <v>0</v>
      </c>
      <c r="R2" s="1" t="s">
        <v>36</v>
      </c>
      <c r="S2" s="1" t="s">
        <v>1</v>
      </c>
      <c r="T2" s="1" t="s">
        <v>2</v>
      </c>
      <c r="V2" s="1" t="s">
        <v>0</v>
      </c>
      <c r="W2" s="1" t="s">
        <v>36</v>
      </c>
      <c r="X2" s="1" t="s">
        <v>1</v>
      </c>
      <c r="Y2" s="1" t="s">
        <v>2</v>
      </c>
      <c r="AA2" s="1" t="s">
        <v>0</v>
      </c>
      <c r="AB2" s="1" t="s">
        <v>36</v>
      </c>
      <c r="AC2" s="1" t="s">
        <v>1</v>
      </c>
      <c r="AD2" s="1" t="s">
        <v>2</v>
      </c>
      <c r="AF2" s="1" t="s">
        <v>0</v>
      </c>
      <c r="AG2" s="1" t="s">
        <v>36</v>
      </c>
      <c r="AH2" s="1" t="s">
        <v>1</v>
      </c>
      <c r="AI2" s="1" t="s">
        <v>2</v>
      </c>
    </row>
    <row r="3" spans="2:35" x14ac:dyDescent="0.25">
      <c r="B3" s="2">
        <v>27</v>
      </c>
      <c r="C3" s="2" t="str">
        <f>VLOOKUP(B3,'Object Types'!$B$3:$D$192, 3, FALSE)</f>
        <v>Pedestrian</v>
      </c>
      <c r="D3" s="2">
        <v>0.29476734515854103</v>
      </c>
      <c r="E3" s="2">
        <v>72.960243498249596</v>
      </c>
      <c r="G3" s="2">
        <v>27</v>
      </c>
      <c r="H3" s="2" t="str">
        <f>VLOOKUP(G3,'Object Types'!$B$3:$D$192, 3, FALSE)</f>
        <v>Pedestrian</v>
      </c>
      <c r="I3" s="2">
        <v>0.71654555481610405</v>
      </c>
      <c r="J3" s="2">
        <v>8.5352797628516708</v>
      </c>
      <c r="L3" s="2">
        <v>27</v>
      </c>
      <c r="M3" s="2" t="str">
        <f>VLOOKUP(L3,'Object Types'!$B$3:$D$192, 3, FALSE)</f>
        <v>Pedestrian</v>
      </c>
      <c r="N3" s="2">
        <v>7.8942442378769406E-2</v>
      </c>
      <c r="O3" s="2">
        <v>483.727687858347</v>
      </c>
      <c r="Q3" s="2">
        <v>27</v>
      </c>
      <c r="R3" s="2" t="str">
        <f>VLOOKUP(Q3,'Object Types'!$B$3:$D$192, 3, FALSE)</f>
        <v>Pedestrian</v>
      </c>
      <c r="S3" s="2">
        <v>7.8568957643832094E-2</v>
      </c>
      <c r="T3" s="2">
        <v>393.08643793855401</v>
      </c>
      <c r="V3" s="2">
        <v>27</v>
      </c>
      <c r="W3" s="2" t="str">
        <f>VLOOKUP(V3,'Object Types'!$B$3:$D$192, 3, FALSE)</f>
        <v>Pedestrian</v>
      </c>
      <c r="X3" s="2">
        <v>0.43188869533782598</v>
      </c>
      <c r="Y3" s="2">
        <v>34.932033299592199</v>
      </c>
      <c r="AA3" s="2">
        <v>27</v>
      </c>
      <c r="AB3" s="2" t="str">
        <f>VLOOKUP(AA3,'Object Types'!$B$3:$D$192, 3, FALSE)</f>
        <v>Pedestrian</v>
      </c>
      <c r="AC3" s="2">
        <v>0.19534978813429099</v>
      </c>
      <c r="AD3" s="2">
        <v>95.891082449617898</v>
      </c>
      <c r="AF3" s="2">
        <v>27</v>
      </c>
      <c r="AG3" s="2" t="str">
        <f>VLOOKUP(AF3,'Object Types'!$B$3:$D$192, 3, FALSE)</f>
        <v>Pedestrian</v>
      </c>
      <c r="AH3" s="2">
        <v>8.0411794335654596E-2</v>
      </c>
      <c r="AI3" s="2">
        <v>783.91732482309897</v>
      </c>
    </row>
    <row r="4" spans="2:35" x14ac:dyDescent="0.25">
      <c r="B4" s="2">
        <v>30</v>
      </c>
      <c r="C4" s="2" t="str">
        <f>VLOOKUP(B4,'Object Types'!$B$3:$D$192, 3, FALSE)</f>
        <v>Pedestrian</v>
      </c>
      <c r="D4" s="2">
        <v>5.5582655696734103E-2</v>
      </c>
      <c r="E4" s="2">
        <v>358.52404022319803</v>
      </c>
      <c r="G4" s="2">
        <v>30</v>
      </c>
      <c r="H4" s="2" t="str">
        <f>VLOOKUP(G4,'Object Types'!$B$3:$D$192, 3, FALSE)</f>
        <v>Pedestrian</v>
      </c>
      <c r="I4" s="2">
        <v>0.16535481260651</v>
      </c>
      <c r="J4" s="2">
        <v>354.767239676673</v>
      </c>
      <c r="L4" s="2">
        <v>30</v>
      </c>
      <c r="M4" s="2" t="str">
        <f>VLOOKUP(L4,'Object Types'!$B$3:$D$192, 3, FALSE)</f>
        <v>Pedestrian</v>
      </c>
      <c r="N4" s="2">
        <v>6.46636845911263E-2</v>
      </c>
      <c r="O4" s="2">
        <v>594.74949144708796</v>
      </c>
      <c r="Q4" s="2">
        <v>30</v>
      </c>
      <c r="R4" s="2" t="str">
        <f>VLOOKUP(Q4,'Object Types'!$B$3:$D$192, 3, FALSE)</f>
        <v>Pedestrian</v>
      </c>
      <c r="S4" s="2">
        <v>6.6548991153001502E-2</v>
      </c>
      <c r="T4" s="2">
        <v>412.41668198961298</v>
      </c>
      <c r="V4" s="2">
        <v>30</v>
      </c>
      <c r="W4" s="2" t="str">
        <f>VLOOKUP(V4,'Object Types'!$B$3:$D$192, 3, FALSE)</f>
        <v>Pedestrian</v>
      </c>
      <c r="X4" s="2">
        <v>0.139588303170295</v>
      </c>
      <c r="Y4" s="2">
        <v>363.71726179345097</v>
      </c>
      <c r="AA4" s="2">
        <v>30</v>
      </c>
      <c r="AB4" s="2" t="str">
        <f>VLOOKUP(AA4,'Object Types'!$B$3:$D$192, 3, FALSE)</f>
        <v>Pedestrian</v>
      </c>
      <c r="AC4" s="2">
        <v>3.4006505529601203E-2</v>
      </c>
      <c r="AD4" s="2">
        <v>672.63814343136903</v>
      </c>
      <c r="AF4" s="2">
        <v>30</v>
      </c>
      <c r="AG4" s="2" t="str">
        <f>VLOOKUP(AF4,'Object Types'!$B$3:$D$192, 3, FALSE)</f>
        <v>Pedestrian</v>
      </c>
      <c r="AH4" s="2">
        <v>2.0332829353413798E-2</v>
      </c>
      <c r="AI4" s="2">
        <v>698.05459229945802</v>
      </c>
    </row>
    <row r="5" spans="2:35" x14ac:dyDescent="0.25">
      <c r="B5" s="2">
        <v>34</v>
      </c>
      <c r="C5" s="2" t="str">
        <f>VLOOKUP(B5,'Object Types'!$B$3:$D$192, 3, FALSE)</f>
        <v>Pedestrian</v>
      </c>
      <c r="D5" s="2">
        <v>0.156124079468629</v>
      </c>
      <c r="E5" s="2">
        <v>117.240210608468</v>
      </c>
      <c r="G5" s="2">
        <v>34</v>
      </c>
      <c r="H5" s="2" t="str">
        <f>VLOOKUP(G5,'Object Types'!$B$3:$D$192, 3, FALSE)</f>
        <v>Pedestrian</v>
      </c>
      <c r="I5" s="2">
        <v>6.4748512286177895E-2</v>
      </c>
      <c r="J5" s="2">
        <v>129.639648234459</v>
      </c>
      <c r="L5" s="2">
        <v>34</v>
      </c>
      <c r="M5" s="2" t="str">
        <f>VLOOKUP(L5,'Object Types'!$B$3:$D$192, 3, FALSE)</f>
        <v>Pedestrian</v>
      </c>
      <c r="N5" s="2">
        <v>2.25475453200439E-2</v>
      </c>
      <c r="O5" s="2">
        <v>476.753570898041</v>
      </c>
      <c r="Q5" s="2">
        <v>34</v>
      </c>
      <c r="R5" s="2" t="str">
        <f>VLOOKUP(Q5,'Object Types'!$B$3:$D$192, 3, FALSE)</f>
        <v>Pedestrian</v>
      </c>
      <c r="S5" s="2">
        <v>3.6528254219178401E-2</v>
      </c>
      <c r="T5" s="2">
        <v>224.83038601732599</v>
      </c>
      <c r="V5" s="2">
        <v>34</v>
      </c>
      <c r="W5" s="2" t="str">
        <f>VLOOKUP(V5,'Object Types'!$B$3:$D$192, 3, FALSE)</f>
        <v>Pedestrian</v>
      </c>
      <c r="X5" s="2">
        <v>0.108743228468396</v>
      </c>
      <c r="Y5" s="2">
        <v>161.252011396196</v>
      </c>
      <c r="AA5" s="2">
        <v>34</v>
      </c>
      <c r="AB5" s="2" t="str">
        <f>VLOOKUP(AA5,'Object Types'!$B$3:$D$192, 3, FALSE)</f>
        <v>Pedestrian</v>
      </c>
      <c r="AC5" s="2">
        <v>5.8676243367433698E-2</v>
      </c>
      <c r="AD5" s="2">
        <v>158.92128555656399</v>
      </c>
      <c r="AF5" s="2">
        <v>34</v>
      </c>
      <c r="AG5" s="2" t="str">
        <f>VLOOKUP(AF5,'Object Types'!$B$3:$D$192, 3, FALSE)</f>
        <v>Pedestrian</v>
      </c>
      <c r="AH5" s="2">
        <v>3.2332857385688703E-2</v>
      </c>
      <c r="AI5" s="2">
        <v>603.69095172594302</v>
      </c>
    </row>
    <row r="6" spans="2:35" x14ac:dyDescent="0.25">
      <c r="B6" s="2">
        <v>66</v>
      </c>
      <c r="C6" s="2" t="str">
        <f>VLOOKUP(B6,'Object Types'!$B$3:$D$192, 3, FALSE)</f>
        <v>Pedestrian</v>
      </c>
      <c r="D6" s="2">
        <v>9.7870590597370605E-2</v>
      </c>
      <c r="E6" s="2">
        <v>280.37224322160398</v>
      </c>
      <c r="G6" s="2">
        <v>66</v>
      </c>
      <c r="H6" s="2" t="str">
        <f>VLOOKUP(G6,'Object Types'!$B$3:$D$192, 3, FALSE)</f>
        <v>Pedestrian</v>
      </c>
      <c r="I6" s="2">
        <v>0.74974258999582899</v>
      </c>
      <c r="J6" s="2">
        <v>8.5383796966541397</v>
      </c>
      <c r="L6" s="2">
        <v>66</v>
      </c>
      <c r="M6" s="2" t="str">
        <f>VLOOKUP(L6,'Object Types'!$B$3:$D$192, 3, FALSE)</f>
        <v>Pedestrian</v>
      </c>
      <c r="N6" s="2">
        <v>0.23902933050880501</v>
      </c>
      <c r="O6" s="2">
        <v>183.80367184126001</v>
      </c>
      <c r="Q6" s="2">
        <v>66</v>
      </c>
      <c r="R6" s="2" t="str">
        <f>VLOOKUP(Q6,'Object Types'!$B$3:$D$192, 3, FALSE)</f>
        <v>Pedestrian</v>
      </c>
      <c r="S6" s="2">
        <v>0.13006544805384901</v>
      </c>
      <c r="T6" s="2">
        <v>281.02203418084599</v>
      </c>
      <c r="V6" s="2">
        <v>66</v>
      </c>
      <c r="W6" s="2" t="str">
        <f>VLOOKUP(V6,'Object Types'!$B$3:$D$192, 3, FALSE)</f>
        <v>Pedestrian</v>
      </c>
      <c r="X6" s="2">
        <v>0.57816967657125995</v>
      </c>
      <c r="Y6" s="2">
        <v>30.239240824978399</v>
      </c>
      <c r="AA6" s="2">
        <v>66</v>
      </c>
      <c r="AB6" s="2" t="str">
        <f>VLOOKUP(AA6,'Object Types'!$B$3:$D$192, 3, FALSE)</f>
        <v>Pedestrian</v>
      </c>
      <c r="AC6" s="2">
        <v>3.8312924027057202E-2</v>
      </c>
      <c r="AD6" s="2">
        <v>335.12065950940001</v>
      </c>
      <c r="AF6" s="2">
        <v>66</v>
      </c>
      <c r="AG6" s="2" t="str">
        <f>VLOOKUP(AF6,'Object Types'!$B$3:$D$192, 3, FALSE)</f>
        <v>Pedestrian</v>
      </c>
      <c r="AH6" s="2">
        <v>3.88776272379859E-2</v>
      </c>
      <c r="AI6" s="2">
        <v>721.43658187334597</v>
      </c>
    </row>
    <row r="7" spans="2:35" x14ac:dyDescent="0.25">
      <c r="B7" s="2">
        <v>67</v>
      </c>
      <c r="C7" s="2" t="str">
        <f>VLOOKUP(B7,'Object Types'!$B$3:$D$192, 3, FALSE)</f>
        <v>Pedestrian</v>
      </c>
      <c r="D7" s="2">
        <v>0.34531714395942598</v>
      </c>
      <c r="E7" s="2">
        <v>56.787482486082098</v>
      </c>
      <c r="G7" s="2">
        <v>67</v>
      </c>
      <c r="H7" s="2" t="str">
        <f>VLOOKUP(G7,'Object Types'!$B$3:$D$192, 3, FALSE)</f>
        <v>Pedestrian</v>
      </c>
      <c r="I7" s="2">
        <v>0.56618902769172896</v>
      </c>
      <c r="J7" s="2">
        <v>44.757894675187003</v>
      </c>
      <c r="L7" s="2">
        <v>67</v>
      </c>
      <c r="M7" s="2" t="str">
        <f>VLOOKUP(L7,'Object Types'!$B$3:$D$192, 3, FALSE)</f>
        <v>Pedestrian</v>
      </c>
      <c r="N7" s="2">
        <v>0.12523839882431101</v>
      </c>
      <c r="O7" s="2">
        <v>288.98268448093597</v>
      </c>
      <c r="Q7" s="2">
        <v>67</v>
      </c>
      <c r="R7" s="2" t="str">
        <f>VLOOKUP(Q7,'Object Types'!$B$3:$D$192, 3, FALSE)</f>
        <v>Pedestrian</v>
      </c>
      <c r="S7" s="2">
        <v>7.5431515934297005E-2</v>
      </c>
      <c r="T7" s="2">
        <v>1331.91263551304</v>
      </c>
      <c r="V7" s="2">
        <v>67</v>
      </c>
      <c r="W7" s="2" t="str">
        <f>VLOOKUP(V7,'Object Types'!$B$3:$D$192, 3, FALSE)</f>
        <v>Pedestrian</v>
      </c>
      <c r="X7" s="2">
        <v>0.41353975343028698</v>
      </c>
      <c r="Y7" s="2">
        <v>64.964020971750202</v>
      </c>
      <c r="AA7" s="2">
        <v>67</v>
      </c>
      <c r="AB7" s="2" t="str">
        <f>VLOOKUP(AA7,'Object Types'!$B$3:$D$192, 3, FALSE)</f>
        <v>Pedestrian</v>
      </c>
      <c r="AC7" s="2">
        <v>0.47471406538053901</v>
      </c>
      <c r="AD7" s="2">
        <v>52.515298481524901</v>
      </c>
      <c r="AF7" s="2">
        <v>67</v>
      </c>
      <c r="AG7" s="2" t="str">
        <f>VLOOKUP(AF7,'Object Types'!$B$3:$D$192, 3, FALSE)</f>
        <v>Pedestrian</v>
      </c>
      <c r="AH7" s="2">
        <v>5.1705783148148603E-2</v>
      </c>
      <c r="AI7" s="2">
        <v>511.10131261843901</v>
      </c>
    </row>
    <row r="8" spans="2:35" x14ac:dyDescent="0.25">
      <c r="B8" s="2">
        <v>74</v>
      </c>
      <c r="C8" s="2" t="str">
        <f>VLOOKUP(B8,'Object Types'!$B$3:$D$192, 3, FALSE)</f>
        <v>Pedestrian</v>
      </c>
      <c r="D8" s="2">
        <v>0.14471009297065701</v>
      </c>
      <c r="E8" s="2">
        <v>141.46599929061099</v>
      </c>
      <c r="G8" s="2">
        <v>74</v>
      </c>
      <c r="H8" s="2" t="str">
        <f>VLOOKUP(G8,'Object Types'!$B$3:$D$192, 3, FALSE)</f>
        <v>Pedestrian</v>
      </c>
      <c r="I8" s="2">
        <v>9.8948182248218594E-2</v>
      </c>
      <c r="J8" s="2">
        <v>469.24918004400001</v>
      </c>
      <c r="L8" s="2">
        <v>74</v>
      </c>
      <c r="M8" s="2" t="str">
        <f>VLOOKUP(L8,'Object Types'!$B$3:$D$192, 3, FALSE)</f>
        <v>Pedestrian</v>
      </c>
      <c r="N8" s="2">
        <v>9.4129222432912205E-2</v>
      </c>
      <c r="O8" s="2">
        <v>480.50261197247602</v>
      </c>
      <c r="Q8" s="2">
        <v>74</v>
      </c>
      <c r="R8" s="2" t="str">
        <f>VLOOKUP(Q8,'Object Types'!$B$3:$D$192, 3, FALSE)</f>
        <v>Pedestrian</v>
      </c>
      <c r="S8" s="2">
        <v>5.6968977230311198E-2</v>
      </c>
      <c r="T8" s="2">
        <v>508.53112416423301</v>
      </c>
      <c r="V8" s="2">
        <v>74</v>
      </c>
      <c r="W8" s="2" t="str">
        <f>VLOOKUP(V8,'Object Types'!$B$3:$D$192, 3, FALSE)</f>
        <v>Pedestrian</v>
      </c>
      <c r="X8" s="2">
        <v>0.38403470651739802</v>
      </c>
      <c r="Y8" s="2">
        <v>46.482077238410398</v>
      </c>
      <c r="AA8" s="2">
        <v>74</v>
      </c>
      <c r="AB8" s="2" t="str">
        <f>VLOOKUP(AA8,'Object Types'!$B$3:$D$192, 3, FALSE)</f>
        <v>Pedestrian</v>
      </c>
      <c r="AC8" s="2">
        <v>0.46655964885162698</v>
      </c>
      <c r="AD8" s="2">
        <v>29.8487024316515</v>
      </c>
      <c r="AF8" s="2">
        <v>74</v>
      </c>
      <c r="AG8" s="2" t="str">
        <f>VLOOKUP(AF8,'Object Types'!$B$3:$D$192, 3, FALSE)</f>
        <v>Pedestrian</v>
      </c>
      <c r="AH8" s="2">
        <v>5.2399677795326199E-2</v>
      </c>
      <c r="AI8" s="2">
        <v>382.859150796498</v>
      </c>
    </row>
    <row r="9" spans="2:35" x14ac:dyDescent="0.25">
      <c r="B9" s="2">
        <v>75</v>
      </c>
      <c r="C9" s="2" t="str">
        <f>VLOOKUP(B9,'Object Types'!$B$3:$D$192, 3, FALSE)</f>
        <v>Static Person</v>
      </c>
      <c r="D9" s="2">
        <v>0.172145352026046</v>
      </c>
      <c r="E9" s="2">
        <v>123.46184243988201</v>
      </c>
      <c r="G9" s="2">
        <v>75</v>
      </c>
      <c r="H9" s="2" t="str">
        <f>VLOOKUP(G9,'Object Types'!$B$3:$D$192, 3, FALSE)</f>
        <v>Static Person</v>
      </c>
      <c r="I9" s="2">
        <v>0.73873535921856903</v>
      </c>
      <c r="J9" s="2">
        <v>8.74985375273193</v>
      </c>
      <c r="L9" s="2">
        <v>75</v>
      </c>
      <c r="M9" s="2" t="str">
        <f>VLOOKUP(L9,'Object Types'!$B$3:$D$192, 3, FALSE)</f>
        <v>Static Person</v>
      </c>
      <c r="N9" s="2">
        <v>7.6438864462219994E-2</v>
      </c>
      <c r="O9" s="2">
        <v>519.34793066308805</v>
      </c>
      <c r="Q9" s="2">
        <v>75</v>
      </c>
      <c r="R9" s="2" t="str">
        <f>VLOOKUP(Q9,'Object Types'!$B$3:$D$192, 3, FALSE)</f>
        <v>Static Person</v>
      </c>
      <c r="S9" s="2">
        <v>5.0572437158840702E-2</v>
      </c>
      <c r="T9" s="2">
        <v>573.79294129467303</v>
      </c>
      <c r="V9" s="2">
        <v>75</v>
      </c>
      <c r="W9" s="2" t="str">
        <f>VLOOKUP(V9,'Object Types'!$B$3:$D$192, 3, FALSE)</f>
        <v>Static Person</v>
      </c>
      <c r="X9" s="2">
        <v>0.39211900215554701</v>
      </c>
      <c r="Y9" s="2">
        <v>30.069026729141399</v>
      </c>
      <c r="AA9" s="2">
        <v>75</v>
      </c>
      <c r="AB9" s="2" t="str">
        <f>VLOOKUP(AA9,'Object Types'!$B$3:$D$192, 3, FALSE)</f>
        <v>Static Person</v>
      </c>
      <c r="AC9" s="2">
        <v>8.70280110732084E-2</v>
      </c>
      <c r="AD9" s="2">
        <v>272.04305193028199</v>
      </c>
      <c r="AF9" s="2">
        <v>75</v>
      </c>
      <c r="AG9" s="2" t="str">
        <f>VLOOKUP(AF9,'Object Types'!$B$3:$D$192, 3, FALSE)</f>
        <v>Static Person</v>
      </c>
      <c r="AH9" s="2">
        <v>0.11624580736014101</v>
      </c>
      <c r="AI9" s="2">
        <v>414.993011722463</v>
      </c>
    </row>
    <row r="10" spans="2:35" x14ac:dyDescent="0.25">
      <c r="B10" s="2">
        <v>81</v>
      </c>
      <c r="C10" s="2" t="str">
        <f>VLOOKUP(B10,'Object Types'!$B$3:$D$192, 3, FALSE)</f>
        <v>Occluder full</v>
      </c>
      <c r="D10" s="2">
        <v>0.19702402056599699</v>
      </c>
      <c r="E10" s="2">
        <v>103.573510097864</v>
      </c>
      <c r="G10" s="2">
        <v>81</v>
      </c>
      <c r="H10" s="2" t="str">
        <f>VLOOKUP(G10,'Object Types'!$B$3:$D$192, 3, FALSE)</f>
        <v>Occluder full</v>
      </c>
      <c r="I10" s="2">
        <v>0.54219050427251803</v>
      </c>
      <c r="J10" s="2">
        <v>8.8096066394830501</v>
      </c>
      <c r="L10" s="2">
        <v>81</v>
      </c>
      <c r="M10" s="2" t="str">
        <f>VLOOKUP(L10,'Object Types'!$B$3:$D$192, 3, FALSE)</f>
        <v>Occluder full</v>
      </c>
      <c r="N10" s="2">
        <v>9.69145682205136E-2</v>
      </c>
      <c r="O10" s="2">
        <v>449.23108345128202</v>
      </c>
      <c r="Q10" s="2">
        <v>81</v>
      </c>
      <c r="R10" s="2" t="str">
        <f>VLOOKUP(Q10,'Object Types'!$B$3:$D$192, 3, FALSE)</f>
        <v>Occluder full</v>
      </c>
      <c r="S10" s="2">
        <v>0.10360157566683401</v>
      </c>
      <c r="T10" s="2">
        <v>446.86496735908798</v>
      </c>
      <c r="V10" s="2">
        <v>81</v>
      </c>
      <c r="W10" s="2" t="str">
        <f>VLOOKUP(V10,'Object Types'!$B$3:$D$192, 3, FALSE)</f>
        <v>Occluder full</v>
      </c>
      <c r="X10" s="2">
        <v>0.52254784209640803</v>
      </c>
      <c r="Y10" s="2">
        <v>28.233052758771901</v>
      </c>
      <c r="AA10" s="2">
        <v>81</v>
      </c>
      <c r="AB10" s="2" t="str">
        <f>VLOOKUP(AA10,'Object Types'!$B$3:$D$192, 3, FALSE)</f>
        <v>Occluder full</v>
      </c>
      <c r="AC10" s="2">
        <v>0.265069643278108</v>
      </c>
      <c r="AD10" s="2">
        <v>61.4847052169983</v>
      </c>
      <c r="AF10" s="2">
        <v>81</v>
      </c>
      <c r="AG10" s="2" t="str">
        <f>VLOOKUP(AF10,'Object Types'!$B$3:$D$192, 3, FALSE)</f>
        <v>Occluder full</v>
      </c>
      <c r="AH10" s="2">
        <v>8.9303082676518805E-2</v>
      </c>
      <c r="AI10" s="2">
        <v>398.94856343847403</v>
      </c>
    </row>
    <row r="11" spans="2:35" x14ac:dyDescent="0.25">
      <c r="B11" s="2">
        <v>82</v>
      </c>
      <c r="C11" s="2" t="str">
        <f>VLOOKUP(B11,'Object Types'!$B$3:$D$192, 3, FALSE)</f>
        <v>Occluder full</v>
      </c>
      <c r="D11" s="2">
        <v>0.23465539325666501</v>
      </c>
      <c r="E11" s="2">
        <v>45.653370858427898</v>
      </c>
      <c r="G11" s="2">
        <v>82</v>
      </c>
      <c r="H11" s="2" t="str">
        <f>VLOOKUP(G11,'Object Types'!$B$3:$D$192, 3, FALSE)</f>
        <v>Occluder full</v>
      </c>
      <c r="I11" s="2">
        <v>0.17099992160629099</v>
      </c>
      <c r="J11" s="2">
        <v>34.88348428554</v>
      </c>
      <c r="L11" s="2">
        <v>82</v>
      </c>
      <c r="M11" s="2" t="str">
        <f>VLOOKUP(L11,'Object Types'!$B$3:$D$192, 3, FALSE)</f>
        <v>Occluder full</v>
      </c>
      <c r="N11" s="2">
        <v>9.0947744143987902E-2</v>
      </c>
      <c r="O11" s="2">
        <v>466.34414177758998</v>
      </c>
      <c r="Q11" s="2">
        <v>82</v>
      </c>
      <c r="R11" s="2" t="str">
        <f>VLOOKUP(Q11,'Object Types'!$B$3:$D$192, 3, FALSE)</f>
        <v>Occluder full</v>
      </c>
      <c r="S11" s="2">
        <v>9.4162998411215795E-2</v>
      </c>
      <c r="T11" s="2">
        <v>198.77318695197499</v>
      </c>
      <c r="V11" s="2">
        <v>82</v>
      </c>
      <c r="W11" s="2" t="str">
        <f>VLOOKUP(V11,'Object Types'!$B$3:$D$192, 3, FALSE)</f>
        <v>Occluder full</v>
      </c>
      <c r="X11" s="2">
        <v>0.116331591495569</v>
      </c>
      <c r="Y11" s="2">
        <v>102.148523948465</v>
      </c>
      <c r="AA11" s="2">
        <v>82</v>
      </c>
      <c r="AB11" s="2" t="str">
        <f>VLOOKUP(AA11,'Object Types'!$B$3:$D$192, 3, FALSE)</f>
        <v>Occluder full</v>
      </c>
      <c r="AC11" s="2">
        <v>0.147921970690154</v>
      </c>
      <c r="AD11" s="2">
        <v>90.094684730996306</v>
      </c>
      <c r="AF11" s="2">
        <v>82</v>
      </c>
      <c r="AG11" s="2" t="str">
        <f>VLOOKUP(AF11,'Object Types'!$B$3:$D$192, 3, FALSE)</f>
        <v>Occluder full</v>
      </c>
      <c r="AH11" s="2">
        <v>7.0757738605190301E-2</v>
      </c>
      <c r="AI11" s="2">
        <v>419.11512048276597</v>
      </c>
    </row>
    <row r="12" spans="2:35" x14ac:dyDescent="0.25">
      <c r="B12" s="2">
        <v>84</v>
      </c>
      <c r="C12" s="2" t="str">
        <f>VLOOKUP(B12,'Object Types'!$B$3:$D$192, 3, FALSE)</f>
        <v>Static Person</v>
      </c>
      <c r="D12" s="2">
        <v>0.36163192698902302</v>
      </c>
      <c r="E12" s="2">
        <v>54.395199258604897</v>
      </c>
      <c r="G12" s="2">
        <v>84</v>
      </c>
      <c r="H12" s="2" t="str">
        <f>VLOOKUP(G12,'Object Types'!$B$3:$D$192, 3, FALSE)</f>
        <v>Static Person</v>
      </c>
      <c r="I12" s="2">
        <v>0.36480115850363798</v>
      </c>
      <c r="J12" s="2">
        <v>15.565480953693999</v>
      </c>
      <c r="L12" s="2">
        <v>84</v>
      </c>
      <c r="M12" s="2" t="str">
        <f>VLOOKUP(L12,'Object Types'!$B$3:$D$192, 3, FALSE)</f>
        <v>Static Person</v>
      </c>
      <c r="N12" s="2">
        <v>4.7712814747938398E-2</v>
      </c>
      <c r="O12" s="2">
        <v>512.21207852147404</v>
      </c>
      <c r="Q12" s="2">
        <v>84</v>
      </c>
      <c r="R12" s="2" t="str">
        <f>VLOOKUP(Q12,'Object Types'!$B$3:$D$192, 3, FALSE)</f>
        <v>Static Person</v>
      </c>
      <c r="S12" s="2">
        <v>5.5753885471813598E-2</v>
      </c>
      <c r="T12" s="2">
        <v>274.575559649561</v>
      </c>
      <c r="V12" s="2">
        <v>84</v>
      </c>
      <c r="W12" s="2" t="str">
        <f>VLOOKUP(V12,'Object Types'!$B$3:$D$192, 3, FALSE)</f>
        <v>Static Person</v>
      </c>
      <c r="X12" s="2">
        <v>0.55071960755155902</v>
      </c>
      <c r="Y12" s="2">
        <v>24.5905722878463</v>
      </c>
      <c r="AA12" s="2">
        <v>84</v>
      </c>
      <c r="AB12" s="2" t="str">
        <f>VLOOKUP(AA12,'Object Types'!$B$3:$D$192, 3, FALSE)</f>
        <v>Static Person</v>
      </c>
      <c r="AC12" s="2">
        <v>2.4315799490734102E-2</v>
      </c>
      <c r="AD12" s="2">
        <v>538.89085733840295</v>
      </c>
      <c r="AF12" s="2">
        <v>84</v>
      </c>
      <c r="AG12" s="2" t="str">
        <f>VLOOKUP(AF12,'Object Types'!$B$3:$D$192, 3, FALSE)</f>
        <v>Static Person</v>
      </c>
      <c r="AH12" s="2">
        <v>2.9946859955583501E-2</v>
      </c>
      <c r="AI12" s="2">
        <v>550.25296120665405</v>
      </c>
    </row>
    <row r="13" spans="2:35" x14ac:dyDescent="0.25">
      <c r="B13" s="2">
        <v>85</v>
      </c>
      <c r="C13" s="2" t="str">
        <f>VLOOKUP(B13,'Object Types'!$B$3:$D$192, 3, FALSE)</f>
        <v>Static Person</v>
      </c>
      <c r="D13" s="2">
        <v>7.5983396258883396E-2</v>
      </c>
      <c r="E13" s="2">
        <v>102.435052650253</v>
      </c>
      <c r="G13" s="2">
        <v>85</v>
      </c>
      <c r="H13" s="2" t="str">
        <f>VLOOKUP(G13,'Object Types'!$B$3:$D$192, 3, FALSE)</f>
        <v>Static Person</v>
      </c>
      <c r="I13" s="2">
        <v>0.11663126181328499</v>
      </c>
      <c r="J13" s="2">
        <v>86.270578573596197</v>
      </c>
      <c r="L13" s="2">
        <v>85</v>
      </c>
      <c r="M13" s="2" t="str">
        <f>VLOOKUP(L13,'Object Types'!$B$3:$D$192, 3, FALSE)</f>
        <v>Static Person</v>
      </c>
      <c r="N13" s="2">
        <v>9.0385344002481896E-2</v>
      </c>
      <c r="O13" s="2">
        <v>421.82643680827999</v>
      </c>
      <c r="Q13" s="2">
        <v>85</v>
      </c>
      <c r="R13" s="2" t="str">
        <f>VLOOKUP(Q13,'Object Types'!$B$3:$D$192, 3, FALSE)</f>
        <v>Static Person</v>
      </c>
      <c r="S13" s="2">
        <v>6.7820813087790699E-2</v>
      </c>
      <c r="T13" s="2">
        <v>450.09534614078399</v>
      </c>
      <c r="V13" s="2">
        <v>85</v>
      </c>
      <c r="W13" s="2" t="str">
        <f>VLOOKUP(V13,'Object Types'!$B$3:$D$192, 3, FALSE)</f>
        <v>Static Person</v>
      </c>
      <c r="X13" s="2">
        <v>0.223170341771392</v>
      </c>
      <c r="Y13" s="2">
        <v>69.277030595994106</v>
      </c>
      <c r="AA13" s="2">
        <v>85</v>
      </c>
      <c r="AB13" s="2" t="str">
        <f>VLOOKUP(AA13,'Object Types'!$B$3:$D$192, 3, FALSE)</f>
        <v>Static Person</v>
      </c>
      <c r="AC13" s="2">
        <v>0.327053433093283</v>
      </c>
      <c r="AD13" s="2">
        <v>49.040647578727302</v>
      </c>
      <c r="AF13" s="2">
        <v>85</v>
      </c>
      <c r="AG13" s="2" t="str">
        <f>VLOOKUP(AF13,'Object Types'!$B$3:$D$192, 3, FALSE)</f>
        <v>Static Person</v>
      </c>
      <c r="AH13" s="2">
        <v>5.0014029018544598E-2</v>
      </c>
      <c r="AI13" s="2">
        <v>557.73844210603897</v>
      </c>
    </row>
    <row r="14" spans="2:35" x14ac:dyDescent="0.25">
      <c r="B14" s="2">
        <v>86</v>
      </c>
      <c r="C14" s="2" t="str">
        <f>VLOOKUP(B14,'Object Types'!$B$3:$D$192, 3, FALSE)</f>
        <v>Occluder full</v>
      </c>
      <c r="D14" s="2">
        <v>0.16488201340783101</v>
      </c>
      <c r="E14" s="2">
        <v>108.069206957086</v>
      </c>
      <c r="G14" s="2">
        <v>86</v>
      </c>
      <c r="H14" s="2" t="str">
        <f>VLOOKUP(G14,'Object Types'!$B$3:$D$192, 3, FALSE)</f>
        <v>Occluder full</v>
      </c>
      <c r="I14" s="2">
        <v>0.56620997821723495</v>
      </c>
      <c r="J14" s="2">
        <v>19.949232827294001</v>
      </c>
      <c r="L14" s="2">
        <v>86</v>
      </c>
      <c r="M14" s="2" t="str">
        <f>VLOOKUP(L14,'Object Types'!$B$3:$D$192, 3, FALSE)</f>
        <v>Occluder full</v>
      </c>
      <c r="N14" s="2">
        <v>6.8498660104442902E-2</v>
      </c>
      <c r="O14" s="2">
        <v>592.20750506892398</v>
      </c>
      <c r="Q14" s="2">
        <v>86</v>
      </c>
      <c r="R14" s="2" t="str">
        <f>VLOOKUP(Q14,'Object Types'!$B$3:$D$192, 3, FALSE)</f>
        <v>Occluder full</v>
      </c>
      <c r="S14" s="2">
        <v>6.2430476716829102E-2</v>
      </c>
      <c r="T14" s="2">
        <v>360.59921676085497</v>
      </c>
      <c r="V14" s="2">
        <v>86</v>
      </c>
      <c r="W14" s="2" t="str">
        <f>VLOOKUP(V14,'Object Types'!$B$3:$D$192, 3, FALSE)</f>
        <v>Occluder full</v>
      </c>
      <c r="X14" s="2">
        <v>0.62649200066414801</v>
      </c>
      <c r="Y14" s="2">
        <v>19.258648553448399</v>
      </c>
      <c r="AA14" s="2">
        <v>86</v>
      </c>
      <c r="AB14" s="2" t="str">
        <f>VLOOKUP(AA14,'Object Types'!$B$3:$D$192, 3, FALSE)</f>
        <v>Occluder full</v>
      </c>
      <c r="AC14" s="2">
        <v>0.52998612422418701</v>
      </c>
      <c r="AD14" s="2">
        <v>29.481656170849298</v>
      </c>
      <c r="AF14" s="2">
        <v>87</v>
      </c>
      <c r="AG14" s="2" t="str">
        <f>VLOOKUP(AF14,'Object Types'!$B$3:$D$192, 3, FALSE)</f>
        <v>Occluder full</v>
      </c>
      <c r="AH14" s="2">
        <v>6.7310142175726201E-2</v>
      </c>
      <c r="AI14" s="2">
        <v>283.886333552498</v>
      </c>
    </row>
    <row r="15" spans="2:35" x14ac:dyDescent="0.25">
      <c r="B15" s="2">
        <v>87</v>
      </c>
      <c r="C15" s="2" t="str">
        <f>VLOOKUP(B15,'Object Types'!$B$3:$D$192, 3, FALSE)</f>
        <v>Occluder full</v>
      </c>
      <c r="D15" s="2">
        <v>0.143231201161657</v>
      </c>
      <c r="E15" s="2">
        <v>97.108048204809606</v>
      </c>
      <c r="G15" s="2">
        <v>87</v>
      </c>
      <c r="H15" s="2" t="str">
        <f>VLOOKUP(G15,'Object Types'!$B$3:$D$192, 3, FALSE)</f>
        <v>Occluder full</v>
      </c>
      <c r="I15" s="2">
        <v>0.113511457592475</v>
      </c>
      <c r="J15" s="2">
        <v>86.212456975537094</v>
      </c>
      <c r="L15" s="2">
        <v>87</v>
      </c>
      <c r="M15" s="2" t="str">
        <f>VLOOKUP(L15,'Object Types'!$B$3:$D$192, 3, FALSE)</f>
        <v>Occluder full</v>
      </c>
      <c r="N15" s="2">
        <v>5.4970396376167803E-2</v>
      </c>
      <c r="O15" s="2">
        <v>456.06505344531001</v>
      </c>
      <c r="Q15" s="2">
        <v>87</v>
      </c>
      <c r="R15" s="2" t="str">
        <f>VLOOKUP(Q15,'Object Types'!$B$3:$D$192, 3, FALSE)</f>
        <v>Occluder full</v>
      </c>
      <c r="S15" s="2">
        <v>3.7387680046425301E-2</v>
      </c>
      <c r="T15" s="2">
        <v>200.00984354898</v>
      </c>
      <c r="V15" s="2">
        <v>87</v>
      </c>
      <c r="W15" s="2" t="str">
        <f>VLOOKUP(V15,'Object Types'!$B$3:$D$192, 3, FALSE)</f>
        <v>Occluder full</v>
      </c>
      <c r="X15" s="2">
        <v>0.26007244992432099</v>
      </c>
      <c r="Y15" s="2">
        <v>46.945859957637403</v>
      </c>
      <c r="AA15" s="2">
        <v>87</v>
      </c>
      <c r="AB15" s="2" t="str">
        <f>VLOOKUP(AA15,'Object Types'!$B$3:$D$192, 3, FALSE)</f>
        <v>Occluder full</v>
      </c>
      <c r="AC15" s="2">
        <v>0.15774837423261701</v>
      </c>
      <c r="AD15" s="2">
        <v>68.163893363720604</v>
      </c>
      <c r="AF15" s="2">
        <v>88</v>
      </c>
      <c r="AG15" s="2" t="str">
        <f>VLOOKUP(AF15,'Object Types'!$B$3:$D$192, 3, FALSE)</f>
        <v>Occluder full</v>
      </c>
      <c r="AH15" s="2">
        <v>0.19594740447437201</v>
      </c>
      <c r="AI15" s="2">
        <v>355.155435579288</v>
      </c>
    </row>
    <row r="16" spans="2:35" x14ac:dyDescent="0.25">
      <c r="B16" s="2">
        <v>88</v>
      </c>
      <c r="C16" s="2" t="str">
        <f>VLOOKUP(B16,'Object Types'!$B$3:$D$192, 3, FALSE)</f>
        <v>Occluder full</v>
      </c>
      <c r="D16" s="2">
        <v>0.173576297963002</v>
      </c>
      <c r="E16" s="2">
        <v>87.186755235198007</v>
      </c>
      <c r="G16" s="2">
        <v>88</v>
      </c>
      <c r="H16" s="2" t="str">
        <f>VLOOKUP(G16,'Object Types'!$B$3:$D$192, 3, FALSE)</f>
        <v>Occluder full</v>
      </c>
      <c r="I16" s="2">
        <v>0.74251990867583995</v>
      </c>
      <c r="J16" s="2">
        <v>7.4022622788513104</v>
      </c>
      <c r="L16" s="2">
        <v>88</v>
      </c>
      <c r="M16" s="2" t="str">
        <f>VLOOKUP(L16,'Object Types'!$B$3:$D$192, 3, FALSE)</f>
        <v>Occluder full</v>
      </c>
      <c r="N16" s="2">
        <v>0.10065286338155301</v>
      </c>
      <c r="O16" s="2">
        <v>480.089667189777</v>
      </c>
      <c r="Q16" s="2">
        <v>88</v>
      </c>
      <c r="R16" s="2" t="str">
        <f>VLOOKUP(Q16,'Object Types'!$B$3:$D$192, 3, FALSE)</f>
        <v>Occluder full</v>
      </c>
      <c r="S16" s="2">
        <v>5.4430875671069197E-2</v>
      </c>
      <c r="T16" s="2">
        <v>319.04424106954798</v>
      </c>
      <c r="V16" s="2">
        <v>88</v>
      </c>
      <c r="W16" s="2" t="str">
        <f>VLOOKUP(V16,'Object Types'!$B$3:$D$192, 3, FALSE)</f>
        <v>Occluder full</v>
      </c>
      <c r="X16" s="2">
        <v>0.44522187985099498</v>
      </c>
      <c r="Y16" s="2">
        <v>43.287934039948397</v>
      </c>
      <c r="AA16" s="2">
        <v>88</v>
      </c>
      <c r="AB16" s="2" t="str">
        <f>VLOOKUP(AA16,'Object Types'!$B$3:$D$192, 3, FALSE)</f>
        <v>Occluder full</v>
      </c>
      <c r="AC16" s="2">
        <v>1.74221928509978E-2</v>
      </c>
      <c r="AD16" s="2">
        <v>606.26321577167403</v>
      </c>
      <c r="AF16" s="2">
        <v>95</v>
      </c>
      <c r="AG16" s="2" t="str">
        <f>VLOOKUP(AF16,'Object Types'!$B$3:$D$192, 3, FALSE)</f>
        <v>Pedestrian</v>
      </c>
      <c r="AH16" s="2">
        <v>3.4955076705803501E-2</v>
      </c>
      <c r="AI16" s="2">
        <v>753.05304219702805</v>
      </c>
    </row>
    <row r="17" spans="2:35" x14ac:dyDescent="0.25">
      <c r="B17" s="2">
        <v>95</v>
      </c>
      <c r="C17" s="2" t="str">
        <f>VLOOKUP(B17,'Object Types'!$B$3:$D$192, 3, FALSE)</f>
        <v>Pedestrian</v>
      </c>
      <c r="D17" s="2">
        <v>0.30744361122383301</v>
      </c>
      <c r="E17" s="2">
        <v>55.509052745710598</v>
      </c>
      <c r="G17" s="2">
        <v>95</v>
      </c>
      <c r="H17" s="2" t="str">
        <f>VLOOKUP(G17,'Object Types'!$B$3:$D$192, 3, FALSE)</f>
        <v>Pedestrian</v>
      </c>
      <c r="I17" s="2">
        <v>9.8503614245938204E-2</v>
      </c>
      <c r="J17" s="2">
        <v>512.20475580034702</v>
      </c>
      <c r="L17" s="2">
        <v>95</v>
      </c>
      <c r="M17" s="2" t="str">
        <f>VLOOKUP(L17,'Object Types'!$B$3:$D$192, 3, FALSE)</f>
        <v>Pedestrian</v>
      </c>
      <c r="N17" s="2">
        <v>9.3962966773420906E-2</v>
      </c>
      <c r="O17" s="2">
        <v>506.05961385887599</v>
      </c>
      <c r="Q17" s="2">
        <v>95</v>
      </c>
      <c r="R17" s="2" t="str">
        <f>VLOOKUP(Q17,'Object Types'!$B$3:$D$192, 3, FALSE)</f>
        <v>Pedestrian</v>
      </c>
      <c r="S17" s="2">
        <v>7.2467535792233195E-2</v>
      </c>
      <c r="T17" s="2">
        <v>633.36078249598097</v>
      </c>
      <c r="V17" s="2">
        <v>95</v>
      </c>
      <c r="W17" s="2" t="str">
        <f>VLOOKUP(V17,'Object Types'!$B$3:$D$192, 3, FALSE)</f>
        <v>Pedestrian</v>
      </c>
      <c r="X17" s="2">
        <v>0.19997189865159801</v>
      </c>
      <c r="Y17" s="2">
        <v>75.978346226838198</v>
      </c>
      <c r="AA17" s="2">
        <v>95</v>
      </c>
      <c r="AB17" s="2" t="str">
        <f>VLOOKUP(AA17,'Object Types'!$B$3:$D$192, 3, FALSE)</f>
        <v>Pedestrian</v>
      </c>
      <c r="AC17" s="2">
        <v>0.10209126775647299</v>
      </c>
      <c r="AD17" s="2">
        <v>385.71899921196803</v>
      </c>
      <c r="AF17" s="2">
        <v>96</v>
      </c>
      <c r="AG17" s="2" t="str">
        <f>VLOOKUP(AF17,'Object Types'!$B$3:$D$192, 3, FALSE)</f>
        <v>Pedestrian</v>
      </c>
      <c r="AH17" s="2">
        <v>4.7789187692792598E-2</v>
      </c>
      <c r="AI17" s="2">
        <v>773.77776240414403</v>
      </c>
    </row>
    <row r="18" spans="2:35" x14ac:dyDescent="0.25">
      <c r="B18" s="2">
        <v>96</v>
      </c>
      <c r="C18" s="2" t="str">
        <f>VLOOKUP(B18,'Object Types'!$B$3:$D$192, 3, FALSE)</f>
        <v>Pedestrian</v>
      </c>
      <c r="D18" s="2">
        <v>0.177827711455153</v>
      </c>
      <c r="E18" s="2">
        <v>90.451015530198006</v>
      </c>
      <c r="G18" s="2">
        <v>96</v>
      </c>
      <c r="H18" s="2" t="str">
        <f>VLOOKUP(G18,'Object Types'!$B$3:$D$192, 3, FALSE)</f>
        <v>Pedestrian</v>
      </c>
      <c r="I18" s="2">
        <v>9.3802343286745193E-2</v>
      </c>
      <c r="J18" s="2">
        <v>154.17955161988399</v>
      </c>
      <c r="L18" s="2">
        <v>96</v>
      </c>
      <c r="M18" s="2" t="str">
        <f>VLOOKUP(L18,'Object Types'!$B$3:$D$192, 3, FALSE)</f>
        <v>Pedestrian</v>
      </c>
      <c r="N18" s="2">
        <v>7.5643345603939705E-2</v>
      </c>
      <c r="O18" s="2">
        <v>514.34755744905306</v>
      </c>
      <c r="Q18" s="2">
        <v>96</v>
      </c>
      <c r="R18" s="2" t="str">
        <f>VLOOKUP(Q18,'Object Types'!$B$3:$D$192, 3, FALSE)</f>
        <v>Pedestrian</v>
      </c>
      <c r="S18" s="2">
        <v>7.1606792492141996E-2</v>
      </c>
      <c r="T18" s="2">
        <v>235.296801256419</v>
      </c>
      <c r="V18" s="2">
        <v>96</v>
      </c>
      <c r="W18" s="2" t="str">
        <f>VLOOKUP(V18,'Object Types'!$B$3:$D$192, 3, FALSE)</f>
        <v>Pedestrian</v>
      </c>
      <c r="X18" s="2">
        <v>0.144318303755298</v>
      </c>
      <c r="Y18" s="2">
        <v>135.64910515537699</v>
      </c>
      <c r="AA18" s="2">
        <v>96</v>
      </c>
      <c r="AB18" s="2" t="str">
        <f>VLOOKUP(AA18,'Object Types'!$B$3:$D$192, 3, FALSE)</f>
        <v>Pedestrian</v>
      </c>
      <c r="AC18" s="2">
        <v>3.3014761540242098E-2</v>
      </c>
      <c r="AD18" s="2">
        <v>590.03634022326503</v>
      </c>
      <c r="AF18" s="2">
        <v>97</v>
      </c>
      <c r="AG18" s="2" t="str">
        <f>VLOOKUP(AF18,'Object Types'!$B$3:$D$192, 3, FALSE)</f>
        <v>Pedestrian</v>
      </c>
      <c r="AH18" s="2">
        <v>1.4509085001156601E-2</v>
      </c>
      <c r="AI18" s="2">
        <v>791.36966470379002</v>
      </c>
    </row>
    <row r="19" spans="2:35" x14ac:dyDescent="0.25">
      <c r="B19" s="2">
        <v>97</v>
      </c>
      <c r="C19" s="2" t="str">
        <f>VLOOKUP(B19,'Object Types'!$B$3:$D$192, 3, FALSE)</f>
        <v>Pedestrian</v>
      </c>
      <c r="D19" s="2">
        <v>3.6095871645997202E-2</v>
      </c>
      <c r="E19" s="2">
        <v>658.33294452920097</v>
      </c>
      <c r="G19" s="2">
        <v>97</v>
      </c>
      <c r="H19" s="2" t="str">
        <f>VLOOKUP(G19,'Object Types'!$B$3:$D$192, 3, FALSE)</f>
        <v>Pedestrian</v>
      </c>
      <c r="I19" s="2">
        <v>2.33935894558247E-2</v>
      </c>
      <c r="J19" s="2">
        <v>630.62119548220596</v>
      </c>
      <c r="L19" s="2">
        <v>97</v>
      </c>
      <c r="M19" s="2" t="str">
        <f>VLOOKUP(L19,'Object Types'!$B$3:$D$192, 3, FALSE)</f>
        <v>Pedestrian</v>
      </c>
      <c r="N19" s="2">
        <v>3.3680337824281502E-2</v>
      </c>
      <c r="O19" s="2">
        <v>622.29019783690205</v>
      </c>
      <c r="Q19" s="2">
        <v>97</v>
      </c>
      <c r="R19" s="2" t="str">
        <f>VLOOKUP(Q19,'Object Types'!$B$3:$D$192, 3, FALSE)</f>
        <v>Pedestrian</v>
      </c>
      <c r="S19" s="2">
        <v>3.7815487049836297E-2</v>
      </c>
      <c r="T19" s="2">
        <v>763.60726170779503</v>
      </c>
      <c r="V19" s="2">
        <v>97</v>
      </c>
      <c r="W19" s="2" t="str">
        <f>VLOOKUP(V19,'Object Types'!$B$3:$D$192, 3, FALSE)</f>
        <v>Pedestrian</v>
      </c>
      <c r="X19" s="2">
        <v>3.9197736313722399E-2</v>
      </c>
      <c r="Y19" s="2">
        <v>439.35179265692699</v>
      </c>
      <c r="AA19" s="2">
        <v>97</v>
      </c>
      <c r="AB19" s="2" t="str">
        <f>VLOOKUP(AA19,'Object Types'!$B$3:$D$192, 3, FALSE)</f>
        <v>Pedestrian</v>
      </c>
      <c r="AC19" s="2">
        <v>3.3847502494003999E-2</v>
      </c>
      <c r="AD19" s="2">
        <v>621.22461944049701</v>
      </c>
      <c r="AF19" s="2">
        <v>98</v>
      </c>
      <c r="AG19" s="2" t="str">
        <f>VLOOKUP(AF19,'Object Types'!$B$3:$D$192, 3, FALSE)</f>
        <v>Pedestrian</v>
      </c>
      <c r="AH19" s="2">
        <v>1.51938228671641E-2</v>
      </c>
      <c r="AI19" s="2">
        <v>871.87804244811502</v>
      </c>
    </row>
    <row r="20" spans="2:35" x14ac:dyDescent="0.25">
      <c r="B20" s="2">
        <v>98</v>
      </c>
      <c r="C20" s="2" t="str">
        <f>VLOOKUP(B20,'Object Types'!$B$3:$D$192, 3, FALSE)</f>
        <v>Pedestrian</v>
      </c>
      <c r="D20" s="2">
        <v>0.50275850341097195</v>
      </c>
      <c r="E20" s="2">
        <v>36.521012636752502</v>
      </c>
      <c r="G20" s="2">
        <v>98</v>
      </c>
      <c r="H20" s="2" t="str">
        <f>VLOOKUP(G20,'Object Types'!$B$3:$D$192, 3, FALSE)</f>
        <v>Pedestrian</v>
      </c>
      <c r="I20" s="2">
        <v>8.6483323588622193E-2</v>
      </c>
      <c r="J20" s="2">
        <v>106.548220781487</v>
      </c>
      <c r="L20" s="2">
        <v>98</v>
      </c>
      <c r="M20" s="2" t="str">
        <f>VLOOKUP(L20,'Object Types'!$B$3:$D$192, 3, FALSE)</f>
        <v>Pedestrian</v>
      </c>
      <c r="N20" s="2">
        <v>6.4872153235945501E-2</v>
      </c>
      <c r="O20" s="2">
        <v>415.94900294795798</v>
      </c>
      <c r="Q20" s="2">
        <v>98</v>
      </c>
      <c r="R20" s="2" t="str">
        <f>VLOOKUP(Q20,'Object Types'!$B$3:$D$192, 3, FALSE)</f>
        <v>Pedestrian</v>
      </c>
      <c r="S20" s="2">
        <v>6.6563010220557897E-2</v>
      </c>
      <c r="T20" s="2">
        <v>832.39352558341295</v>
      </c>
      <c r="V20" s="2">
        <v>98</v>
      </c>
      <c r="W20" s="2" t="str">
        <f>VLOOKUP(V20,'Object Types'!$B$3:$D$192, 3, FALSE)</f>
        <v>Pedestrian</v>
      </c>
      <c r="X20" s="2">
        <v>0.35428573057485602</v>
      </c>
      <c r="Y20" s="2">
        <v>41.377677904095698</v>
      </c>
      <c r="AA20" s="2">
        <v>98</v>
      </c>
      <c r="AB20" s="2" t="str">
        <f>VLOOKUP(AA20,'Object Types'!$B$3:$D$192, 3, FALSE)</f>
        <v>Pedestrian</v>
      </c>
      <c r="AC20" s="2">
        <v>5.1853482567298999E-2</v>
      </c>
      <c r="AD20" s="2">
        <v>434.25757933004502</v>
      </c>
      <c r="AF20" s="2">
        <v>103</v>
      </c>
      <c r="AG20" s="2" t="str">
        <f>VLOOKUP(AF20,'Object Types'!$B$3:$D$192, 3, FALSE)</f>
        <v>Pedestrian</v>
      </c>
      <c r="AH20" s="2">
        <v>5.2674258236318897E-2</v>
      </c>
      <c r="AI20" s="2">
        <v>514.40420917267102</v>
      </c>
    </row>
    <row r="21" spans="2:35" x14ac:dyDescent="0.25">
      <c r="B21" s="2">
        <v>103</v>
      </c>
      <c r="C21" s="2" t="str">
        <f>VLOOKUP(B21,'Object Types'!$B$3:$D$192, 3, FALSE)</f>
        <v>Pedestrian</v>
      </c>
      <c r="D21" s="2">
        <v>0.179754633444387</v>
      </c>
      <c r="E21" s="2">
        <v>90.196947168694294</v>
      </c>
      <c r="G21" s="2">
        <v>103</v>
      </c>
      <c r="H21" s="2" t="str">
        <f>VLOOKUP(G21,'Object Types'!$B$3:$D$192, 3, FALSE)</f>
        <v>Pedestrian</v>
      </c>
      <c r="I21" s="2">
        <v>0.58401024154454295</v>
      </c>
      <c r="J21" s="2">
        <v>24.8957007330478</v>
      </c>
      <c r="L21" s="2">
        <v>103</v>
      </c>
      <c r="M21" s="2" t="str">
        <f>VLOOKUP(L21,'Object Types'!$B$3:$D$192, 3, FALSE)</f>
        <v>Pedestrian</v>
      </c>
      <c r="N21" s="2">
        <v>9.3821875471098604E-2</v>
      </c>
      <c r="O21" s="2">
        <v>413.757488157198</v>
      </c>
      <c r="Q21" s="2">
        <v>103</v>
      </c>
      <c r="R21" s="2" t="str">
        <f>VLOOKUP(Q21,'Object Types'!$B$3:$D$192, 3, FALSE)</f>
        <v>Pedestrian</v>
      </c>
      <c r="S21" s="2">
        <v>6.7034068602394595E-2</v>
      </c>
      <c r="T21" s="2">
        <v>286.129538622094</v>
      </c>
      <c r="V21" s="2">
        <v>103</v>
      </c>
      <c r="W21" s="2" t="str">
        <f>VLOOKUP(V21,'Object Types'!$B$3:$D$192, 3, FALSE)</f>
        <v>Pedestrian</v>
      </c>
      <c r="X21" s="2">
        <v>0.56521291816596397</v>
      </c>
      <c r="Y21" s="2">
        <v>26.059638428695202</v>
      </c>
      <c r="AA21" s="2">
        <v>103</v>
      </c>
      <c r="AB21" s="2" t="str">
        <f>VLOOKUP(AA21,'Object Types'!$B$3:$D$192, 3, FALSE)</f>
        <v>Pedestrian</v>
      </c>
      <c r="AC21" s="2">
        <v>0.53306363728099604</v>
      </c>
      <c r="AD21" s="2">
        <v>27.573502969359399</v>
      </c>
      <c r="AF21" s="2">
        <v>104</v>
      </c>
      <c r="AG21" s="2" t="str">
        <f>VLOOKUP(AF21,'Object Types'!$B$3:$D$192, 3, FALSE)</f>
        <v>Pedestrian</v>
      </c>
      <c r="AH21" s="2">
        <v>3.9205811484034798E-2</v>
      </c>
      <c r="AI21" s="2">
        <v>730.92561297971702</v>
      </c>
    </row>
    <row r="22" spans="2:35" x14ac:dyDescent="0.25">
      <c r="B22" s="2">
        <v>104</v>
      </c>
      <c r="C22" s="2" t="str">
        <f>VLOOKUP(B22,'Object Types'!$B$3:$D$192, 3, FALSE)</f>
        <v>Pedestrian</v>
      </c>
      <c r="D22" s="2">
        <v>0.113799304652453</v>
      </c>
      <c r="E22" s="2">
        <v>151.53392577407899</v>
      </c>
      <c r="G22" s="2">
        <v>104</v>
      </c>
      <c r="H22" s="2" t="str">
        <f>VLOOKUP(G22,'Object Types'!$B$3:$D$192, 3, FALSE)</f>
        <v>Pedestrian</v>
      </c>
      <c r="I22" s="2">
        <v>0.61547092940998904</v>
      </c>
      <c r="J22" s="2">
        <v>31.696153986403701</v>
      </c>
      <c r="L22" s="2">
        <v>104</v>
      </c>
      <c r="M22" s="2" t="str">
        <f>VLOOKUP(L22,'Object Types'!$B$3:$D$192, 3, FALSE)</f>
        <v>Pedestrian</v>
      </c>
      <c r="N22" s="2">
        <v>0.109336291532405</v>
      </c>
      <c r="O22" s="2">
        <v>381.688683864295</v>
      </c>
      <c r="Q22" s="2">
        <v>104</v>
      </c>
      <c r="R22" s="2" t="str">
        <f>VLOOKUP(Q22,'Object Types'!$B$3:$D$192, 3, FALSE)</f>
        <v>Pedestrian</v>
      </c>
      <c r="S22" s="2">
        <v>6.3251447900935107E-2</v>
      </c>
      <c r="T22" s="2">
        <v>631.22473075740595</v>
      </c>
      <c r="V22" s="2">
        <v>104</v>
      </c>
      <c r="W22" s="2" t="str">
        <f>VLOOKUP(V22,'Object Types'!$B$3:$D$192, 3, FALSE)</f>
        <v>Pedestrian</v>
      </c>
      <c r="X22" s="2">
        <v>0.170406369356953</v>
      </c>
      <c r="Y22" s="2">
        <v>142.379330860897</v>
      </c>
      <c r="AA22" s="2">
        <v>104</v>
      </c>
      <c r="AB22" s="2" t="str">
        <f>VLOOKUP(AA22,'Object Types'!$B$3:$D$192, 3, FALSE)</f>
        <v>Pedestrian</v>
      </c>
      <c r="AC22" s="2">
        <v>0.14219819373821199</v>
      </c>
      <c r="AD22" s="2">
        <v>174.464432073582</v>
      </c>
      <c r="AF22" s="2">
        <v>105</v>
      </c>
      <c r="AG22" s="2" t="str">
        <f>VLOOKUP(AF22,'Object Types'!$B$3:$D$192, 3, FALSE)</f>
        <v>Pedestrian</v>
      </c>
      <c r="AH22" s="2">
        <v>3.1050783783353599E-2</v>
      </c>
      <c r="AI22" s="2">
        <v>802.636684945767</v>
      </c>
    </row>
    <row r="23" spans="2:35" x14ac:dyDescent="0.25">
      <c r="B23" s="2">
        <v>105</v>
      </c>
      <c r="C23" s="2" t="str">
        <f>VLOOKUP(B23,'Object Types'!$B$3:$D$192, 3, FALSE)</f>
        <v>Pedestrian</v>
      </c>
      <c r="D23" s="2">
        <v>8.4950482692268903E-2</v>
      </c>
      <c r="E23" s="2">
        <v>143.23629029527601</v>
      </c>
      <c r="G23" s="2">
        <v>105</v>
      </c>
      <c r="H23" s="2" t="str">
        <f>VLOOKUP(G23,'Object Types'!$B$3:$D$192, 3, FALSE)</f>
        <v>Pedestrian</v>
      </c>
      <c r="I23" s="2">
        <v>0.66205566492845702</v>
      </c>
      <c r="J23" s="2">
        <v>13.654907202155901</v>
      </c>
      <c r="L23" s="2">
        <v>105</v>
      </c>
      <c r="M23" s="2" t="str">
        <f>VLOOKUP(L23,'Object Types'!$B$3:$D$192, 3, FALSE)</f>
        <v>Pedestrian</v>
      </c>
      <c r="N23" s="2">
        <v>0.105474501789922</v>
      </c>
      <c r="O23" s="2">
        <v>412.18716710955999</v>
      </c>
      <c r="Q23" s="2">
        <v>105</v>
      </c>
      <c r="R23" s="2" t="str">
        <f>VLOOKUP(Q23,'Object Types'!$B$3:$D$192, 3, FALSE)</f>
        <v>Pedestrian</v>
      </c>
      <c r="S23" s="2">
        <v>9.9661806598471306E-2</v>
      </c>
      <c r="T23" s="2">
        <v>415.94757908738302</v>
      </c>
      <c r="V23" s="2">
        <v>105</v>
      </c>
      <c r="W23" s="2" t="str">
        <f>VLOOKUP(V23,'Object Types'!$B$3:$D$192, 3, FALSE)</f>
        <v>Pedestrian</v>
      </c>
      <c r="X23" s="2">
        <v>0.30958237988699899</v>
      </c>
      <c r="Y23" s="2">
        <v>75.355396086110503</v>
      </c>
      <c r="AA23" s="2">
        <v>105</v>
      </c>
      <c r="AB23" s="2" t="str">
        <f>VLOOKUP(AA23,'Object Types'!$B$3:$D$192, 3, FALSE)</f>
        <v>Pedestrian</v>
      </c>
      <c r="AC23" s="2">
        <v>0.33550570922335898</v>
      </c>
      <c r="AD23" s="2">
        <v>51.747344232017902</v>
      </c>
      <c r="AF23" s="2">
        <v>106</v>
      </c>
      <c r="AG23" s="2" t="str">
        <f>VLOOKUP(AF23,'Object Types'!$B$3:$D$192, 3, FALSE)</f>
        <v>Pedestrian</v>
      </c>
      <c r="AH23" s="2">
        <v>8.0094205739094496E-2</v>
      </c>
      <c r="AI23" s="2">
        <v>497.41427742483597</v>
      </c>
    </row>
    <row r="24" spans="2:35" x14ac:dyDescent="0.25">
      <c r="B24" s="2">
        <v>106</v>
      </c>
      <c r="C24" s="2" t="str">
        <f>VLOOKUP(B24,'Object Types'!$B$3:$D$192, 3, FALSE)</f>
        <v>Pedestrian</v>
      </c>
      <c r="D24" s="2">
        <v>0.32046912067190497</v>
      </c>
      <c r="E24" s="2">
        <v>78.110528143877801</v>
      </c>
      <c r="G24" s="2">
        <v>106</v>
      </c>
      <c r="H24" s="2" t="str">
        <f>VLOOKUP(G24,'Object Types'!$B$3:$D$192, 3, FALSE)</f>
        <v>Pedestrian</v>
      </c>
      <c r="I24" s="2">
        <v>0.596367011220305</v>
      </c>
      <c r="J24" s="2">
        <v>23.865392625325399</v>
      </c>
      <c r="L24" s="2">
        <v>106</v>
      </c>
      <c r="M24" s="2" t="str">
        <f>VLOOKUP(L24,'Object Types'!$B$3:$D$192, 3, FALSE)</f>
        <v>Pedestrian</v>
      </c>
      <c r="N24" s="2">
        <v>6.2538894153986696E-2</v>
      </c>
      <c r="O24" s="2">
        <v>478.454674776682</v>
      </c>
      <c r="Q24" s="2">
        <v>106</v>
      </c>
      <c r="R24" s="2" t="str">
        <f>VLOOKUP(Q24,'Object Types'!$B$3:$D$192, 3, FALSE)</f>
        <v>Pedestrian</v>
      </c>
      <c r="S24" s="2">
        <v>8.1789157370722607E-2</v>
      </c>
      <c r="T24" s="2">
        <v>424.36783195908299</v>
      </c>
      <c r="V24" s="2">
        <v>106</v>
      </c>
      <c r="W24" s="2" t="str">
        <f>VLOOKUP(V24,'Object Types'!$B$3:$D$192, 3, FALSE)</f>
        <v>Pedestrian</v>
      </c>
      <c r="X24" s="2">
        <v>0.29766797800657402</v>
      </c>
      <c r="Y24" s="2">
        <v>62.385929607517497</v>
      </c>
      <c r="AA24" s="2">
        <v>106</v>
      </c>
      <c r="AB24" s="2" t="str">
        <f>VLOOKUP(AA24,'Object Types'!$B$3:$D$192, 3, FALSE)</f>
        <v>Pedestrian</v>
      </c>
      <c r="AC24" s="2">
        <v>0.190707109373178</v>
      </c>
      <c r="AD24" s="2">
        <v>158.28562177851899</v>
      </c>
      <c r="AF24" s="2">
        <v>108</v>
      </c>
      <c r="AG24" s="2" t="str">
        <f>VLOOKUP(AF24,'Object Types'!$B$3:$D$192, 3, FALSE)</f>
        <v>Pedestrian</v>
      </c>
      <c r="AH24" s="2">
        <v>5.7062024416589197E-2</v>
      </c>
      <c r="AI24" s="2">
        <v>964.77407708511498</v>
      </c>
    </row>
    <row r="25" spans="2:35" x14ac:dyDescent="0.25">
      <c r="B25" s="2">
        <v>108</v>
      </c>
      <c r="C25" s="2" t="str">
        <f>VLOOKUP(B25,'Object Types'!$B$3:$D$192, 3, FALSE)</f>
        <v>Pedestrian</v>
      </c>
      <c r="D25" s="2">
        <v>0.60748851974684204</v>
      </c>
      <c r="E25" s="2">
        <v>17.999933836087799</v>
      </c>
      <c r="G25" s="2">
        <v>108</v>
      </c>
      <c r="H25" s="2" t="str">
        <f>VLOOKUP(G25,'Object Types'!$B$3:$D$192, 3, FALSE)</f>
        <v>Pedestrian</v>
      </c>
      <c r="I25" s="2">
        <v>0.78545280792526695</v>
      </c>
      <c r="J25" s="2">
        <v>6.5306067392647398</v>
      </c>
      <c r="L25" s="2">
        <v>108</v>
      </c>
      <c r="M25" s="2" t="str">
        <f>VLOOKUP(L25,'Object Types'!$B$3:$D$192, 3, FALSE)</f>
        <v>Pedestrian</v>
      </c>
      <c r="N25" s="2">
        <v>4.4018251939692402E-2</v>
      </c>
      <c r="O25" s="2">
        <v>487.78222225820298</v>
      </c>
      <c r="Q25" s="2">
        <v>108</v>
      </c>
      <c r="R25" s="2" t="str">
        <f>VLOOKUP(Q25,'Object Types'!$B$3:$D$192, 3, FALSE)</f>
        <v>Pedestrian</v>
      </c>
      <c r="S25" s="2">
        <v>0.277529219255577</v>
      </c>
      <c r="T25" s="2">
        <v>68.252775621592605</v>
      </c>
      <c r="V25" s="2">
        <v>108</v>
      </c>
      <c r="W25" s="2" t="str">
        <f>VLOOKUP(V25,'Object Types'!$B$3:$D$192, 3, FALSE)</f>
        <v>Pedestrian</v>
      </c>
      <c r="X25" s="2">
        <v>0.48916782064025199</v>
      </c>
      <c r="Y25" s="2">
        <v>31.623501423974101</v>
      </c>
      <c r="AA25" s="2">
        <v>108</v>
      </c>
      <c r="AB25" s="2" t="str">
        <f>VLOOKUP(AA25,'Object Types'!$B$3:$D$192, 3, FALSE)</f>
        <v>Pedestrian</v>
      </c>
      <c r="AC25" s="2">
        <v>0.57131891249647004</v>
      </c>
      <c r="AD25" s="2">
        <v>21.075425468265699</v>
      </c>
      <c r="AF25" s="2">
        <v>110</v>
      </c>
      <c r="AG25" s="2" t="str">
        <f>VLOOKUP(AF25,'Object Types'!$B$3:$D$192, 3, FALSE)</f>
        <v>Pedestrian</v>
      </c>
      <c r="AH25" s="2">
        <v>7.6930946559091204E-2</v>
      </c>
      <c r="AI25" s="2">
        <v>293.48258194344999</v>
      </c>
    </row>
    <row r="26" spans="2:35" x14ac:dyDescent="0.25">
      <c r="B26" s="2">
        <v>110</v>
      </c>
      <c r="C26" s="2" t="str">
        <f>VLOOKUP(B26,'Object Types'!$B$3:$D$192, 3, FALSE)</f>
        <v>Pedestrian</v>
      </c>
      <c r="D26" s="2">
        <v>0.41263349410706002</v>
      </c>
      <c r="E26" s="2">
        <v>37.087312433667897</v>
      </c>
      <c r="G26" s="2">
        <v>110</v>
      </c>
      <c r="H26" s="2" t="str">
        <f>VLOOKUP(G26,'Object Types'!$B$3:$D$192, 3, FALSE)</f>
        <v>Pedestrian</v>
      </c>
      <c r="I26" s="2">
        <v>0.30050935145289598</v>
      </c>
      <c r="J26" s="2">
        <v>78.6095019322361</v>
      </c>
      <c r="L26" s="2">
        <v>110</v>
      </c>
      <c r="M26" s="2" t="str">
        <f>VLOOKUP(L26,'Object Types'!$B$3:$D$192, 3, FALSE)</f>
        <v>Pedestrian</v>
      </c>
      <c r="N26" s="2">
        <v>0.10520642561991</v>
      </c>
      <c r="O26" s="2">
        <v>301.20421804157297</v>
      </c>
      <c r="Q26" s="2">
        <v>110</v>
      </c>
      <c r="R26" s="2" t="str">
        <f>VLOOKUP(Q26,'Object Types'!$B$3:$D$192, 3, FALSE)</f>
        <v>Pedestrian</v>
      </c>
      <c r="S26" s="2">
        <v>0.101488367698421</v>
      </c>
      <c r="T26" s="2">
        <v>301.46857086649499</v>
      </c>
      <c r="V26" s="2">
        <v>110</v>
      </c>
      <c r="W26" s="2" t="str">
        <f>VLOOKUP(V26,'Object Types'!$B$3:$D$192, 3, FALSE)</f>
        <v>Pedestrian</v>
      </c>
      <c r="X26" s="2">
        <v>0.31175433894871502</v>
      </c>
      <c r="Y26" s="2">
        <v>62.795949524573302</v>
      </c>
      <c r="AA26" s="2">
        <v>110</v>
      </c>
      <c r="AB26" s="2" t="str">
        <f>VLOOKUP(AA26,'Object Types'!$B$3:$D$192, 3, FALSE)</f>
        <v>Pedestrian</v>
      </c>
      <c r="AC26" s="2">
        <v>0.27738011382884598</v>
      </c>
      <c r="AD26" s="2">
        <v>80.771432784900199</v>
      </c>
      <c r="AF26" s="2">
        <v>111</v>
      </c>
      <c r="AG26" s="2" t="str">
        <f>VLOOKUP(AF26,'Object Types'!$B$3:$D$192, 3, FALSE)</f>
        <v>Pedestrian</v>
      </c>
      <c r="AH26" s="2">
        <v>5.2684744855544897E-2</v>
      </c>
      <c r="AI26" s="2">
        <v>321.64688783810402</v>
      </c>
    </row>
    <row r="27" spans="2:35" x14ac:dyDescent="0.25">
      <c r="B27" s="2">
        <v>111</v>
      </c>
      <c r="C27" s="2" t="str">
        <f>VLOOKUP(B27,'Object Types'!$B$3:$D$192, 3, FALSE)</f>
        <v>Pedestrian</v>
      </c>
      <c r="D27" s="2">
        <v>0.50889407919146001</v>
      </c>
      <c r="E27" s="2">
        <v>32.916272189550803</v>
      </c>
      <c r="G27" s="2">
        <v>111</v>
      </c>
      <c r="H27" s="2" t="str">
        <f>VLOOKUP(G27,'Object Types'!$B$3:$D$192, 3, FALSE)</f>
        <v>Pedestrian</v>
      </c>
      <c r="I27" s="2">
        <v>0.52233642275124603</v>
      </c>
      <c r="J27" s="2">
        <v>14.370777579429699</v>
      </c>
      <c r="L27" s="2">
        <v>111</v>
      </c>
      <c r="M27" s="2" t="str">
        <f>VLOOKUP(L27,'Object Types'!$B$3:$D$192, 3, FALSE)</f>
        <v>Pedestrian</v>
      </c>
      <c r="N27" s="2">
        <v>0.124440752287023</v>
      </c>
      <c r="O27" s="2">
        <v>262.424053401403</v>
      </c>
      <c r="Q27" s="2">
        <v>111</v>
      </c>
      <c r="R27" s="2" t="str">
        <f>VLOOKUP(Q27,'Object Types'!$B$3:$D$192, 3, FALSE)</f>
        <v>Pedestrian</v>
      </c>
      <c r="S27" s="2">
        <v>0.116911390935187</v>
      </c>
      <c r="T27" s="2">
        <v>264.10808326075102</v>
      </c>
      <c r="V27" s="2">
        <v>111</v>
      </c>
      <c r="W27" s="2" t="str">
        <f>VLOOKUP(V27,'Object Types'!$B$3:$D$192, 3, FALSE)</f>
        <v>Pedestrian</v>
      </c>
      <c r="X27" s="2">
        <v>0.55064757750075599</v>
      </c>
      <c r="Y27" s="2">
        <v>18.3438380372924</v>
      </c>
      <c r="AA27" s="2">
        <v>111</v>
      </c>
      <c r="AB27" s="2" t="str">
        <f>VLOOKUP(AA27,'Object Types'!$B$3:$D$192, 3, FALSE)</f>
        <v>Pedestrian</v>
      </c>
      <c r="AC27" s="2">
        <v>0.63975051882076195</v>
      </c>
      <c r="AD27" s="2">
        <v>8.4906376412168001</v>
      </c>
      <c r="AF27" s="2">
        <v>112</v>
      </c>
      <c r="AG27" s="2" t="str">
        <f>VLOOKUP(AF27,'Object Types'!$B$3:$D$192, 3, FALSE)</f>
        <v>Pedestrian</v>
      </c>
      <c r="AH27" s="2">
        <v>5.9237610498809101E-2</v>
      </c>
      <c r="AI27" s="2">
        <v>657.14587456152594</v>
      </c>
    </row>
    <row r="28" spans="2:35" x14ac:dyDescent="0.25">
      <c r="B28" s="2">
        <v>112</v>
      </c>
      <c r="C28" s="2" t="str">
        <f>VLOOKUP(B28,'Object Types'!$B$3:$D$192, 3, FALSE)</f>
        <v>Pedestrian</v>
      </c>
      <c r="D28" s="2">
        <v>0.35151497510810897</v>
      </c>
      <c r="E28" s="2">
        <v>41.069366853073099</v>
      </c>
      <c r="G28" s="2">
        <v>112</v>
      </c>
      <c r="H28" s="2" t="str">
        <f>VLOOKUP(G28,'Object Types'!$B$3:$D$192, 3, FALSE)</f>
        <v>Pedestrian</v>
      </c>
      <c r="I28" s="2">
        <v>0.15447950463820601</v>
      </c>
      <c r="J28" s="2">
        <v>57.470459815455001</v>
      </c>
      <c r="L28" s="2">
        <v>112</v>
      </c>
      <c r="M28" s="2" t="str">
        <f>VLOOKUP(L28,'Object Types'!$B$3:$D$192, 3, FALSE)</f>
        <v>Pedestrian</v>
      </c>
      <c r="N28" s="2">
        <v>4.7730484126496803E-2</v>
      </c>
      <c r="O28" s="2">
        <v>308.65402404357701</v>
      </c>
      <c r="Q28" s="2">
        <v>112</v>
      </c>
      <c r="R28" s="2" t="str">
        <f>VLOOKUP(Q28,'Object Types'!$B$3:$D$192, 3, FALSE)</f>
        <v>Pedestrian</v>
      </c>
      <c r="S28" s="2">
        <v>7.0581660844055205E-2</v>
      </c>
      <c r="T28" s="2">
        <v>161.017428348891</v>
      </c>
      <c r="V28" s="2">
        <v>112</v>
      </c>
      <c r="W28" s="2" t="str">
        <f>VLOOKUP(V28,'Object Types'!$B$3:$D$192, 3, FALSE)</f>
        <v>Pedestrian</v>
      </c>
      <c r="X28" s="2">
        <v>0.51909279680504605</v>
      </c>
      <c r="Y28" s="2">
        <v>16.287136635980598</v>
      </c>
      <c r="AA28" s="2">
        <v>112</v>
      </c>
      <c r="AB28" s="2" t="str">
        <f>VLOOKUP(AA28,'Object Types'!$B$3:$D$192, 3, FALSE)</f>
        <v>Pedestrian</v>
      </c>
      <c r="AC28" s="2">
        <v>0.55576779053342995</v>
      </c>
      <c r="AD28" s="2">
        <v>12.331510234382099</v>
      </c>
      <c r="AF28" s="2">
        <v>113</v>
      </c>
      <c r="AG28" s="2" t="str">
        <f>VLOOKUP(AF28,'Object Types'!$B$3:$D$192, 3, FALSE)</f>
        <v>Pedestrian</v>
      </c>
      <c r="AH28" s="2">
        <v>4.5306915254851102E-2</v>
      </c>
      <c r="AI28" s="2">
        <v>598.25466752058298</v>
      </c>
    </row>
    <row r="29" spans="2:35" x14ac:dyDescent="0.25">
      <c r="B29" s="2">
        <v>113</v>
      </c>
      <c r="C29" s="2" t="str">
        <f>VLOOKUP(B29,'Object Types'!$B$3:$D$192, 3, FALSE)</f>
        <v>Pedestrian</v>
      </c>
      <c r="D29" s="2">
        <v>0.61036076204604905</v>
      </c>
      <c r="E29" s="2">
        <v>25.572389667122501</v>
      </c>
      <c r="G29" s="2">
        <v>113</v>
      </c>
      <c r="H29" s="2" t="str">
        <f>VLOOKUP(G29,'Object Types'!$B$3:$D$192, 3, FALSE)</f>
        <v>Pedestrian</v>
      </c>
      <c r="I29" s="2">
        <v>0.81784219699426697</v>
      </c>
      <c r="J29" s="2">
        <v>5.2185297200177798</v>
      </c>
      <c r="L29" s="2">
        <v>113</v>
      </c>
      <c r="M29" s="2" t="str">
        <f>VLOOKUP(L29,'Object Types'!$B$3:$D$192, 3, FALSE)</f>
        <v>Pedestrian</v>
      </c>
      <c r="N29" s="2">
        <v>7.7738801326721702E-2</v>
      </c>
      <c r="O29" s="2">
        <v>329.37425749993099</v>
      </c>
      <c r="Q29" s="2">
        <v>113</v>
      </c>
      <c r="R29" s="2" t="str">
        <f>VLOOKUP(Q29,'Object Types'!$B$3:$D$192, 3, FALSE)</f>
        <v>Pedestrian</v>
      </c>
      <c r="S29" s="2">
        <v>0.13305744585125701</v>
      </c>
      <c r="T29" s="2">
        <v>155.43585299577001</v>
      </c>
      <c r="V29" s="2">
        <v>113</v>
      </c>
      <c r="W29" s="2" t="str">
        <f>VLOOKUP(V29,'Object Types'!$B$3:$D$192, 3, FALSE)</f>
        <v>Pedestrian</v>
      </c>
      <c r="X29" s="2">
        <v>0.49430891920840098</v>
      </c>
      <c r="Y29" s="2">
        <v>42.754744315856399</v>
      </c>
      <c r="AA29" s="2">
        <v>113</v>
      </c>
      <c r="AB29" s="2" t="str">
        <f>VLOOKUP(AA29,'Object Types'!$B$3:$D$192, 3, FALSE)</f>
        <v>Pedestrian</v>
      </c>
      <c r="AC29" s="2">
        <v>7.1199290555791495E-2</v>
      </c>
      <c r="AD29" s="2">
        <v>337.23667655280798</v>
      </c>
      <c r="AF29" s="2">
        <v>125</v>
      </c>
      <c r="AG29" s="2" t="str">
        <f>VLOOKUP(AF29,'Object Types'!$B$3:$D$192, 3, FALSE)</f>
        <v>Static Person</v>
      </c>
      <c r="AH29" s="2">
        <v>2.8260383291090398E-2</v>
      </c>
      <c r="AI29" s="2">
        <v>703.93481608868603</v>
      </c>
    </row>
    <row r="30" spans="2:35" x14ac:dyDescent="0.25">
      <c r="B30" s="2">
        <v>125</v>
      </c>
      <c r="C30" s="2" t="str">
        <f>VLOOKUP(B30,'Object Types'!$B$3:$D$192, 3, FALSE)</f>
        <v>Static Person</v>
      </c>
      <c r="D30" s="2">
        <v>0.45424877517357998</v>
      </c>
      <c r="E30" s="2">
        <v>56.849166847723303</v>
      </c>
      <c r="G30" s="2">
        <v>125</v>
      </c>
      <c r="H30" s="2" t="str">
        <f>VLOOKUP(G30,'Object Types'!$B$3:$D$192, 3, FALSE)</f>
        <v>Static Person</v>
      </c>
      <c r="I30" s="2">
        <v>0.61379713306622197</v>
      </c>
      <c r="J30" s="2">
        <v>11.484443752354499</v>
      </c>
      <c r="L30" s="2">
        <v>125</v>
      </c>
      <c r="M30" s="2" t="str">
        <f>VLOOKUP(L30,'Object Types'!$B$3:$D$192, 3, FALSE)</f>
        <v>Static Person</v>
      </c>
      <c r="N30" s="2">
        <v>0.82491359084351601</v>
      </c>
      <c r="O30" s="2">
        <v>7.7683586926167996</v>
      </c>
      <c r="Q30" s="2">
        <v>125</v>
      </c>
      <c r="R30" s="2" t="str">
        <f>VLOOKUP(Q30,'Object Types'!$B$3:$D$192, 3, FALSE)</f>
        <v>Static Person</v>
      </c>
      <c r="S30" s="2">
        <v>2.2463193653724501E-2</v>
      </c>
      <c r="T30" s="2">
        <v>773.74168295248205</v>
      </c>
      <c r="V30" s="2">
        <v>125</v>
      </c>
      <c r="W30" s="2" t="str">
        <f>VLOOKUP(V30,'Object Types'!$B$3:$D$192, 3, FALSE)</f>
        <v>Static Person</v>
      </c>
      <c r="X30" s="2">
        <v>0.695407060310123</v>
      </c>
      <c r="Y30" s="2">
        <v>18.2060943778487</v>
      </c>
      <c r="AA30" s="2">
        <v>125</v>
      </c>
      <c r="AB30" s="2" t="str">
        <f>VLOOKUP(AA30,'Object Types'!$B$3:$D$192, 3, FALSE)</f>
        <v>Static Person</v>
      </c>
      <c r="AC30" s="2">
        <v>0.74975686164492195</v>
      </c>
      <c r="AD30" s="2">
        <v>11.6934701747315</v>
      </c>
      <c r="AF30" s="2">
        <v>169</v>
      </c>
      <c r="AG30" s="2" t="str">
        <f>VLOOKUP(AF30,'Object Types'!$B$3:$D$192, 3, FALSE)</f>
        <v>Pedestrian</v>
      </c>
      <c r="AH30" s="2">
        <v>1.94655240033095E-2</v>
      </c>
      <c r="AI30" s="2">
        <v>746.20321794234405</v>
      </c>
    </row>
    <row r="31" spans="2:35" x14ac:dyDescent="0.25">
      <c r="B31" s="2">
        <v>151</v>
      </c>
      <c r="C31" s="2" t="str">
        <f>VLOOKUP(B31,'Object Types'!$B$3:$D$192, 3, FALSE)</f>
        <v>Pedestrian</v>
      </c>
      <c r="D31" s="2">
        <v>0.35464240866907698</v>
      </c>
      <c r="E31" s="2">
        <v>82.202424499210693</v>
      </c>
      <c r="G31" s="2">
        <v>151</v>
      </c>
      <c r="H31" s="2" t="str">
        <f>VLOOKUP(G31,'Object Types'!$B$3:$D$192, 3, FALSE)</f>
        <v>Pedestrian</v>
      </c>
      <c r="I31" s="2">
        <v>0.32518102309577301</v>
      </c>
      <c r="J31" s="2">
        <v>46.204131727894797</v>
      </c>
      <c r="L31" s="2">
        <v>151</v>
      </c>
      <c r="M31" s="2" t="str">
        <f>VLOOKUP(L31,'Object Types'!$B$3:$D$192, 3, FALSE)</f>
        <v>Pedestrian</v>
      </c>
      <c r="N31" s="2">
        <v>6.6435352472006298E-2</v>
      </c>
      <c r="O31" s="2">
        <v>620.81849148683204</v>
      </c>
      <c r="Q31" s="2">
        <v>151</v>
      </c>
      <c r="R31" s="2" t="str">
        <f>VLOOKUP(Q31,'Object Types'!$B$3:$D$192, 3, FALSE)</f>
        <v>Pedestrian</v>
      </c>
      <c r="S31" s="2">
        <v>6.6629215696237906E-2</v>
      </c>
      <c r="T31" s="2">
        <v>591.781658290785</v>
      </c>
      <c r="V31" s="2">
        <v>151</v>
      </c>
      <c r="W31" s="2" t="str">
        <f>VLOOKUP(V31,'Object Types'!$B$3:$D$192, 3, FALSE)</f>
        <v>Pedestrian</v>
      </c>
      <c r="X31" s="2">
        <v>0.104850084172168</v>
      </c>
      <c r="Y31" s="2">
        <v>409.98482758505901</v>
      </c>
      <c r="AA31" s="2">
        <v>151</v>
      </c>
      <c r="AB31" s="2" t="str">
        <f>VLOOKUP(AA31,'Object Types'!$B$3:$D$192, 3, FALSE)</f>
        <v>Pedestrian</v>
      </c>
      <c r="AC31" s="2">
        <v>0.17936976408706001</v>
      </c>
      <c r="AD31" s="2">
        <v>237.30780058465299</v>
      </c>
      <c r="AF31" s="2">
        <v>186</v>
      </c>
      <c r="AG31" s="2" t="str">
        <f>VLOOKUP(AF31,'Object Types'!$B$3:$D$192, 3, FALSE)</f>
        <v>Pedestrian</v>
      </c>
      <c r="AH31" s="2">
        <v>8.2314779660254394E-3</v>
      </c>
      <c r="AI31" s="2">
        <v>427.23444573267398</v>
      </c>
    </row>
    <row r="32" spans="2:35" x14ac:dyDescent="0.25">
      <c r="B32" s="2">
        <v>169</v>
      </c>
      <c r="C32" s="2" t="str">
        <f>VLOOKUP(B32,'Object Types'!$B$3:$D$192, 3, FALSE)</f>
        <v>Pedestrian</v>
      </c>
      <c r="D32" s="2">
        <v>2.1148943058696499E-2</v>
      </c>
      <c r="E32" s="2">
        <v>762.78746529192904</v>
      </c>
      <c r="G32" s="2">
        <v>169</v>
      </c>
      <c r="H32" s="2" t="str">
        <f>VLOOKUP(G32,'Object Types'!$B$3:$D$192, 3, FALSE)</f>
        <v>Pedestrian</v>
      </c>
      <c r="I32" s="2">
        <v>2.26072885741712E-2</v>
      </c>
      <c r="J32" s="2">
        <v>531.01472840418603</v>
      </c>
      <c r="L32" s="2">
        <v>169</v>
      </c>
      <c r="M32" s="2" t="str">
        <f>VLOOKUP(L32,'Object Types'!$B$3:$D$192, 3, FALSE)</f>
        <v>Pedestrian</v>
      </c>
      <c r="N32" s="2">
        <v>2.2566672489169701E-2</v>
      </c>
      <c r="O32" s="2">
        <v>796.24726989828196</v>
      </c>
      <c r="Q32" s="2">
        <v>169</v>
      </c>
      <c r="R32" s="2" t="str">
        <f>VLOOKUP(Q32,'Object Types'!$B$3:$D$192, 3, FALSE)</f>
        <v>Pedestrian</v>
      </c>
      <c r="S32" s="2">
        <v>2.2831366818390101E-2</v>
      </c>
      <c r="T32" s="2">
        <v>865.289937939845</v>
      </c>
      <c r="V32" s="2">
        <v>169</v>
      </c>
      <c r="W32" s="2" t="str">
        <f>VLOOKUP(V32,'Object Types'!$B$3:$D$192, 3, FALSE)</f>
        <v>Pedestrian</v>
      </c>
      <c r="X32" s="2">
        <v>2.4115358766377701E-2</v>
      </c>
      <c r="Y32" s="2">
        <v>772.88730023330197</v>
      </c>
      <c r="AA32" s="2">
        <v>169</v>
      </c>
      <c r="AB32" s="2" t="str">
        <f>VLOOKUP(AA32,'Object Types'!$B$3:$D$192, 3, FALSE)</f>
        <v>Pedestrian</v>
      </c>
      <c r="AC32" s="2">
        <v>3.7835722141447301E-2</v>
      </c>
      <c r="AD32" s="2">
        <v>761.16487430209804</v>
      </c>
      <c r="AF32" s="2">
        <v>193</v>
      </c>
      <c r="AG32" s="2" t="str">
        <f>VLOOKUP(AF32,'Object Types'!$B$3:$D$192, 3, FALSE)</f>
        <v>Pedestrian</v>
      </c>
      <c r="AH32" s="2">
        <v>2.8224194750341401E-2</v>
      </c>
      <c r="AI32" s="2">
        <v>747.50655949539998</v>
      </c>
    </row>
    <row r="33" spans="2:35" x14ac:dyDescent="0.25">
      <c r="B33" s="2">
        <v>186</v>
      </c>
      <c r="C33" s="2" t="str">
        <f>VLOOKUP(B33,'Object Types'!$B$3:$D$192, 3, FALSE)</f>
        <v>Pedestrian</v>
      </c>
      <c r="D33" s="2">
        <v>0.36580146041587802</v>
      </c>
      <c r="E33" s="2">
        <v>53.822816954386603</v>
      </c>
      <c r="G33" s="2">
        <v>186</v>
      </c>
      <c r="H33" s="2" t="str">
        <f>VLOOKUP(G33,'Object Types'!$B$3:$D$192, 3, FALSE)</f>
        <v>Pedestrian</v>
      </c>
      <c r="I33" s="2">
        <v>0.58890990306892299</v>
      </c>
      <c r="J33" s="2">
        <v>15.8235427044609</v>
      </c>
      <c r="L33" s="2">
        <v>186</v>
      </c>
      <c r="M33" s="2" t="str">
        <f>VLOOKUP(L33,'Object Types'!$B$3:$D$192, 3, FALSE)</f>
        <v>Pedestrian</v>
      </c>
      <c r="N33" s="2">
        <v>7.6141246715526398E-2</v>
      </c>
      <c r="O33" s="2">
        <v>622.26542073372104</v>
      </c>
      <c r="Q33" s="2">
        <v>186</v>
      </c>
      <c r="R33" s="2" t="str">
        <f>VLOOKUP(Q33,'Object Types'!$B$3:$D$192, 3, FALSE)</f>
        <v>Pedestrian</v>
      </c>
      <c r="S33" s="2">
        <v>7.6770661552763506E-2</v>
      </c>
      <c r="T33" s="2">
        <v>655.452521958337</v>
      </c>
      <c r="V33" s="2">
        <v>186</v>
      </c>
      <c r="W33" s="2" t="str">
        <f>VLOOKUP(V33,'Object Types'!$B$3:$D$192, 3, FALSE)</f>
        <v>Pedestrian</v>
      </c>
      <c r="X33" s="2">
        <v>0.153793958313201</v>
      </c>
      <c r="Y33" s="2">
        <v>384.03098585565601</v>
      </c>
      <c r="AA33" s="2">
        <v>186</v>
      </c>
      <c r="AB33" s="2" t="str">
        <f>VLOOKUP(AA33,'Object Types'!$B$3:$D$192, 3, FALSE)</f>
        <v>Pedestrian</v>
      </c>
      <c r="AC33" s="2">
        <v>2.3016457729725701E-2</v>
      </c>
      <c r="AD33" s="2">
        <v>780.70948355196504</v>
      </c>
      <c r="AF33" s="2">
        <v>246</v>
      </c>
      <c r="AG33" s="2" t="str">
        <f>VLOOKUP(AF33,'Object Types'!$B$3:$D$192, 3, FALSE)</f>
        <v>Static Person</v>
      </c>
      <c r="AH33" s="2">
        <v>9.1400210626355102E-2</v>
      </c>
      <c r="AI33" s="2">
        <v>588.303974436565</v>
      </c>
    </row>
    <row r="34" spans="2:35" x14ac:dyDescent="0.25">
      <c r="B34" s="2">
        <v>193</v>
      </c>
      <c r="C34" s="2" t="str">
        <f>VLOOKUP(B34,'Object Types'!$B$3:$D$192, 3, FALSE)</f>
        <v>Pedestrian</v>
      </c>
      <c r="D34" s="2">
        <v>0.156817144193617</v>
      </c>
      <c r="E34" s="2">
        <v>92.988229009162595</v>
      </c>
      <c r="G34" s="2">
        <v>193</v>
      </c>
      <c r="H34" s="2" t="str">
        <f>VLOOKUP(G34,'Object Types'!$B$3:$D$192, 3, FALSE)</f>
        <v>Pedestrian</v>
      </c>
      <c r="I34" s="2">
        <v>0.37707058672440102</v>
      </c>
      <c r="J34" s="2">
        <v>29.666611881155799</v>
      </c>
      <c r="L34" s="2">
        <v>193</v>
      </c>
      <c r="M34" s="2" t="str">
        <f>VLOOKUP(L34,'Object Types'!$B$3:$D$192, 3, FALSE)</f>
        <v>Pedestrian</v>
      </c>
      <c r="N34" s="2">
        <v>6.7182609523480097E-2</v>
      </c>
      <c r="O34" s="2">
        <v>447.81064850721299</v>
      </c>
      <c r="Q34" s="2">
        <v>193</v>
      </c>
      <c r="R34" s="2" t="str">
        <f>VLOOKUP(Q34,'Object Types'!$B$3:$D$192, 3, FALSE)</f>
        <v>Pedestrian</v>
      </c>
      <c r="S34" s="2">
        <v>5.7510259080356299E-2</v>
      </c>
      <c r="T34" s="2">
        <v>463.002256288431</v>
      </c>
      <c r="V34" s="2">
        <v>193</v>
      </c>
      <c r="W34" s="2" t="str">
        <f>VLOOKUP(V34,'Object Types'!$B$3:$D$192, 3, FALSE)</f>
        <v>Pedestrian</v>
      </c>
      <c r="X34" s="2">
        <v>0.451858362423327</v>
      </c>
      <c r="Y34" s="2">
        <v>22.685191145148199</v>
      </c>
      <c r="AA34" s="2">
        <v>193</v>
      </c>
      <c r="AB34" s="2" t="str">
        <f>VLOOKUP(AA34,'Object Types'!$B$3:$D$192, 3, FALSE)</f>
        <v>Pedestrian</v>
      </c>
      <c r="AC34" s="2">
        <v>0.34875147464692202</v>
      </c>
      <c r="AD34" s="2">
        <v>31.8359944377804</v>
      </c>
      <c r="AF34" s="2">
        <v>252</v>
      </c>
      <c r="AG34" s="2" t="str">
        <f>VLOOKUP(AF34,'Object Types'!$B$3:$D$192, 3, FALSE)</f>
        <v>Crowd</v>
      </c>
      <c r="AH34" s="4">
        <v>3.0136571820299798E-6</v>
      </c>
      <c r="AI34" s="2">
        <v>8228.1274125521195</v>
      </c>
    </row>
    <row r="35" spans="2:35" x14ac:dyDescent="0.25">
      <c r="B35" s="2">
        <v>246</v>
      </c>
      <c r="C35" s="2" t="str">
        <f>VLOOKUP(B35,'Object Types'!$B$3:$D$192, 3, FALSE)</f>
        <v>Static Person</v>
      </c>
      <c r="D35" s="2">
        <v>6.1453477272361098E-2</v>
      </c>
      <c r="E35" s="2">
        <v>405.55690871972502</v>
      </c>
      <c r="G35" s="2">
        <v>246</v>
      </c>
      <c r="H35" s="2" t="str">
        <f>VLOOKUP(G35,'Object Types'!$B$3:$D$192, 3, FALSE)</f>
        <v>Static Person</v>
      </c>
      <c r="I35" s="2">
        <v>0.36818526040558702</v>
      </c>
      <c r="J35" s="2">
        <v>42.0664392950479</v>
      </c>
      <c r="L35" s="2">
        <v>246</v>
      </c>
      <c r="M35" s="2" t="str">
        <f>VLOOKUP(L35,'Object Types'!$B$3:$D$192, 3, FALSE)</f>
        <v>Static Person</v>
      </c>
      <c r="N35" s="2">
        <v>0.33147323653824101</v>
      </c>
      <c r="O35" s="2">
        <v>66.194241374917297</v>
      </c>
      <c r="Q35" s="2">
        <v>246</v>
      </c>
      <c r="R35" s="2" t="str">
        <f>VLOOKUP(Q35,'Object Types'!$B$3:$D$192, 3, FALSE)</f>
        <v>Static Person</v>
      </c>
      <c r="S35" s="2">
        <v>1.7940477917351899E-2</v>
      </c>
      <c r="T35" s="2">
        <v>825.10470213302801</v>
      </c>
      <c r="V35" s="2">
        <v>246</v>
      </c>
      <c r="W35" s="2" t="str">
        <f>VLOOKUP(V35,'Object Types'!$B$3:$D$192, 3, FALSE)</f>
        <v>Static Person</v>
      </c>
      <c r="X35" s="2">
        <v>0.44549050229384801</v>
      </c>
      <c r="Y35" s="2">
        <v>30.030806916228901</v>
      </c>
      <c r="AA35" s="2">
        <v>246</v>
      </c>
      <c r="AB35" s="2" t="str">
        <f>VLOOKUP(AA35,'Object Types'!$B$3:$D$192, 3, FALSE)</f>
        <v>Static Person</v>
      </c>
      <c r="AC35" s="2">
        <v>0.66557547845203402</v>
      </c>
      <c r="AD35" s="2">
        <v>15.470947198998299</v>
      </c>
      <c r="AF35" s="2">
        <v>334</v>
      </c>
      <c r="AG35" s="2" t="str">
        <f>VLOOKUP(AF35,'Object Types'!$B$3:$D$192, 3, FALSE)</f>
        <v>Static Person</v>
      </c>
      <c r="AH35" s="2">
        <v>5.0893976727616599E-2</v>
      </c>
      <c r="AI35" s="2">
        <v>582.03854869590998</v>
      </c>
    </row>
    <row r="36" spans="2:35" x14ac:dyDescent="0.25">
      <c r="B36" s="2">
        <v>252</v>
      </c>
      <c r="C36" s="2" t="str">
        <f>VLOOKUP(B36,'Object Types'!$B$3:$D$192, 3, FALSE)</f>
        <v>Crowd</v>
      </c>
      <c r="D36" s="2">
        <v>0.37178257186124603</v>
      </c>
      <c r="E36" s="2">
        <v>118.04392386991201</v>
      </c>
      <c r="G36" s="2">
        <v>334</v>
      </c>
      <c r="H36" s="2" t="str">
        <f>VLOOKUP(G36,'Object Types'!$B$3:$D$192, 3, FALSE)</f>
        <v>Static Person</v>
      </c>
      <c r="I36" s="2">
        <v>0.36592706184875601</v>
      </c>
      <c r="J36" s="2">
        <v>330.66025606769898</v>
      </c>
      <c r="L36" s="2">
        <v>252</v>
      </c>
      <c r="M36" s="2" t="str">
        <f>VLOOKUP(L36,'Object Types'!$B$3:$D$192, 3, FALSE)</f>
        <v>Crowd</v>
      </c>
      <c r="N36" s="2">
        <v>0.875726926197542</v>
      </c>
      <c r="O36" s="2">
        <v>27.6561705100277</v>
      </c>
      <c r="Q36" s="2">
        <v>252</v>
      </c>
      <c r="R36" s="2" t="str">
        <f>VLOOKUP(Q36,'Object Types'!$B$3:$D$192, 3, FALSE)</f>
        <v>Crowd</v>
      </c>
      <c r="S36" s="2">
        <v>3.9042264399992102E-2</v>
      </c>
      <c r="T36" s="2">
        <v>1262.9500218911001</v>
      </c>
      <c r="V36" s="2">
        <v>252</v>
      </c>
      <c r="W36" s="2" t="str">
        <f>VLOOKUP(V36,'Object Types'!$B$3:$D$192, 3, FALSE)</f>
        <v>Crowd</v>
      </c>
      <c r="X36" s="2">
        <v>0.31817774560246997</v>
      </c>
      <c r="Y36" s="2">
        <v>52.456416598229097</v>
      </c>
      <c r="AA36" s="2">
        <v>252</v>
      </c>
      <c r="AB36" s="2" t="str">
        <f>VLOOKUP(AA36,'Object Types'!$B$3:$D$192, 3, FALSE)</f>
        <v>Crowd</v>
      </c>
      <c r="AC36" s="2">
        <v>0.85942528306888999</v>
      </c>
      <c r="AD36" s="2">
        <v>34.4757987154495</v>
      </c>
      <c r="AF36" s="2">
        <v>440</v>
      </c>
      <c r="AG36" s="2" t="str">
        <f>VLOOKUP(AF36,'Object Types'!$B$3:$D$192, 3, FALSE)</f>
        <v>Pedestrian</v>
      </c>
      <c r="AH36" s="2">
        <v>3.39583489625125E-2</v>
      </c>
      <c r="AI36" s="2">
        <v>674.99182115250096</v>
      </c>
    </row>
    <row r="37" spans="2:35" x14ac:dyDescent="0.25">
      <c r="B37" s="2">
        <v>334</v>
      </c>
      <c r="C37" s="2" t="str">
        <f>VLOOKUP(B37,'Object Types'!$B$3:$D$192, 3, FALSE)</f>
        <v>Static Person</v>
      </c>
      <c r="D37" s="2">
        <v>2.2592320200998599E-2</v>
      </c>
      <c r="E37" s="2">
        <v>578.23721768938299</v>
      </c>
      <c r="G37" s="2">
        <v>440</v>
      </c>
      <c r="H37" s="2" t="str">
        <f>VLOOKUP(G37,'Object Types'!$B$3:$D$192, 3, FALSE)</f>
        <v>Pedestrian</v>
      </c>
      <c r="I37" s="2">
        <v>0.51701587897024304</v>
      </c>
      <c r="J37" s="2">
        <v>21.326477635188599</v>
      </c>
      <c r="L37" s="2">
        <v>334</v>
      </c>
      <c r="M37" s="2" t="str">
        <f>VLOOKUP(L37,'Object Types'!$B$3:$D$192, 3, FALSE)</f>
        <v>Static Person</v>
      </c>
      <c r="N37" s="2">
        <v>0.35107571136054899</v>
      </c>
      <c r="O37" s="2">
        <v>78.683673195595802</v>
      </c>
      <c r="Q37" s="2">
        <v>334</v>
      </c>
      <c r="R37" s="2" t="str">
        <f>VLOOKUP(Q37,'Object Types'!$B$3:$D$192, 3, FALSE)</f>
        <v>Static Person</v>
      </c>
      <c r="S37" s="2">
        <v>2.0221840945618099E-2</v>
      </c>
      <c r="T37" s="2">
        <v>837.28481846786997</v>
      </c>
      <c r="V37" s="2">
        <v>334</v>
      </c>
      <c r="W37" s="2" t="str">
        <f>VLOOKUP(V37,'Object Types'!$B$3:$D$192, 3, FALSE)</f>
        <v>Static Person</v>
      </c>
      <c r="X37" s="2">
        <v>2.5872933342562399E-2</v>
      </c>
      <c r="Y37" s="2">
        <v>425.46361510018102</v>
      </c>
      <c r="AA37" s="2">
        <v>334</v>
      </c>
      <c r="AB37" s="2" t="str">
        <f>VLOOKUP(AA37,'Object Types'!$B$3:$D$192, 3, FALSE)</f>
        <v>Static Person</v>
      </c>
      <c r="AC37" s="2">
        <v>3.1722031048027899E-2</v>
      </c>
      <c r="AD37" s="2">
        <v>445.43998924753498</v>
      </c>
      <c r="AF37" s="2">
        <v>468</v>
      </c>
      <c r="AG37" s="2" t="str">
        <f>VLOOKUP(AF37,'Object Types'!$B$3:$D$192, 3, FALSE)</f>
        <v>Pedestrian</v>
      </c>
      <c r="AH37" s="2">
        <v>4.9977424091227698E-2</v>
      </c>
      <c r="AI37" s="2">
        <v>448.51892306781099</v>
      </c>
    </row>
    <row r="38" spans="2:35" x14ac:dyDescent="0.25">
      <c r="B38" s="2">
        <v>440</v>
      </c>
      <c r="C38" s="2" t="str">
        <f>VLOOKUP(B38,'Object Types'!$B$3:$D$192, 3, FALSE)</f>
        <v>Pedestrian</v>
      </c>
      <c r="D38" s="2">
        <v>0.233940887317377</v>
      </c>
      <c r="E38" s="2">
        <v>72.244628004720596</v>
      </c>
      <c r="G38" s="2">
        <v>468</v>
      </c>
      <c r="H38" s="2" t="str">
        <f>VLOOKUP(G38,'Object Types'!$B$3:$D$192, 3, FALSE)</f>
        <v>Pedestrian</v>
      </c>
      <c r="I38" s="2">
        <v>0.75375602726669</v>
      </c>
      <c r="J38" s="2">
        <v>17.674560688130899</v>
      </c>
      <c r="L38" s="2">
        <v>440</v>
      </c>
      <c r="M38" s="2" t="str">
        <f>VLOOKUP(L38,'Object Types'!$B$3:$D$192, 3, FALSE)</f>
        <v>Pedestrian</v>
      </c>
      <c r="N38" s="2">
        <v>8.5979031192520705E-2</v>
      </c>
      <c r="O38" s="2">
        <v>470.97033166336399</v>
      </c>
      <c r="Q38" s="2">
        <v>440</v>
      </c>
      <c r="R38" s="2" t="str">
        <f>VLOOKUP(Q38,'Object Types'!$B$3:$D$192, 3, FALSE)</f>
        <v>Pedestrian</v>
      </c>
      <c r="S38" s="2">
        <v>8.4335353110966293E-2</v>
      </c>
      <c r="T38" s="2">
        <v>473.963474738733</v>
      </c>
      <c r="V38" s="2">
        <v>440</v>
      </c>
      <c r="W38" s="2" t="str">
        <f>VLOOKUP(V38,'Object Types'!$B$3:$D$192, 3, FALSE)</f>
        <v>Pedestrian</v>
      </c>
      <c r="X38" s="2">
        <v>0.32255400403930901</v>
      </c>
      <c r="Y38" s="2">
        <v>56.208147748403</v>
      </c>
      <c r="AA38" s="2">
        <v>440</v>
      </c>
      <c r="AB38" s="2" t="str">
        <f>VLOOKUP(AA38,'Object Types'!$B$3:$D$192, 3, FALSE)</f>
        <v>Pedestrian</v>
      </c>
      <c r="AC38" s="2">
        <v>2.06045225759507E-2</v>
      </c>
      <c r="AD38" s="2">
        <v>561.09479071194801</v>
      </c>
      <c r="AF38" s="2">
        <v>470</v>
      </c>
      <c r="AG38" s="2" t="str">
        <f>VLOOKUP(AF38,'Object Types'!$B$3:$D$192, 3, FALSE)</f>
        <v>Pedestrian</v>
      </c>
      <c r="AH38" s="2">
        <v>8.3300649132961896E-2</v>
      </c>
      <c r="AI38" s="2">
        <v>640.43073782988699</v>
      </c>
    </row>
    <row r="39" spans="2:35" x14ac:dyDescent="0.25">
      <c r="B39" s="2">
        <v>468</v>
      </c>
      <c r="C39" s="2" t="str">
        <f>VLOOKUP(B39,'Object Types'!$B$3:$D$192, 3, FALSE)</f>
        <v>Pedestrian</v>
      </c>
      <c r="D39" s="2">
        <v>0.141117924262122</v>
      </c>
      <c r="E39" s="2">
        <v>108.75903832439</v>
      </c>
      <c r="G39" s="2">
        <v>470</v>
      </c>
      <c r="H39" s="2" t="str">
        <f>VLOOKUP(G39,'Object Types'!$B$3:$D$192, 3, FALSE)</f>
        <v>Pedestrian</v>
      </c>
      <c r="I39" s="2">
        <v>0.83170169961468099</v>
      </c>
      <c r="J39" s="2">
        <v>8.0900073020012204</v>
      </c>
      <c r="L39" s="2">
        <v>468</v>
      </c>
      <c r="M39" s="2" t="str">
        <f>VLOOKUP(L39,'Object Types'!$B$3:$D$192, 3, FALSE)</f>
        <v>Pedestrian</v>
      </c>
      <c r="N39" s="2">
        <v>0.164748687481381</v>
      </c>
      <c r="O39" s="2">
        <v>309.67461350449901</v>
      </c>
      <c r="Q39" s="2">
        <v>468</v>
      </c>
      <c r="R39" s="2" t="str">
        <f>VLOOKUP(Q39,'Object Types'!$B$3:$D$192, 3, FALSE)</f>
        <v>Pedestrian</v>
      </c>
      <c r="S39" s="2">
        <v>0.147968515936231</v>
      </c>
      <c r="T39" s="2">
        <v>495.179937152599</v>
      </c>
      <c r="V39" s="2">
        <v>468</v>
      </c>
      <c r="W39" s="2" t="str">
        <f>VLOOKUP(V39,'Object Types'!$B$3:$D$192, 3, FALSE)</f>
        <v>Pedestrian</v>
      </c>
      <c r="X39" s="2">
        <v>0.35701262413259999</v>
      </c>
      <c r="Y39" s="2">
        <v>47.957645274036899</v>
      </c>
      <c r="AA39" s="2">
        <v>468</v>
      </c>
      <c r="AB39" s="2" t="str">
        <f>VLOOKUP(AA39,'Object Types'!$B$3:$D$192, 3, FALSE)</f>
        <v>Pedestrian</v>
      </c>
      <c r="AC39" s="2">
        <v>0.57513607909879105</v>
      </c>
      <c r="AD39" s="2">
        <v>26.315431780794999</v>
      </c>
      <c r="AF39" s="2">
        <v>471</v>
      </c>
      <c r="AG39" s="2" t="str">
        <f>VLOOKUP(AF39,'Object Types'!$B$3:$D$192, 3, FALSE)</f>
        <v>Pedestrian</v>
      </c>
      <c r="AH39" s="2">
        <v>6.4388867147040604E-2</v>
      </c>
      <c r="AI39" s="2">
        <v>605.99619181643197</v>
      </c>
    </row>
    <row r="40" spans="2:35" x14ac:dyDescent="0.25">
      <c r="B40" s="2">
        <v>470</v>
      </c>
      <c r="C40" s="2" t="str">
        <f>VLOOKUP(B40,'Object Types'!$B$3:$D$192, 3, FALSE)</f>
        <v>Pedestrian</v>
      </c>
      <c r="D40" s="2">
        <v>0.30028182088320898</v>
      </c>
      <c r="E40" s="2">
        <v>67.241601128702996</v>
      </c>
      <c r="G40" s="2">
        <v>471</v>
      </c>
      <c r="H40" s="2" t="str">
        <f>VLOOKUP(G40,'Object Types'!$B$3:$D$192, 3, FALSE)</f>
        <v>Pedestrian</v>
      </c>
      <c r="I40" s="2">
        <v>0.60193602965525606</v>
      </c>
      <c r="J40" s="2">
        <v>21.767846662365301</v>
      </c>
      <c r="L40" s="2">
        <v>470</v>
      </c>
      <c r="M40" s="2" t="str">
        <f>VLOOKUP(L40,'Object Types'!$B$3:$D$192, 3, FALSE)</f>
        <v>Pedestrian</v>
      </c>
      <c r="N40" s="2">
        <v>0.73467644665653098</v>
      </c>
      <c r="O40" s="2">
        <v>7.12158778537587</v>
      </c>
      <c r="Q40" s="2">
        <v>470</v>
      </c>
      <c r="R40" s="2" t="str">
        <f>VLOOKUP(Q40,'Object Types'!$B$3:$D$192, 3, FALSE)</f>
        <v>Pedestrian</v>
      </c>
      <c r="S40" s="2">
        <v>0.188524094769463</v>
      </c>
      <c r="T40" s="2">
        <v>667.45020201726902</v>
      </c>
      <c r="V40" s="2">
        <v>470</v>
      </c>
      <c r="W40" s="2" t="str">
        <f>VLOOKUP(V40,'Object Types'!$B$3:$D$192, 3, FALSE)</f>
        <v>Pedestrian</v>
      </c>
      <c r="X40" s="2">
        <v>0.721583358725153</v>
      </c>
      <c r="Y40" s="2">
        <v>10.637878199509201</v>
      </c>
      <c r="AA40" s="2">
        <v>470</v>
      </c>
      <c r="AB40" s="2" t="str">
        <f>VLOOKUP(AA40,'Object Types'!$B$3:$D$192, 3, FALSE)</f>
        <v>Pedestrian</v>
      </c>
      <c r="AC40" s="2">
        <v>0.63853189473723604</v>
      </c>
      <c r="AD40" s="2">
        <v>20.5451430321448</v>
      </c>
      <c r="AF40" s="2">
        <v>472</v>
      </c>
      <c r="AG40" s="2" t="str">
        <f>VLOOKUP(AF40,'Object Types'!$B$3:$D$192, 3, FALSE)</f>
        <v>Pedestrian</v>
      </c>
      <c r="AH40" s="2">
        <v>7.8091702866742899E-2</v>
      </c>
      <c r="AI40" s="2">
        <v>706.57538825020595</v>
      </c>
    </row>
    <row r="41" spans="2:35" x14ac:dyDescent="0.25">
      <c r="B41" s="2">
        <v>471</v>
      </c>
      <c r="C41" s="2" t="str">
        <f>VLOOKUP(B41,'Object Types'!$B$3:$D$192, 3, FALSE)</f>
        <v>Pedestrian</v>
      </c>
      <c r="D41" s="2">
        <v>0.27900383624108799</v>
      </c>
      <c r="E41" s="2">
        <v>64.801417189910396</v>
      </c>
      <c r="G41" s="2">
        <v>472</v>
      </c>
      <c r="H41" s="2" t="str">
        <f>VLOOKUP(G41,'Object Types'!$B$3:$D$192, 3, FALSE)</f>
        <v>Pedestrian</v>
      </c>
      <c r="I41" s="2">
        <v>0.65540674853612901</v>
      </c>
      <c r="J41" s="2">
        <v>11.012350044432299</v>
      </c>
      <c r="L41" s="2">
        <v>471</v>
      </c>
      <c r="M41" s="2" t="str">
        <f>VLOOKUP(L41,'Object Types'!$B$3:$D$192, 3, FALSE)</f>
        <v>Pedestrian</v>
      </c>
      <c r="N41" s="2">
        <v>0.17201826725584299</v>
      </c>
      <c r="O41" s="2">
        <v>310.69812265442198</v>
      </c>
      <c r="Q41" s="2">
        <v>471</v>
      </c>
      <c r="R41" s="2" t="str">
        <f>VLOOKUP(Q41,'Object Types'!$B$3:$D$192, 3, FALSE)</f>
        <v>Pedestrian</v>
      </c>
      <c r="S41" s="2">
        <v>0.108148638260923</v>
      </c>
      <c r="T41" s="2">
        <v>501.183485004771</v>
      </c>
      <c r="V41" s="2">
        <v>471</v>
      </c>
      <c r="W41" s="2" t="str">
        <f>VLOOKUP(V41,'Object Types'!$B$3:$D$192, 3, FALSE)</f>
        <v>Pedestrian</v>
      </c>
      <c r="X41" s="2">
        <v>0.48897290441813701</v>
      </c>
      <c r="Y41" s="2">
        <v>30.075130486071199</v>
      </c>
      <c r="AA41" s="2">
        <v>471</v>
      </c>
      <c r="AB41" s="2" t="str">
        <f>VLOOKUP(AA41,'Object Types'!$B$3:$D$192, 3, FALSE)</f>
        <v>Pedestrian</v>
      </c>
      <c r="AC41" s="2">
        <v>0.61899803814912102</v>
      </c>
      <c r="AD41" s="2">
        <v>36.788146602940699</v>
      </c>
      <c r="AF41" s="2">
        <v>485</v>
      </c>
      <c r="AG41" s="2" t="str">
        <f>VLOOKUP(AF41,'Object Types'!$B$3:$D$192, 3, FALSE)</f>
        <v>Static Person</v>
      </c>
      <c r="AH41" s="2">
        <v>1.36433446787383E-2</v>
      </c>
      <c r="AI41" s="2">
        <v>720.44532805924598</v>
      </c>
    </row>
    <row r="42" spans="2:35" x14ac:dyDescent="0.25">
      <c r="B42" s="2">
        <v>472</v>
      </c>
      <c r="C42" s="2" t="str">
        <f>VLOOKUP(B42,'Object Types'!$B$3:$D$192, 3, FALSE)</f>
        <v>Pedestrian</v>
      </c>
      <c r="D42" s="2">
        <v>0.584181658417807</v>
      </c>
      <c r="E42" s="2">
        <v>40.230144781501998</v>
      </c>
      <c r="G42" s="2">
        <v>485</v>
      </c>
      <c r="H42" s="2" t="str">
        <f>VLOOKUP(G42,'Object Types'!$B$3:$D$192, 3, FALSE)</f>
        <v>Static Person</v>
      </c>
      <c r="I42" s="2">
        <v>0.49056207943798202</v>
      </c>
      <c r="J42" s="2">
        <v>7.6811246911010302</v>
      </c>
      <c r="L42" s="2">
        <v>472</v>
      </c>
      <c r="M42" s="2" t="str">
        <f>VLOOKUP(L42,'Object Types'!$B$3:$D$192, 3, FALSE)</f>
        <v>Pedestrian</v>
      </c>
      <c r="N42" s="2">
        <v>0.62198957336943705</v>
      </c>
      <c r="O42" s="2">
        <v>15.248161017778299</v>
      </c>
      <c r="Q42" s="2">
        <v>472</v>
      </c>
      <c r="R42" s="2" t="str">
        <f>VLOOKUP(Q42,'Object Types'!$B$3:$D$192, 3, FALSE)</f>
        <v>Pedestrian</v>
      </c>
      <c r="S42" s="2">
        <v>0.13577612172328299</v>
      </c>
      <c r="T42" s="2">
        <v>492.43567580726</v>
      </c>
      <c r="V42" s="2">
        <v>472</v>
      </c>
      <c r="W42" s="2" t="str">
        <f>VLOOKUP(V42,'Object Types'!$B$3:$D$192, 3, FALSE)</f>
        <v>Pedestrian</v>
      </c>
      <c r="X42" s="2">
        <v>0.63461550101929998</v>
      </c>
      <c r="Y42" s="2">
        <v>10.674045995099601</v>
      </c>
      <c r="AA42" s="2">
        <v>472</v>
      </c>
      <c r="AB42" s="2" t="str">
        <f>VLOOKUP(AA42,'Object Types'!$B$3:$D$192, 3, FALSE)</f>
        <v>Pedestrian</v>
      </c>
      <c r="AC42" s="2">
        <v>6.7878689749773805E-2</v>
      </c>
      <c r="AD42" s="2">
        <v>350.12471797429703</v>
      </c>
      <c r="AF42" s="2">
        <v>486</v>
      </c>
      <c r="AG42" s="2" t="str">
        <f>VLOOKUP(AF42,'Object Types'!$B$3:$D$192, 3, FALSE)</f>
        <v>Pedestrian</v>
      </c>
      <c r="AH42" s="2">
        <v>5.8637937758903198E-2</v>
      </c>
      <c r="AI42" s="2">
        <v>423.53960779992099</v>
      </c>
    </row>
    <row r="43" spans="2:35" x14ac:dyDescent="0.25">
      <c r="B43" s="2">
        <v>485</v>
      </c>
      <c r="C43" s="2" t="str">
        <f>VLOOKUP(B43,'Object Types'!$B$3:$D$192, 3, FALSE)</f>
        <v>Static Person</v>
      </c>
      <c r="D43" s="2">
        <v>2.3969512843204598E-2</v>
      </c>
      <c r="E43" s="2">
        <v>658.78648323030495</v>
      </c>
      <c r="G43" s="2">
        <v>486</v>
      </c>
      <c r="H43" s="2" t="str">
        <f>VLOOKUP(G43,'Object Types'!$B$3:$D$192, 3, FALSE)</f>
        <v>Pedestrian</v>
      </c>
      <c r="I43" s="2">
        <v>0.41613129073830002</v>
      </c>
      <c r="J43" s="2">
        <v>10.7286997826029</v>
      </c>
      <c r="L43" s="2">
        <v>485</v>
      </c>
      <c r="M43" s="2" t="str">
        <f>VLOOKUP(L43,'Object Types'!$B$3:$D$192, 3, FALSE)</f>
        <v>Static Person</v>
      </c>
      <c r="N43" s="2">
        <v>0.572062283286359</v>
      </c>
      <c r="O43" s="2">
        <v>34.898194981069203</v>
      </c>
      <c r="Q43" s="2">
        <v>485</v>
      </c>
      <c r="R43" s="2" t="str">
        <f>VLOOKUP(Q43,'Object Types'!$B$3:$D$192, 3, FALSE)</f>
        <v>Static Person</v>
      </c>
      <c r="S43" s="2">
        <v>2.0144052748422799E-2</v>
      </c>
      <c r="T43" s="2">
        <v>871.77684604804597</v>
      </c>
      <c r="V43" s="2">
        <v>485</v>
      </c>
      <c r="W43" s="2" t="str">
        <f>VLOOKUP(V43,'Object Types'!$B$3:$D$192, 3, FALSE)</f>
        <v>Static Person</v>
      </c>
      <c r="X43" s="2">
        <v>0.39655349633063403</v>
      </c>
      <c r="Y43" s="2">
        <v>291.10015619101102</v>
      </c>
      <c r="AA43" s="2">
        <v>485</v>
      </c>
      <c r="AB43" s="2" t="str">
        <f>VLOOKUP(AA43,'Object Types'!$B$3:$D$192, 3, FALSE)</f>
        <v>Static Person</v>
      </c>
      <c r="AC43" s="2">
        <v>0.44066448464819502</v>
      </c>
      <c r="AD43" s="2">
        <v>316.25411595473298</v>
      </c>
      <c r="AF43" s="2">
        <v>488</v>
      </c>
      <c r="AG43" s="2" t="str">
        <f>VLOOKUP(AF43,'Object Types'!$B$3:$D$192, 3, FALSE)</f>
        <v>Pedestrian</v>
      </c>
      <c r="AH43" s="2">
        <v>5.7374770544892803E-2</v>
      </c>
      <c r="AI43" s="2">
        <v>816.43878203913403</v>
      </c>
    </row>
    <row r="44" spans="2:35" x14ac:dyDescent="0.25">
      <c r="B44" s="2">
        <v>486</v>
      </c>
      <c r="C44" s="2" t="str">
        <f>VLOOKUP(B44,'Object Types'!$B$3:$D$192, 3, FALSE)</f>
        <v>Pedestrian</v>
      </c>
      <c r="D44" s="2">
        <v>0.59190356509067799</v>
      </c>
      <c r="E44" s="2">
        <v>29.633674954841901</v>
      </c>
      <c r="G44" s="2">
        <v>488</v>
      </c>
      <c r="H44" s="2" t="str">
        <f>VLOOKUP(G44,'Object Types'!$B$3:$D$192, 3, FALSE)</f>
        <v>Pedestrian</v>
      </c>
      <c r="I44" s="2">
        <v>0.46218463407791799</v>
      </c>
      <c r="J44" s="2">
        <v>29.731261749517099</v>
      </c>
      <c r="L44" s="2">
        <v>486</v>
      </c>
      <c r="M44" s="2" t="str">
        <f>VLOOKUP(L44,'Object Types'!$B$3:$D$192, 3, FALSE)</f>
        <v>Pedestrian</v>
      </c>
      <c r="N44" s="2">
        <v>0.15115890807568</v>
      </c>
      <c r="O44" s="2">
        <v>208.04863387032199</v>
      </c>
      <c r="Q44" s="2">
        <v>486</v>
      </c>
      <c r="R44" s="2" t="str">
        <f>VLOOKUP(Q44,'Object Types'!$B$3:$D$192, 3, FALSE)</f>
        <v>Pedestrian</v>
      </c>
      <c r="S44" s="2">
        <v>9.7703356637748096E-2</v>
      </c>
      <c r="T44" s="2">
        <v>342.603095945223</v>
      </c>
      <c r="V44" s="2">
        <v>486</v>
      </c>
      <c r="W44" s="2" t="str">
        <f>VLOOKUP(V44,'Object Types'!$B$3:$D$192, 3, FALSE)</f>
        <v>Pedestrian</v>
      </c>
      <c r="X44" s="2">
        <v>0.59087734616825105</v>
      </c>
      <c r="Y44" s="2">
        <v>16.150281843551099</v>
      </c>
      <c r="AA44" s="2">
        <v>486</v>
      </c>
      <c r="AB44" s="2" t="str">
        <f>VLOOKUP(AA44,'Object Types'!$B$3:$D$192, 3, FALSE)</f>
        <v>Pedestrian</v>
      </c>
      <c r="AC44" s="2">
        <v>9.7963198085287598E-2</v>
      </c>
      <c r="AD44" s="2">
        <v>192.25241926964199</v>
      </c>
      <c r="AF44" s="2">
        <v>489</v>
      </c>
      <c r="AG44" s="2" t="str">
        <f>VLOOKUP(AF44,'Object Types'!$B$3:$D$192, 3, FALSE)</f>
        <v>Pedestrian</v>
      </c>
      <c r="AH44" s="2">
        <v>8.7563713170727003E-2</v>
      </c>
      <c r="AI44" s="2">
        <v>562.71591541761597</v>
      </c>
    </row>
    <row r="45" spans="2:35" x14ac:dyDescent="0.25">
      <c r="B45" s="2">
        <v>488</v>
      </c>
      <c r="C45" s="2" t="str">
        <f>VLOOKUP(B45,'Object Types'!$B$3:$D$192, 3, FALSE)</f>
        <v>Pedestrian</v>
      </c>
      <c r="D45" s="2">
        <v>0.225737910168126</v>
      </c>
      <c r="E45" s="2">
        <v>57.935163879521099</v>
      </c>
      <c r="G45" s="2">
        <v>489</v>
      </c>
      <c r="H45" s="2" t="str">
        <f>VLOOKUP(G45,'Object Types'!$B$3:$D$192, 3, FALSE)</f>
        <v>Pedestrian</v>
      </c>
      <c r="I45" s="2">
        <v>0.70736845913820101</v>
      </c>
      <c r="J45" s="2">
        <v>8.6277461521812597</v>
      </c>
      <c r="L45" s="2">
        <v>488</v>
      </c>
      <c r="M45" s="2" t="str">
        <f>VLOOKUP(L45,'Object Types'!$B$3:$D$192, 3, FALSE)</f>
        <v>Pedestrian</v>
      </c>
      <c r="N45" s="2">
        <v>0.129686673545619</v>
      </c>
      <c r="O45" s="2">
        <v>206.51078567347099</v>
      </c>
      <c r="Q45" s="2">
        <v>488</v>
      </c>
      <c r="R45" s="2" t="str">
        <f>VLOOKUP(Q45,'Object Types'!$B$3:$D$192, 3, FALSE)</f>
        <v>Pedestrian</v>
      </c>
      <c r="S45" s="2">
        <v>0.14615522630192901</v>
      </c>
      <c r="T45" s="2">
        <v>193.1136103897</v>
      </c>
      <c r="V45" s="2">
        <v>488</v>
      </c>
      <c r="W45" s="2" t="str">
        <f>VLOOKUP(V45,'Object Types'!$B$3:$D$192, 3, FALSE)</f>
        <v>Pedestrian</v>
      </c>
      <c r="X45" s="2">
        <v>0.50197425664756901</v>
      </c>
      <c r="Y45" s="2">
        <v>20.292446977800999</v>
      </c>
      <c r="AA45" s="2">
        <v>488</v>
      </c>
      <c r="AB45" s="2" t="str">
        <f>VLOOKUP(AA45,'Object Types'!$B$3:$D$192, 3, FALSE)</f>
        <v>Pedestrian</v>
      </c>
      <c r="AC45" s="2">
        <v>0.42072178551647399</v>
      </c>
      <c r="AD45" s="2">
        <v>36.732417787164202</v>
      </c>
      <c r="AF45" s="2">
        <v>491</v>
      </c>
      <c r="AG45" s="2" t="str">
        <f>VLOOKUP(AF45,'Object Types'!$B$3:$D$192, 3, FALSE)</f>
        <v>Pedestrian</v>
      </c>
      <c r="AH45" s="2">
        <v>4.0271712647330399E-2</v>
      </c>
      <c r="AI45" s="2">
        <v>900.60532629875399</v>
      </c>
    </row>
    <row r="46" spans="2:35" x14ac:dyDescent="0.25">
      <c r="B46" s="2">
        <v>489</v>
      </c>
      <c r="C46" s="2" t="str">
        <f>VLOOKUP(B46,'Object Types'!$B$3:$D$192, 3, FALSE)</f>
        <v>Pedestrian</v>
      </c>
      <c r="D46" s="2">
        <v>0.66394114405694604</v>
      </c>
      <c r="E46" s="2">
        <v>18.3523901160934</v>
      </c>
      <c r="G46" s="2">
        <v>491</v>
      </c>
      <c r="H46" s="2" t="str">
        <f>VLOOKUP(G46,'Object Types'!$B$3:$D$192, 3, FALSE)</f>
        <v>Pedestrian</v>
      </c>
      <c r="I46" s="2">
        <v>0.55332462861696496</v>
      </c>
      <c r="J46" s="2">
        <v>16.1789916186999</v>
      </c>
      <c r="L46" s="2">
        <v>489</v>
      </c>
      <c r="M46" s="2" t="str">
        <f>VLOOKUP(L46,'Object Types'!$B$3:$D$192, 3, FALSE)</f>
        <v>Pedestrian</v>
      </c>
      <c r="N46" s="2">
        <v>0.16023353687484301</v>
      </c>
      <c r="O46" s="2">
        <v>158.27774027432099</v>
      </c>
      <c r="Q46" s="2">
        <v>489</v>
      </c>
      <c r="R46" s="2" t="str">
        <f>VLOOKUP(Q46,'Object Types'!$B$3:$D$192, 3, FALSE)</f>
        <v>Pedestrian</v>
      </c>
      <c r="S46" s="2">
        <v>0.133382878137737</v>
      </c>
      <c r="T46" s="2">
        <v>136.97420230085899</v>
      </c>
      <c r="V46" s="2">
        <v>489</v>
      </c>
      <c r="W46" s="2" t="str">
        <f>VLOOKUP(V46,'Object Types'!$B$3:$D$192, 3, FALSE)</f>
        <v>Pedestrian</v>
      </c>
      <c r="X46" s="2">
        <v>0.46040353958574098</v>
      </c>
      <c r="Y46" s="2">
        <v>48.356042600969403</v>
      </c>
      <c r="AA46" s="2">
        <v>489</v>
      </c>
      <c r="AB46" s="2" t="str">
        <f>VLOOKUP(AA46,'Object Types'!$B$3:$D$192, 3, FALSE)</f>
        <v>Pedestrian</v>
      </c>
      <c r="AC46" s="2">
        <v>0.50014253638928996</v>
      </c>
      <c r="AD46" s="2">
        <v>41.357411739886501</v>
      </c>
      <c r="AF46" s="2">
        <v>492</v>
      </c>
      <c r="AG46" s="2" t="str">
        <f>VLOOKUP(AF46,'Object Types'!$B$3:$D$192, 3, FALSE)</f>
        <v>Pedestrian</v>
      </c>
      <c r="AH46" s="2">
        <v>0.105131796157842</v>
      </c>
      <c r="AI46" s="2">
        <v>632.86556447590306</v>
      </c>
    </row>
    <row r="47" spans="2:35" x14ac:dyDescent="0.25">
      <c r="B47" s="2">
        <v>491</v>
      </c>
      <c r="C47" s="2" t="str">
        <f>VLOOKUP(B47,'Object Types'!$B$3:$D$192, 3, FALSE)</f>
        <v>Pedestrian</v>
      </c>
      <c r="D47" s="2">
        <v>0.27262330399233897</v>
      </c>
      <c r="E47" s="2">
        <v>65.503436149214295</v>
      </c>
      <c r="G47" s="2">
        <v>492</v>
      </c>
      <c r="H47" s="2" t="str">
        <f>VLOOKUP(G47,'Object Types'!$B$3:$D$192, 3, FALSE)</f>
        <v>Pedestrian</v>
      </c>
      <c r="I47" s="2">
        <v>0.58821203285697599</v>
      </c>
      <c r="J47" s="2">
        <v>26.288327795912501</v>
      </c>
      <c r="L47" s="2">
        <v>491</v>
      </c>
      <c r="M47" s="2" t="str">
        <f>VLOOKUP(L47,'Object Types'!$B$3:$D$192, 3, FALSE)</f>
        <v>Pedestrian</v>
      </c>
      <c r="N47" s="2">
        <v>0.13190917775522901</v>
      </c>
      <c r="O47" s="2">
        <v>311.23282302560102</v>
      </c>
      <c r="Q47" s="2">
        <v>491</v>
      </c>
      <c r="R47" s="2" t="str">
        <f>VLOOKUP(Q47,'Object Types'!$B$3:$D$192, 3, FALSE)</f>
        <v>Pedestrian</v>
      </c>
      <c r="S47" s="2">
        <v>9.2081371882716298E-2</v>
      </c>
      <c r="T47" s="2">
        <v>173.86636895124201</v>
      </c>
      <c r="V47" s="2">
        <v>491</v>
      </c>
      <c r="W47" s="2" t="str">
        <f>VLOOKUP(V47,'Object Types'!$B$3:$D$192, 3, FALSE)</f>
        <v>Pedestrian</v>
      </c>
      <c r="X47" s="2">
        <v>0.263106255705992</v>
      </c>
      <c r="Y47" s="2">
        <v>48.409589740483803</v>
      </c>
      <c r="AA47" s="2">
        <v>491</v>
      </c>
      <c r="AB47" s="2" t="str">
        <f>VLOOKUP(AA47,'Object Types'!$B$3:$D$192, 3, FALSE)</f>
        <v>Pedestrian</v>
      </c>
      <c r="AC47" s="2">
        <v>9.5363723876224896E-2</v>
      </c>
      <c r="AD47" s="2">
        <v>135.67459561710899</v>
      </c>
      <c r="AF47" s="2">
        <v>493</v>
      </c>
      <c r="AG47" s="2" t="str">
        <f>VLOOKUP(AF47,'Object Types'!$B$3:$D$192, 3, FALSE)</f>
        <v>Pedestrian</v>
      </c>
      <c r="AH47" s="2">
        <v>4.0553219884248801E-2</v>
      </c>
      <c r="AI47" s="2">
        <v>475.79115959368801</v>
      </c>
    </row>
    <row r="48" spans="2:35" x14ac:dyDescent="0.25">
      <c r="B48" s="2">
        <v>492</v>
      </c>
      <c r="C48" s="2" t="str">
        <f>VLOOKUP(B48,'Object Types'!$B$3:$D$192, 3, FALSE)</f>
        <v>Pedestrian</v>
      </c>
      <c r="D48" s="2">
        <v>0.34953678477871403</v>
      </c>
      <c r="E48" s="2">
        <v>48.120208793713701</v>
      </c>
      <c r="G48" s="2">
        <v>493</v>
      </c>
      <c r="H48" s="2" t="str">
        <f>VLOOKUP(G48,'Object Types'!$B$3:$D$192, 3, FALSE)</f>
        <v>Pedestrian</v>
      </c>
      <c r="I48" s="2">
        <v>0.76700701046089903</v>
      </c>
      <c r="J48" s="2">
        <v>9.51835091768673</v>
      </c>
      <c r="L48" s="2">
        <v>492</v>
      </c>
      <c r="M48" s="2" t="str">
        <f>VLOOKUP(L48,'Object Types'!$B$3:$D$192, 3, FALSE)</f>
        <v>Pedestrian</v>
      </c>
      <c r="N48" s="2">
        <v>0.13693408655262701</v>
      </c>
      <c r="O48" s="2">
        <v>169.936832283299</v>
      </c>
      <c r="Q48" s="2">
        <v>492</v>
      </c>
      <c r="R48" s="2" t="str">
        <f>VLOOKUP(Q48,'Object Types'!$B$3:$D$192, 3, FALSE)</f>
        <v>Pedestrian</v>
      </c>
      <c r="S48" s="2">
        <v>0.116962174812913</v>
      </c>
      <c r="T48" s="2">
        <v>357.94787686878698</v>
      </c>
      <c r="V48" s="2">
        <v>492</v>
      </c>
      <c r="W48" s="2" t="str">
        <f>VLOOKUP(V48,'Object Types'!$B$3:$D$192, 3, FALSE)</f>
        <v>Pedestrian</v>
      </c>
      <c r="X48" s="2">
        <v>0.42418907022169</v>
      </c>
      <c r="Y48" s="2">
        <v>49.372671274704501</v>
      </c>
      <c r="AA48" s="2">
        <v>492</v>
      </c>
      <c r="AB48" s="2" t="str">
        <f>VLOOKUP(AA48,'Object Types'!$B$3:$D$192, 3, FALSE)</f>
        <v>Pedestrian</v>
      </c>
      <c r="AC48" s="2">
        <v>8.1486182871274196E-2</v>
      </c>
      <c r="AD48" s="2">
        <v>206.196241829987</v>
      </c>
      <c r="AF48" s="2">
        <v>494</v>
      </c>
      <c r="AG48" s="2" t="str">
        <f>VLOOKUP(AF48,'Object Types'!$B$3:$D$192, 3, FALSE)</f>
        <v>Pedestrian</v>
      </c>
      <c r="AH48" s="2">
        <v>4.3663367905255802E-2</v>
      </c>
      <c r="AI48" s="2">
        <v>946.040313918538</v>
      </c>
    </row>
    <row r="49" spans="2:35" x14ac:dyDescent="0.25">
      <c r="B49" s="2">
        <v>493</v>
      </c>
      <c r="C49" s="2" t="str">
        <f>VLOOKUP(B49,'Object Types'!$B$3:$D$192, 3, FALSE)</f>
        <v>Pedestrian</v>
      </c>
      <c r="D49" s="2">
        <v>0.63661625856522797</v>
      </c>
      <c r="E49" s="2">
        <v>20.2959927625662</v>
      </c>
      <c r="G49" s="2">
        <v>494</v>
      </c>
      <c r="H49" s="2" t="str">
        <f>VLOOKUP(G49,'Object Types'!$B$3:$D$192, 3, FALSE)</f>
        <v>Pedestrian</v>
      </c>
      <c r="I49" s="2">
        <v>0.41156064264237502</v>
      </c>
      <c r="J49" s="2">
        <v>16.321105805194701</v>
      </c>
      <c r="L49" s="2">
        <v>493</v>
      </c>
      <c r="M49" s="2" t="str">
        <f>VLOOKUP(L49,'Object Types'!$B$3:$D$192, 3, FALSE)</f>
        <v>Pedestrian</v>
      </c>
      <c r="N49" s="2">
        <v>9.3265284143085894E-2</v>
      </c>
      <c r="O49" s="2">
        <v>268.60003680303402</v>
      </c>
      <c r="Q49" s="2">
        <v>493</v>
      </c>
      <c r="R49" s="2" t="str">
        <f>VLOOKUP(Q49,'Object Types'!$B$3:$D$192, 3, FALSE)</f>
        <v>Pedestrian</v>
      </c>
      <c r="S49" s="2">
        <v>0.13557092800277001</v>
      </c>
      <c r="T49" s="2">
        <v>299.79518828388598</v>
      </c>
      <c r="V49" s="2">
        <v>493</v>
      </c>
      <c r="W49" s="2" t="str">
        <f>VLOOKUP(V49,'Object Types'!$B$3:$D$192, 3, FALSE)</f>
        <v>Pedestrian</v>
      </c>
      <c r="X49" s="2">
        <v>0.58873710092351905</v>
      </c>
      <c r="Y49" s="2">
        <v>20.88016277366</v>
      </c>
      <c r="AA49" s="2">
        <v>493</v>
      </c>
      <c r="AB49" s="2" t="str">
        <f>VLOOKUP(AA49,'Object Types'!$B$3:$D$192, 3, FALSE)</f>
        <v>Pedestrian</v>
      </c>
      <c r="AC49" s="2">
        <v>0.500492328999117</v>
      </c>
      <c r="AD49" s="2">
        <v>25.988585928892501</v>
      </c>
      <c r="AF49" s="2">
        <v>495</v>
      </c>
      <c r="AG49" s="2" t="str">
        <f>VLOOKUP(AF49,'Object Types'!$B$3:$D$192, 3, FALSE)</f>
        <v>Pedestrian</v>
      </c>
      <c r="AH49" s="2">
        <v>0.16341437377147799</v>
      </c>
      <c r="AI49" s="2">
        <v>549.48446065704002</v>
      </c>
    </row>
    <row r="50" spans="2:35" x14ac:dyDescent="0.25">
      <c r="B50" s="2">
        <v>494</v>
      </c>
      <c r="C50" s="2" t="str">
        <f>VLOOKUP(B50,'Object Types'!$B$3:$D$192, 3, FALSE)</f>
        <v>Pedestrian</v>
      </c>
      <c r="D50" s="2">
        <v>0.193036176921285</v>
      </c>
      <c r="E50" s="2">
        <v>60.335581700535798</v>
      </c>
      <c r="G50" s="2">
        <v>495</v>
      </c>
      <c r="H50" s="2" t="str">
        <f>VLOOKUP(G50,'Object Types'!$B$3:$D$192, 3, FALSE)</f>
        <v>Pedestrian</v>
      </c>
      <c r="I50" s="2">
        <v>0.77198704772114202</v>
      </c>
      <c r="J50" s="2">
        <v>8.3334676277838007</v>
      </c>
      <c r="L50" s="2">
        <v>494</v>
      </c>
      <c r="M50" s="2" t="str">
        <f>VLOOKUP(L50,'Object Types'!$B$3:$D$192, 3, FALSE)</f>
        <v>Pedestrian</v>
      </c>
      <c r="N50" s="2">
        <v>7.9272131745650495E-2</v>
      </c>
      <c r="O50" s="2">
        <v>422.30816425551802</v>
      </c>
      <c r="Q50" s="2">
        <v>494</v>
      </c>
      <c r="R50" s="2" t="str">
        <f>VLOOKUP(Q50,'Object Types'!$B$3:$D$192, 3, FALSE)</f>
        <v>Pedestrian</v>
      </c>
      <c r="S50" s="2">
        <v>5.89885592134985E-2</v>
      </c>
      <c r="T50" s="2">
        <v>198.161500720064</v>
      </c>
      <c r="V50" s="2">
        <v>494</v>
      </c>
      <c r="W50" s="2" t="str">
        <f>VLOOKUP(V50,'Object Types'!$B$3:$D$192, 3, FALSE)</f>
        <v>Pedestrian</v>
      </c>
      <c r="X50" s="2">
        <v>0.36844935090437703</v>
      </c>
      <c r="Y50" s="2">
        <v>35.707662473124401</v>
      </c>
      <c r="AA50" s="2">
        <v>494</v>
      </c>
      <c r="AB50" s="2" t="str">
        <f>VLOOKUP(AA50,'Object Types'!$B$3:$D$192, 3, FALSE)</f>
        <v>Pedestrian</v>
      </c>
      <c r="AC50" s="2">
        <v>0.45649048775309198</v>
      </c>
      <c r="AD50" s="2">
        <v>19.540767247606301</v>
      </c>
      <c r="AF50" s="2">
        <v>496</v>
      </c>
      <c r="AG50" s="2" t="str">
        <f>VLOOKUP(AF50,'Object Types'!$B$3:$D$192, 3, FALSE)</f>
        <v>Pedestrian</v>
      </c>
      <c r="AH50" s="2">
        <v>0.315970139135971</v>
      </c>
      <c r="AI50" s="2">
        <v>383.39829841507702</v>
      </c>
    </row>
    <row r="51" spans="2:35" x14ac:dyDescent="0.25">
      <c r="B51" s="2">
        <v>495</v>
      </c>
      <c r="C51" s="2" t="str">
        <f>VLOOKUP(B51,'Object Types'!$B$3:$D$192, 3, FALSE)</f>
        <v>Pedestrian</v>
      </c>
      <c r="D51" s="2">
        <v>0.65227994580162596</v>
      </c>
      <c r="E51" s="2">
        <v>19.2691288135779</v>
      </c>
      <c r="G51" s="2">
        <v>496</v>
      </c>
      <c r="H51" s="2" t="str">
        <f>VLOOKUP(G51,'Object Types'!$B$3:$D$192, 3, FALSE)</f>
        <v>Pedestrian</v>
      </c>
      <c r="I51" s="2">
        <v>0.75362829645905505</v>
      </c>
      <c r="J51" s="2">
        <v>8.1666392811730901</v>
      </c>
      <c r="L51" s="2">
        <v>495</v>
      </c>
      <c r="M51" s="2" t="str">
        <f>VLOOKUP(L51,'Object Types'!$B$3:$D$192, 3, FALSE)</f>
        <v>Pedestrian</v>
      </c>
      <c r="N51" s="2">
        <v>9.8776052144120094E-2</v>
      </c>
      <c r="O51" s="2">
        <v>261.50604855171503</v>
      </c>
      <c r="Q51" s="2">
        <v>495</v>
      </c>
      <c r="R51" s="2" t="str">
        <f>VLOOKUP(Q51,'Object Types'!$B$3:$D$192, 3, FALSE)</f>
        <v>Pedestrian</v>
      </c>
      <c r="S51" s="2">
        <v>0.49157079351199701</v>
      </c>
      <c r="T51" s="2">
        <v>37.485214816379603</v>
      </c>
      <c r="V51" s="2">
        <v>495</v>
      </c>
      <c r="W51" s="2" t="str">
        <f>VLOOKUP(V51,'Object Types'!$B$3:$D$192, 3, FALSE)</f>
        <v>Pedestrian</v>
      </c>
      <c r="X51" s="2">
        <v>0.61047924808522303</v>
      </c>
      <c r="Y51" s="2">
        <v>15.705658150584499</v>
      </c>
      <c r="AA51" s="2">
        <v>495</v>
      </c>
      <c r="AB51" s="2" t="str">
        <f>VLOOKUP(AA51,'Object Types'!$B$3:$D$192, 3, FALSE)</f>
        <v>Pedestrian</v>
      </c>
      <c r="AC51" s="2">
        <v>0.57779041753611404</v>
      </c>
      <c r="AD51" s="2">
        <v>17.005168991385698</v>
      </c>
      <c r="AF51" s="2">
        <v>497</v>
      </c>
      <c r="AG51" s="2" t="str">
        <f>VLOOKUP(AF51,'Object Types'!$B$3:$D$192, 3, FALSE)</f>
        <v>Pedestrian</v>
      </c>
      <c r="AH51" s="2">
        <v>9.2691480470970103E-2</v>
      </c>
      <c r="AI51" s="2">
        <v>249.76926957206101</v>
      </c>
    </row>
    <row r="52" spans="2:35" x14ac:dyDescent="0.25">
      <c r="B52" s="2">
        <v>496</v>
      </c>
      <c r="C52" s="2" t="str">
        <f>VLOOKUP(B52,'Object Types'!$B$3:$D$192, 3, FALSE)</f>
        <v>Pedestrian</v>
      </c>
      <c r="D52" s="2">
        <v>0.65002304099708197</v>
      </c>
      <c r="E52" s="2">
        <v>11.9594801123681</v>
      </c>
      <c r="G52" s="2">
        <v>497</v>
      </c>
      <c r="H52" s="2" t="str">
        <f>VLOOKUP(G52,'Object Types'!$B$3:$D$192, 3, FALSE)</f>
        <v>Pedestrian</v>
      </c>
      <c r="I52" s="2">
        <v>0.77329540288621701</v>
      </c>
      <c r="J52" s="2">
        <v>8.6846147839555403</v>
      </c>
      <c r="L52" s="2">
        <v>496</v>
      </c>
      <c r="M52" s="2" t="str">
        <f>VLOOKUP(L52,'Object Types'!$B$3:$D$192, 3, FALSE)</f>
        <v>Pedestrian</v>
      </c>
      <c r="N52" s="2">
        <v>9.9144853266387598E-2</v>
      </c>
      <c r="O52" s="2">
        <v>247.008788134719</v>
      </c>
      <c r="Q52" s="2">
        <v>496</v>
      </c>
      <c r="R52" s="2" t="str">
        <f>VLOOKUP(Q52,'Object Types'!$B$3:$D$192, 3, FALSE)</f>
        <v>Pedestrian</v>
      </c>
      <c r="S52" s="2">
        <v>0.409227472140613</v>
      </c>
      <c r="T52" s="2">
        <v>61.756378171161799</v>
      </c>
      <c r="V52" s="2">
        <v>496</v>
      </c>
      <c r="W52" s="2" t="str">
        <f>VLOOKUP(V52,'Object Types'!$B$3:$D$192, 3, FALSE)</f>
        <v>Pedestrian</v>
      </c>
      <c r="X52" s="2">
        <v>0.62835147081795595</v>
      </c>
      <c r="Y52" s="2">
        <v>18.264275514984998</v>
      </c>
      <c r="AA52" s="2">
        <v>496</v>
      </c>
      <c r="AB52" s="2" t="str">
        <f>VLOOKUP(AA52,'Object Types'!$B$3:$D$192, 3, FALSE)</f>
        <v>Pedestrian</v>
      </c>
      <c r="AC52" s="2">
        <v>0.567885050804947</v>
      </c>
      <c r="AD52" s="2">
        <v>29.1486624645147</v>
      </c>
      <c r="AF52" s="2">
        <v>498</v>
      </c>
      <c r="AG52" s="2" t="str">
        <f>VLOOKUP(AF52,'Object Types'!$B$3:$D$192, 3, FALSE)</f>
        <v>Pedestrian</v>
      </c>
      <c r="AH52" s="2">
        <v>1.36424788134684E-2</v>
      </c>
      <c r="AI52" s="2">
        <v>408.24576724504402</v>
      </c>
    </row>
    <row r="53" spans="2:35" x14ac:dyDescent="0.25">
      <c r="B53" s="3" t="s">
        <v>10</v>
      </c>
      <c r="C53" s="3"/>
      <c r="D53" s="3">
        <f>AVERAGE(D3:D52)</f>
        <v>0.28876346900118471</v>
      </c>
      <c r="E53" s="3">
        <f>AVERAGE(E3:E52)</f>
        <v>134.03453439314046</v>
      </c>
      <c r="F53" s="3"/>
      <c r="G53" s="3" t="s">
        <v>10</v>
      </c>
      <c r="H53" s="3"/>
      <c r="I53" s="3">
        <f t="shared" ref="I53:AI53" si="0">AVERAGE(I3:I52)</f>
        <v>0.4754918279369918</v>
      </c>
      <c r="J53" s="3">
        <f t="shared" si="0"/>
        <v>83.604961175290754</v>
      </c>
      <c r="K53" s="3"/>
      <c r="L53" s="3" t="s">
        <v>10</v>
      </c>
      <c r="M53" s="3"/>
      <c r="N53" s="3">
        <f t="shared" si="0"/>
        <v>0.16673814601330922</v>
      </c>
      <c r="O53" s="3">
        <f t="shared" si="0"/>
        <v>358.1900383109359</v>
      </c>
      <c r="P53" s="3"/>
      <c r="Q53" s="3" t="s">
        <v>10</v>
      </c>
      <c r="R53" s="3"/>
      <c r="S53" s="3">
        <f t="shared" si="0"/>
        <v>9.8399581886654472E-2</v>
      </c>
      <c r="T53" s="3">
        <f t="shared" si="0"/>
        <v>454.52932044560026</v>
      </c>
      <c r="U53" s="3"/>
      <c r="V53" s="3" t="s">
        <v>10</v>
      </c>
      <c r="W53" s="3"/>
      <c r="X53" s="3">
        <f t="shared" si="0"/>
        <v>0.38431358759540146</v>
      </c>
      <c r="Y53" s="3">
        <f t="shared" si="0"/>
        <v>101.42553428630826</v>
      </c>
      <c r="Z53" s="3"/>
      <c r="AA53" s="3" t="s">
        <v>10</v>
      </c>
      <c r="AB53" s="3"/>
      <c r="AC53" s="3">
        <f t="shared" si="0"/>
        <v>0.29834931016085636</v>
      </c>
      <c r="AD53" s="3">
        <f t="shared" si="0"/>
        <v>205.93457962097725</v>
      </c>
      <c r="AE53" s="3"/>
      <c r="AF53" s="3" t="s">
        <v>10</v>
      </c>
      <c r="AG53" s="3"/>
      <c r="AH53" s="3">
        <f t="shared" si="0"/>
        <v>6.1420684295582589E-2</v>
      </c>
      <c r="AI53" s="3">
        <f t="shared" si="0"/>
        <v>748.42229996004755</v>
      </c>
    </row>
    <row r="54" spans="2:35" x14ac:dyDescent="0.25">
      <c r="B54" s="3" t="s">
        <v>11</v>
      </c>
      <c r="C54" s="3"/>
      <c r="D54" s="3">
        <f>MIN(D3:D52)</f>
        <v>2.1148943058696499E-2</v>
      </c>
      <c r="E54" s="3">
        <f>MIN(E3:E52)</f>
        <v>11.9594801123681</v>
      </c>
      <c r="F54" s="3"/>
      <c r="G54" s="3" t="s">
        <v>11</v>
      </c>
      <c r="H54" s="3"/>
      <c r="I54" s="3">
        <f t="shared" ref="I54:AI54" si="1">MIN(I3:I52)</f>
        <v>2.26072885741712E-2</v>
      </c>
      <c r="J54" s="3">
        <f t="shared" si="1"/>
        <v>5.2185297200177798</v>
      </c>
      <c r="K54" s="3"/>
      <c r="L54" s="3" t="s">
        <v>11</v>
      </c>
      <c r="M54" s="3"/>
      <c r="N54" s="3">
        <f t="shared" si="1"/>
        <v>2.25475453200439E-2</v>
      </c>
      <c r="O54" s="3">
        <f t="shared" si="1"/>
        <v>7.12158778537587</v>
      </c>
      <c r="P54" s="3"/>
      <c r="Q54" s="3" t="s">
        <v>11</v>
      </c>
      <c r="R54" s="3"/>
      <c r="S54" s="3">
        <f t="shared" si="1"/>
        <v>1.7940477917351899E-2</v>
      </c>
      <c r="T54" s="3">
        <f t="shared" si="1"/>
        <v>37.485214816379603</v>
      </c>
      <c r="U54" s="3"/>
      <c r="V54" s="3" t="s">
        <v>11</v>
      </c>
      <c r="W54" s="3"/>
      <c r="X54" s="3">
        <f t="shared" si="1"/>
        <v>2.4115358766377701E-2</v>
      </c>
      <c r="Y54" s="3">
        <f t="shared" si="1"/>
        <v>10.637878199509201</v>
      </c>
      <c r="Z54" s="3"/>
      <c r="AA54" s="3" t="s">
        <v>11</v>
      </c>
      <c r="AB54" s="3"/>
      <c r="AC54" s="3">
        <f t="shared" si="1"/>
        <v>1.74221928509978E-2</v>
      </c>
      <c r="AD54" s="3">
        <f t="shared" si="1"/>
        <v>8.4906376412168001</v>
      </c>
      <c r="AE54" s="3"/>
      <c r="AF54" s="3" t="s">
        <v>11</v>
      </c>
      <c r="AG54" s="3"/>
      <c r="AH54" s="3">
        <f t="shared" si="1"/>
        <v>3.0136571820299798E-6</v>
      </c>
      <c r="AI54" s="3">
        <f t="shared" si="1"/>
        <v>249.76926957206101</v>
      </c>
    </row>
    <row r="55" spans="2:35" x14ac:dyDescent="0.25">
      <c r="B55" s="3" t="s">
        <v>12</v>
      </c>
      <c r="C55" s="3"/>
      <c r="D55" s="3">
        <f>MAX(D3:D52)</f>
        <v>0.66394114405694604</v>
      </c>
      <c r="E55" s="3">
        <f>MAX(E3:E52)</f>
        <v>762.78746529192904</v>
      </c>
      <c r="F55" s="3"/>
      <c r="G55" s="3" t="s">
        <v>12</v>
      </c>
      <c r="H55" s="3"/>
      <c r="I55" s="3">
        <f t="shared" ref="I55:AI55" si="2">MAX(I3:I52)</f>
        <v>0.83170169961468099</v>
      </c>
      <c r="J55" s="3">
        <f t="shared" si="2"/>
        <v>630.62119548220596</v>
      </c>
      <c r="K55" s="3"/>
      <c r="L55" s="3" t="s">
        <v>12</v>
      </c>
      <c r="M55" s="3"/>
      <c r="N55" s="3">
        <f t="shared" si="2"/>
        <v>0.875726926197542</v>
      </c>
      <c r="O55" s="3">
        <f t="shared" si="2"/>
        <v>796.24726989828196</v>
      </c>
      <c r="P55" s="3"/>
      <c r="Q55" s="3" t="s">
        <v>12</v>
      </c>
      <c r="R55" s="3"/>
      <c r="S55" s="3">
        <f t="shared" si="2"/>
        <v>0.49157079351199701</v>
      </c>
      <c r="T55" s="3">
        <f t="shared" si="2"/>
        <v>1331.91263551304</v>
      </c>
      <c r="U55" s="3"/>
      <c r="V55" s="3" t="s">
        <v>12</v>
      </c>
      <c r="W55" s="3"/>
      <c r="X55" s="3">
        <f t="shared" si="2"/>
        <v>0.721583358725153</v>
      </c>
      <c r="Y55" s="3">
        <f t="shared" si="2"/>
        <v>772.88730023330197</v>
      </c>
      <c r="Z55" s="3"/>
      <c r="AA55" s="3" t="s">
        <v>12</v>
      </c>
      <c r="AB55" s="3"/>
      <c r="AC55" s="3">
        <f t="shared" si="2"/>
        <v>0.85942528306888999</v>
      </c>
      <c r="AD55" s="3">
        <f t="shared" si="2"/>
        <v>780.70948355196504</v>
      </c>
      <c r="AE55" s="3"/>
      <c r="AF55" s="3" t="s">
        <v>12</v>
      </c>
      <c r="AG55" s="3"/>
      <c r="AH55" s="3">
        <f t="shared" si="2"/>
        <v>0.315970139135971</v>
      </c>
      <c r="AI55" s="3">
        <f t="shared" si="2"/>
        <v>8228.1274125521195</v>
      </c>
    </row>
    <row r="56" spans="2:35" x14ac:dyDescent="0.25">
      <c r="C56" s="7" t="s">
        <v>40</v>
      </c>
      <c r="D56" s="7" t="s">
        <v>1</v>
      </c>
      <c r="E56" s="7" t="s">
        <v>2</v>
      </c>
      <c r="F56" s="3"/>
      <c r="G56" s="3"/>
      <c r="H56" s="3" t="s">
        <v>40</v>
      </c>
      <c r="I56" s="3" t="s">
        <v>1</v>
      </c>
      <c r="J56" s="3" t="s">
        <v>2</v>
      </c>
      <c r="K56" s="3"/>
      <c r="L56" s="3"/>
      <c r="M56" s="3" t="s">
        <v>40</v>
      </c>
      <c r="N56" s="3" t="s">
        <v>1</v>
      </c>
      <c r="O56" s="3" t="s">
        <v>2</v>
      </c>
      <c r="P56" s="3"/>
      <c r="Q56" s="3"/>
      <c r="R56" s="3" t="s">
        <v>40</v>
      </c>
      <c r="S56" s="3" t="s">
        <v>1</v>
      </c>
      <c r="T56" s="3" t="s">
        <v>2</v>
      </c>
      <c r="U56" s="3"/>
      <c r="V56" s="3"/>
      <c r="W56" s="3" t="s">
        <v>40</v>
      </c>
      <c r="X56" s="3" t="s">
        <v>1</v>
      </c>
      <c r="Y56" s="3" t="s">
        <v>2</v>
      </c>
      <c r="Z56" s="3"/>
      <c r="AA56" s="3"/>
      <c r="AB56" s="3" t="s">
        <v>40</v>
      </c>
      <c r="AC56" s="3" t="s">
        <v>1</v>
      </c>
      <c r="AD56" s="3" t="s">
        <v>2</v>
      </c>
      <c r="AE56" s="3"/>
      <c r="AF56" s="3"/>
      <c r="AG56" s="3" t="s">
        <v>40</v>
      </c>
      <c r="AH56" s="3" t="s">
        <v>1</v>
      </c>
      <c r="AI56" s="3" t="s">
        <v>2</v>
      </c>
    </row>
    <row r="57" spans="2:35" x14ac:dyDescent="0.25">
      <c r="C57" s="3" t="s">
        <v>37</v>
      </c>
      <c r="D57" s="7">
        <f>SUMIF($C$3:$C$52, "*"&amp;C57&amp;"*",$D$3:$D$52)/COUNTIF($C$3:$C$52, C57)</f>
        <v>0.32381073489402007</v>
      </c>
      <c r="E57" s="7">
        <f>SUMIF($C$3:$C$52, "*"&amp;C57&amp;"*",$E$3:$E$52)/COUNTIF($C$3:$C$52, C57)</f>
        <v>112.49648739453652</v>
      </c>
      <c r="F57" s="3"/>
      <c r="G57" s="3"/>
      <c r="H57" s="3" t="s">
        <v>37</v>
      </c>
      <c r="I57" s="7">
        <f>SUMIF($H$3:$H$52, "*"&amp;H57&amp;"*",$I$3:$I$52)/COUNTIF($H$3:$H$52, H57)</f>
        <v>0.48896106084713659</v>
      </c>
      <c r="J57" s="7">
        <f>SUMIF($H$3:$H$52, "*"&amp;H57&amp;"*",$J$3:$J$52)/COUNTIF($H$3:$H$52, H57)</f>
        <v>92.645074701884425</v>
      </c>
      <c r="K57" s="3"/>
      <c r="L57" s="3"/>
      <c r="M57" s="3" t="s">
        <v>37</v>
      </c>
      <c r="N57" s="7">
        <f>SUMIF($M$3:$M$52, "*"&amp;M57&amp;"*",$N$3:$N$52)/COUNTIF($M$3:$M$52, M57)</f>
        <v>0.12851714316216073</v>
      </c>
      <c r="O57" s="7">
        <f>SUMIF($M$3:$M$52, "*"&amp;M57&amp;"*",$O$3:$O$52)/COUNTIF($M$3:$M$52, M57)</f>
        <v>372.89128053694179</v>
      </c>
      <c r="P57" s="3"/>
      <c r="Q57" s="3"/>
      <c r="R57" s="3" t="s">
        <v>37</v>
      </c>
      <c r="S57" s="7">
        <f>SUMIF($R$3:$R$52, "*"&amp;R57&amp;"*",$S$3:$S$52)/COUNTIF($R$3:$R$52, R57)</f>
        <v>0.11551368979558908</v>
      </c>
      <c r="T57" s="7">
        <f>SUMIF($R$3:$R$52, "*"&amp;R57&amp;"*",$T$3:$T$52)/COUNTIF($R$3:$R$52, R57)</f>
        <v>414.3743958922168</v>
      </c>
      <c r="U57" s="3"/>
      <c r="V57" s="3"/>
      <c r="W57" s="3" t="s">
        <v>37</v>
      </c>
      <c r="X57" s="7">
        <f>SUMIF($W$3:$W$52, "*"&amp;W57&amp;"*",$X$3:$X$52)/COUNTIF($W$3:$W$52, W57)</f>
        <v>0.38371629530758072</v>
      </c>
      <c r="Y57" s="7">
        <f>SUMIF($W$3:$W$52, "*"&amp;W57&amp;"*",$Y$3:$Y$52)/COUNTIF($W$3:$W$52, W57)</f>
        <v>105.14078314218004</v>
      </c>
      <c r="Z57" s="3"/>
      <c r="AA57" s="3"/>
      <c r="AB57" s="3" t="s">
        <v>37</v>
      </c>
      <c r="AC57" s="7">
        <f>SUMIF($AB$3:$AB$52, "*"&amp;AB57&amp;"*",$AC$3:$AC$52)/COUNTIF($AB$3:$AB$52, AB57)</f>
        <v>0.28685880595263402</v>
      </c>
      <c r="AD57" s="7">
        <f>SUMIF($AB$3:$AB$52, "*"&amp;AB57&amp;"*",$AD$3:$AD$52)/COUNTIF($AB$3:$AB$52, AB57)</f>
        <v>209.67383642312871</v>
      </c>
      <c r="AE57" s="3"/>
      <c r="AF57" s="3"/>
      <c r="AG57" s="3" t="s">
        <v>37</v>
      </c>
      <c r="AH57" s="7">
        <f>SUMIF($AG$3:$AG$52, "*"&amp;AG57&amp;"*",$AH$3:$AH$52)/COUNTIF($AG$3:$AG$52, AG57)</f>
        <v>5.9666005829791334E-2</v>
      </c>
      <c r="AI57" s="7">
        <f>SUMIF($AG$3:$AG$52, "*"&amp;AG57&amp;"*",$AI$3:$AI$52)/COUNTIF($AG$3:$AG$52, AG57)</f>
        <v>621.53092237057001</v>
      </c>
    </row>
    <row r="58" spans="2:35" x14ac:dyDescent="0.25">
      <c r="C58" s="3" t="s">
        <v>38</v>
      </c>
      <c r="D58" s="7">
        <f t="shared" ref="D58:D60" si="3">SUMIF($C$3:$C$52, "*"&amp;C58&amp;"*",$D$3:$D$52)/COUNTIF($C$3:$C$52, C58)</f>
        <v>0.16743210868058525</v>
      </c>
      <c r="E58" s="7">
        <f t="shared" ref="E58:E60" si="4">SUMIF($C$3:$C$52, "*"&amp;C58&amp;"*",$E$3:$E$52)/COUNTIF($C$3:$C$52, C58)</f>
        <v>282.81741011941085</v>
      </c>
      <c r="F58" s="3"/>
      <c r="G58" s="3"/>
      <c r="H58" s="3" t="s">
        <v>38</v>
      </c>
      <c r="I58" s="7">
        <f t="shared" ref="I58:I59" si="5">SUMIF($H$3:$H$52, "*"&amp;H58&amp;"*",$I$3:$I$52)/COUNTIF($H$3:$H$52, H58)</f>
        <v>0.43694847347057703</v>
      </c>
      <c r="J58" s="7">
        <f t="shared" ref="J58:J59" si="6">SUMIF($H$3:$H$52, "*"&amp;H58&amp;"*",$J$3:$J$52)/COUNTIF($H$3:$H$52, H58)</f>
        <v>71.782596726603501</v>
      </c>
      <c r="K58" s="3"/>
      <c r="L58" s="3"/>
      <c r="M58" s="3" t="s">
        <v>38</v>
      </c>
      <c r="N58" s="7">
        <f t="shared" ref="N58:N59" si="7">SUMIF($M$3:$M$52, "*"&amp;M58&amp;"*",$N$3:$N$52)/COUNTIF($M$3:$M$52, M58)</f>
        <v>0.32772312074875792</v>
      </c>
      <c r="O58" s="7">
        <f t="shared" ref="O58:O59" si="8">SUMIF($M$3:$M$52, "*"&amp;M58&amp;"*",$O$3:$O$52)/COUNTIF($M$3:$M$52, M58)</f>
        <v>234.41870203386307</v>
      </c>
      <c r="P58" s="3"/>
      <c r="Q58" s="3"/>
      <c r="R58" s="3" t="s">
        <v>38</v>
      </c>
      <c r="S58" s="7">
        <f t="shared" ref="S58:S59" si="9">SUMIF($R$3:$R$52, "*"&amp;R58&amp;"*",$S$3:$S$52)/COUNTIF($R$3:$R$52, R58)</f>
        <v>3.6416671569080336E-2</v>
      </c>
      <c r="T58" s="7">
        <f t="shared" ref="T58:T59" si="10">SUMIF($R$3:$R$52, "*"&amp;R58&amp;"*",$T$3:$T$52)/COUNTIF($R$3:$R$52, R58)</f>
        <v>658.05312809806344</v>
      </c>
      <c r="U58" s="3"/>
      <c r="V58" s="3"/>
      <c r="W58" s="3" t="s">
        <v>38</v>
      </c>
      <c r="X58" s="7">
        <f t="shared" ref="X58:X59" si="11">SUMIF($W$3:$W$52, "*"&amp;W58&amp;"*",$X$3:$X$52)/COUNTIF($W$3:$W$52, W58)</f>
        <v>0.38990470625080931</v>
      </c>
      <c r="Y58" s="7">
        <f t="shared" ref="Y58:Y59" si="12">SUMIF($W$3:$W$52, "*"&amp;W58&amp;"*",$Y$3:$Y$52)/COUNTIF($W$3:$W$52, W58)</f>
        <v>126.96247174260735</v>
      </c>
      <c r="Z58" s="3"/>
      <c r="AA58" s="3"/>
      <c r="AB58" s="3" t="s">
        <v>38</v>
      </c>
      <c r="AC58" s="7">
        <f t="shared" ref="AC58:AC59" si="13">SUMIF($AB$3:$AB$52, "*"&amp;AB58&amp;"*",$AC$3:$AC$52)/COUNTIF($AB$3:$AB$52, AB58)</f>
        <v>0.3323022999214863</v>
      </c>
      <c r="AD58" s="7">
        <f t="shared" ref="AD58:AD59" si="14">SUMIF($AB$3:$AB$52, "*"&amp;AB58&amp;"*",$AD$3:$AD$52)/COUNTIF($AB$3:$AB$52, AB58)</f>
        <v>235.54758277477285</v>
      </c>
      <c r="AE58" s="3"/>
      <c r="AF58" s="3"/>
      <c r="AG58" s="3" t="s">
        <v>38</v>
      </c>
      <c r="AH58" s="7">
        <f t="shared" ref="AH58:AH59" si="15">SUMIF($AG$3:$AG$52, "*"&amp;AG58&amp;"*",$AH$3:$AH$52)/COUNTIF($AG$3:$AG$52, AG58)</f>
        <v>5.4343515951152783E-2</v>
      </c>
      <c r="AI58" s="7">
        <f t="shared" ref="AI58:AI59" si="16">SUMIF($AG$3:$AG$52, "*"&amp;AG58&amp;"*",$AI$3:$AI$52)/COUNTIF($AG$3:$AG$52, AG58)</f>
        <v>588.2438689022232</v>
      </c>
    </row>
    <row r="59" spans="2:35" x14ac:dyDescent="0.25">
      <c r="C59" s="3" t="s">
        <v>39</v>
      </c>
      <c r="D59" s="7">
        <f t="shared" si="3"/>
        <v>0.1826737852710304</v>
      </c>
      <c r="E59" s="7">
        <f t="shared" si="4"/>
        <v>88.318178270677109</v>
      </c>
      <c r="F59" s="3"/>
      <c r="G59" s="3"/>
      <c r="H59" s="3" t="s">
        <v>39</v>
      </c>
      <c r="I59" s="7">
        <f t="shared" si="5"/>
        <v>0.42708635407287182</v>
      </c>
      <c r="J59" s="7">
        <f t="shared" si="6"/>
        <v>31.451408601341093</v>
      </c>
      <c r="K59" s="3"/>
      <c r="L59" s="3"/>
      <c r="M59" s="3" t="s">
        <v>39</v>
      </c>
      <c r="N59" s="7">
        <f t="shared" si="7"/>
        <v>8.2396846445333044E-2</v>
      </c>
      <c r="O59" s="7">
        <f t="shared" si="8"/>
        <v>488.78749018657663</v>
      </c>
      <c r="P59" s="3"/>
      <c r="Q59" s="3"/>
      <c r="R59" s="3" t="s">
        <v>39</v>
      </c>
      <c r="S59" s="7">
        <f t="shared" si="9"/>
        <v>7.0402721302474686E-2</v>
      </c>
      <c r="T59" s="7">
        <f t="shared" si="10"/>
        <v>305.0582911380892</v>
      </c>
      <c r="U59" s="3"/>
      <c r="V59" s="3"/>
      <c r="W59" s="3" t="s">
        <v>39</v>
      </c>
      <c r="X59" s="7">
        <f t="shared" si="11"/>
        <v>0.39413315280628824</v>
      </c>
      <c r="Y59" s="7">
        <f t="shared" si="12"/>
        <v>47.974803851654215</v>
      </c>
      <c r="Z59" s="3"/>
      <c r="AA59" s="3"/>
      <c r="AB59" s="3" t="s">
        <v>39</v>
      </c>
      <c r="AC59" s="7">
        <f t="shared" si="13"/>
        <v>0.22362966105521279</v>
      </c>
      <c r="AD59" s="7">
        <f t="shared" si="14"/>
        <v>171.09763105084772</v>
      </c>
      <c r="AE59" s="3"/>
      <c r="AF59" s="3"/>
      <c r="AG59" s="3" t="s">
        <v>39</v>
      </c>
      <c r="AH59" s="7">
        <f t="shared" si="15"/>
        <v>0.10582959198295183</v>
      </c>
      <c r="AI59" s="7">
        <f t="shared" si="16"/>
        <v>364.27636326325648</v>
      </c>
    </row>
    <row r="60" spans="2:35" x14ac:dyDescent="0.25">
      <c r="C60" s="3" t="s">
        <v>41</v>
      </c>
      <c r="D60" s="7">
        <f t="shared" si="3"/>
        <v>0.37178257186124603</v>
      </c>
      <c r="E60" s="7">
        <f t="shared" si="4"/>
        <v>118.04392386991201</v>
      </c>
      <c r="F60" s="3"/>
      <c r="G60" s="3"/>
      <c r="H60" s="3"/>
      <c r="I60" s="3"/>
      <c r="J60" s="3"/>
      <c r="K60" s="3"/>
      <c r="L60" s="3"/>
      <c r="M60" s="3" t="s">
        <v>41</v>
      </c>
      <c r="N60" s="7">
        <f>SUMIF($M$3:$M$52, "*"&amp;M60&amp;"*",$N$3:$N$52)/COUNTIF($M$3:$M$52, M60)</f>
        <v>0.875726926197542</v>
      </c>
      <c r="O60" s="7">
        <f>SUMIF($M$3:$M$52, "*"&amp;M60&amp;"*",$O$3:$O$52)/COUNTIF($M$3:$M$52, M60)</f>
        <v>27.6561705100277</v>
      </c>
      <c r="P60" s="3"/>
      <c r="Q60" s="3"/>
      <c r="R60" s="3" t="s">
        <v>41</v>
      </c>
      <c r="S60" s="7">
        <f>SUMIF($R$3:$R$52, "*"&amp;R60&amp;"*",$S$3:$S$52)/COUNTIF($R$3:$R$52, R60)</f>
        <v>3.9042264399992102E-2</v>
      </c>
      <c r="T60" s="7">
        <f>SUMIF($R$3:$R$52, "*"&amp;R60&amp;"*",$T$3:$T$52)/COUNTIF($R$3:$R$52, R60)</f>
        <v>1262.9500218911001</v>
      </c>
      <c r="U60" s="3"/>
      <c r="V60" s="3"/>
      <c r="W60" s="3" t="s">
        <v>41</v>
      </c>
      <c r="X60" s="7">
        <f>SUMIF($W$3:$W$52, "*"&amp;W60&amp;"*",$X$3:$X$52)/COUNTIF($W$3:$W$52, W60)</f>
        <v>0.31817774560246997</v>
      </c>
      <c r="Y60" s="7">
        <f>SUMIF($W$3:$W$52, "*"&amp;W60&amp;"*",$Y$3:$Y$52)/COUNTIF($W$3:$W$52, W60)</f>
        <v>52.456416598229097</v>
      </c>
      <c r="Z60" s="3"/>
      <c r="AA60" s="3"/>
      <c r="AB60" s="3" t="s">
        <v>41</v>
      </c>
      <c r="AC60" s="7">
        <f>SUMIF($AB$3:$AB$52, "*"&amp;AB60&amp;"*",$AC$3:$AC$52)/COUNTIF($AB$3:$AB$52, AB60)</f>
        <v>0.85942528306888999</v>
      </c>
      <c r="AD60" s="7">
        <f>SUMIF($AB$3:$AB$52, "*"&amp;AB60&amp;"*",$AD$3:$AD$52)/COUNTIF($AB$3:$AB$52, AB60)</f>
        <v>34.4757987154495</v>
      </c>
      <c r="AE60" s="3"/>
      <c r="AF60" s="3"/>
      <c r="AG60" s="3" t="s">
        <v>41</v>
      </c>
      <c r="AH60" s="7">
        <f>SUMIF($AG$3:$AG$52, "*"&amp;AG60&amp;"*",$AH$3:$AH$52)/COUNTIF($AG$3:$AG$52, AG60)</f>
        <v>3.0136571820299798E-6</v>
      </c>
      <c r="AI60" s="7">
        <f>SUMIF($AG$3:$AG$52, "*"&amp;AG60&amp;"*",$AI$3:$AI$52)/COUNTIF($AG$3:$AG$52, AG60)</f>
        <v>8228.1274125521195</v>
      </c>
    </row>
    <row r="61" spans="2:35" x14ac:dyDescent="0.25">
      <c r="B61" t="s">
        <v>42</v>
      </c>
      <c r="C61" s="3">
        <v>5</v>
      </c>
    </row>
    <row r="62" spans="2:35" x14ac:dyDescent="0.25">
      <c r="B62" t="s">
        <v>10</v>
      </c>
      <c r="D62">
        <f>(SUM(D3:D52)-SMALL(D3:D52, $C$61)-LARGE(D3:D52,$C$61))/(COUNT(D3:D52) - 2*$C$61)</f>
        <v>0.34430575080791137</v>
      </c>
      <c r="E62">
        <f>(SUM(E3:E52)-SMALL(E3:E52, $C$61)-LARGE(E3:E52,$C$61))/(COUNT(E3:E52) - 2*$C$61)</f>
        <v>156.8968454543683</v>
      </c>
      <c r="G62" t="s">
        <v>10</v>
      </c>
      <c r="I62">
        <f>(SUM(I3:I52)-SMALL(I3:I52, $C$61)-LARGE(I3:I52,$C$61))/(COUNT(I3:I52) - 2*$C$61)</f>
        <v>0.57272005014604255</v>
      </c>
      <c r="J62">
        <f>(SUM(J3:J52)-SMALL(J3:J52, $C$61)-LARGE(J3:J52,$C$61))/(COUNT(J3:J52) - 2*$C$61)</f>
        <v>95.434770294646597</v>
      </c>
      <c r="L62" t="s">
        <v>10</v>
      </c>
      <c r="N62">
        <f>(SUM(N3:N52)-SMALL(N3:N52, $C$61)-LARGE(N3:N52,$C$61))/(COUNT(N3:N52) - 2*$C$61)</f>
        <v>0.19292830506577907</v>
      </c>
      <c r="O62">
        <f>(SUM(O3:O52)-SMALL(O3:O52, $C$61)-LARGE(O3:O52,$C$61))/(COUNT(O3:O52) - 2*$C$61)</f>
        <v>431.99635572796598</v>
      </c>
      <c r="Q62" t="s">
        <v>10</v>
      </c>
      <c r="S62">
        <f>(SUM(S3:S52)-SMALL(S3:S52, $C$61)-LARGE(S3:S52,$C$61))/(COUNT(S3:S52) - 2*$C$61)</f>
        <v>0.11872948028945256</v>
      </c>
      <c r="T62">
        <f>(SUM(T3:T52)-SMALL(T3:T52, $C$61)-LARGE(T3:T52,$C$61))/(COUNT(T3:T52) - 2*$C$61)</f>
        <v>543.34363377040927</v>
      </c>
      <c r="V62" t="s">
        <v>10</v>
      </c>
      <c r="X62">
        <f>(SUM(X3:X52)-SMALL(X3:X52, $C$61)-LARGE(X3:X52,$C$61))/(COUNT(X3:X52) - 2*$C$61)</f>
        <v>0.46201110376593829</v>
      </c>
      <c r="Y62">
        <f>(SUM(Y3:Y52)-SMALL(Y3:Y52, $C$61)-LARGE(Y3:Y52,$C$61))/(COUNT(Y3:Y52) - 2*$C$61)</f>
        <v>116.77396479559442</v>
      </c>
      <c r="AA62" t="s">
        <v>10</v>
      </c>
      <c r="AC62">
        <f>(SUM(AC3:AC52)-SMALL(AC3:AC52, $C$61)-LARGE(AC3:AC52,$C$61))/(COUNT(AC3:AC52) - 2*$C$61)</f>
        <v>0.35618028955643888</v>
      </c>
      <c r="AD62">
        <f>(SUM(AD3:AD52)-SMALL(AD3:AD52, $C$61)-LARGE(AD3:AD52,$C$61))/(COUNT(AD3:AD52) - 2*$C$61)</f>
        <v>241.83651490714504</v>
      </c>
      <c r="AF62" t="s">
        <v>10</v>
      </c>
      <c r="AH62">
        <f>(SUM(AH3:AH52)-SMALL(AH3:AH52, $C$61)-LARGE(AH3:AH52,$C$61))/(COUNT(AH3:AH52) - 2*$C$61)</f>
        <v>7.3784833340503272E-2</v>
      </c>
      <c r="AI62">
        <f>(SUM(AI3:AI52)-SMALL(AI3:AI52, $C$61)-LARGE(AI3:AI52,$C$61))/(COUNT(AI3:AI52) - 2*$C$61)</f>
        <v>904.85203799937426</v>
      </c>
    </row>
  </sheetData>
  <mergeCells count="7">
    <mergeCell ref="AF1:AI1"/>
    <mergeCell ref="B1:E1"/>
    <mergeCell ref="G1:J1"/>
    <mergeCell ref="L1:O1"/>
    <mergeCell ref="Q1:T1"/>
    <mergeCell ref="V1:Y1"/>
    <mergeCell ref="AA1:AD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I61"/>
  <sheetViews>
    <sheetView tabSelected="1" topLeftCell="A50" zoomScale="85" zoomScaleNormal="85" workbookViewId="0">
      <selection activeCell="AB74" sqref="AB74"/>
    </sheetView>
  </sheetViews>
  <sheetFormatPr defaultRowHeight="15" x14ac:dyDescent="0.25"/>
  <cols>
    <col min="1" max="1" width="7.140625" customWidth="1"/>
    <col min="2" max="3" width="17.42578125" customWidth="1"/>
    <col min="4" max="5" width="14.140625" bestFit="1" customWidth="1"/>
    <col min="7" max="8" width="17.42578125" customWidth="1"/>
    <col min="9" max="10" width="14.140625" bestFit="1" customWidth="1"/>
    <col min="12" max="13" width="17.42578125" customWidth="1"/>
    <col min="14" max="15" width="14.140625" bestFit="1" customWidth="1"/>
    <col min="17" max="18" width="17.42578125" customWidth="1"/>
    <col min="19" max="20" width="14.140625" bestFit="1" customWidth="1"/>
    <col min="22" max="23" width="17.42578125" customWidth="1"/>
    <col min="24" max="25" width="14.140625" bestFit="1" customWidth="1"/>
    <col min="27" max="28" width="17.42578125" customWidth="1"/>
    <col min="29" max="30" width="14.140625" bestFit="1" customWidth="1"/>
    <col min="32" max="33" width="17.42578125" customWidth="1"/>
    <col min="34" max="35" width="14.140625" bestFit="1" customWidth="1"/>
  </cols>
  <sheetData>
    <row r="1" spans="2:35" x14ac:dyDescent="0.25">
      <c r="B1" s="8" t="s">
        <v>27</v>
      </c>
      <c r="C1" s="8"/>
      <c r="D1" s="8"/>
      <c r="E1" s="8"/>
      <c r="G1" s="8" t="s">
        <v>28</v>
      </c>
      <c r="H1" s="8"/>
      <c r="I1" s="8"/>
      <c r="J1" s="8"/>
      <c r="L1" s="8" t="s">
        <v>29</v>
      </c>
      <c r="M1" s="8"/>
      <c r="N1" s="8"/>
      <c r="O1" s="8"/>
      <c r="Q1" s="8" t="s">
        <v>30</v>
      </c>
      <c r="R1" s="8"/>
      <c r="S1" s="8"/>
      <c r="T1" s="8"/>
      <c r="V1" s="8" t="s">
        <v>31</v>
      </c>
      <c r="W1" s="8"/>
      <c r="X1" s="8"/>
      <c r="Y1" s="8"/>
      <c r="AA1" s="8" t="s">
        <v>32</v>
      </c>
      <c r="AB1" s="8"/>
      <c r="AC1" s="8"/>
      <c r="AD1" s="8"/>
      <c r="AF1" s="8" t="s">
        <v>33</v>
      </c>
      <c r="AG1" s="8"/>
      <c r="AH1" s="8"/>
      <c r="AI1" s="8"/>
    </row>
    <row r="2" spans="2:35" x14ac:dyDescent="0.25">
      <c r="B2" s="1" t="s">
        <v>0</v>
      </c>
      <c r="C2" s="1" t="s">
        <v>36</v>
      </c>
      <c r="D2" s="1" t="s">
        <v>1</v>
      </c>
      <c r="E2" s="1" t="s">
        <v>2</v>
      </c>
      <c r="G2" s="1" t="s">
        <v>0</v>
      </c>
      <c r="H2" s="1" t="s">
        <v>36</v>
      </c>
      <c r="I2" s="1" t="s">
        <v>1</v>
      </c>
      <c r="J2" s="1" t="s">
        <v>2</v>
      </c>
      <c r="L2" s="1" t="s">
        <v>0</v>
      </c>
      <c r="M2" s="1" t="s">
        <v>36</v>
      </c>
      <c r="N2" s="1" t="s">
        <v>1</v>
      </c>
      <c r="O2" s="1" t="s">
        <v>2</v>
      </c>
      <c r="Q2" s="1" t="s">
        <v>0</v>
      </c>
      <c r="R2" s="1" t="s">
        <v>36</v>
      </c>
      <c r="S2" s="1" t="s">
        <v>1</v>
      </c>
      <c r="T2" s="1" t="s">
        <v>2</v>
      </c>
      <c r="V2" s="1" t="s">
        <v>0</v>
      </c>
      <c r="W2" s="1" t="s">
        <v>36</v>
      </c>
      <c r="X2" s="1" t="s">
        <v>1</v>
      </c>
      <c r="Y2" s="1" t="s">
        <v>2</v>
      </c>
      <c r="AA2" s="1" t="s">
        <v>0</v>
      </c>
      <c r="AB2" s="1" t="s">
        <v>36</v>
      </c>
      <c r="AC2" s="1" t="s">
        <v>1</v>
      </c>
      <c r="AD2" s="1" t="s">
        <v>2</v>
      </c>
      <c r="AF2" s="1" t="s">
        <v>0</v>
      </c>
      <c r="AG2" s="1" t="s">
        <v>36</v>
      </c>
      <c r="AH2" s="1" t="s">
        <v>1</v>
      </c>
      <c r="AI2" s="1" t="s">
        <v>2</v>
      </c>
    </row>
    <row r="3" spans="2:35" x14ac:dyDescent="0.25">
      <c r="B3" s="2">
        <v>44</v>
      </c>
      <c r="C3" s="2" t="str">
        <f>VLOOKUP(B3,'Object Types'!$B$3:$D$192, 3, FALSE)</f>
        <v>Pedestrian</v>
      </c>
      <c r="D3" s="2">
        <v>0.61320078669636602</v>
      </c>
      <c r="E3" s="2">
        <v>25.121156393927599</v>
      </c>
      <c r="G3" s="2">
        <v>44</v>
      </c>
      <c r="H3" s="2" t="str">
        <f>VLOOKUP(G3,'Object Types'!$B$3:$D$192, 3, FALSE)</f>
        <v>Pedestrian</v>
      </c>
      <c r="I3" s="2">
        <v>0.341371268051745</v>
      </c>
      <c r="J3" s="2">
        <v>63.726334394598602</v>
      </c>
      <c r="L3" s="2">
        <v>44</v>
      </c>
      <c r="M3" s="2" t="str">
        <f>VLOOKUP(L3,'Object Types'!$B$3:$D$192, 3, FALSE)</f>
        <v>Pedestrian</v>
      </c>
      <c r="N3" s="2">
        <v>0.17874585672204199</v>
      </c>
      <c r="O3" s="2">
        <v>241.887275495458</v>
      </c>
      <c r="Q3" s="2">
        <v>44</v>
      </c>
      <c r="R3" s="2" t="str">
        <f>VLOOKUP(Q3,'Object Types'!$B$3:$D$192, 3, FALSE)</f>
        <v>Pedestrian</v>
      </c>
      <c r="S3" s="2">
        <v>0.38270709243823697</v>
      </c>
      <c r="T3" s="2">
        <v>185.78079421759799</v>
      </c>
      <c r="V3" s="2">
        <v>44</v>
      </c>
      <c r="W3" s="2" t="str">
        <f>VLOOKUP(V3,'Object Types'!$B$3:$D$192, 3, FALSE)</f>
        <v>Pedestrian</v>
      </c>
      <c r="X3" s="2">
        <v>0.41928112107687898</v>
      </c>
      <c r="Y3" s="2">
        <v>66.945139997558798</v>
      </c>
      <c r="AA3" s="2">
        <v>44</v>
      </c>
      <c r="AB3" s="2" t="str">
        <f>VLOOKUP(AA3,'Object Types'!$B$3:$D$192, 3, FALSE)</f>
        <v>Pedestrian</v>
      </c>
      <c r="AC3" s="2">
        <v>0.25083280763240901</v>
      </c>
      <c r="AD3" s="2">
        <v>194.83542621302601</v>
      </c>
      <c r="AF3" s="2">
        <v>44</v>
      </c>
      <c r="AG3" s="2" t="str">
        <f>VLOOKUP(AF3,'Object Types'!$B$3:$D$192, 3, FALSE)</f>
        <v>Pedestrian</v>
      </c>
      <c r="AH3" s="2">
        <v>2.3947553498878098E-2</v>
      </c>
      <c r="AI3" s="2">
        <v>645.34016680059199</v>
      </c>
    </row>
    <row r="4" spans="2:35" x14ac:dyDescent="0.25">
      <c r="B4" s="2">
        <v>59</v>
      </c>
      <c r="C4" s="2" t="str">
        <f>VLOOKUP(B4,'Object Types'!$B$3:$D$192, 3, FALSE)</f>
        <v>Pedestrian</v>
      </c>
      <c r="D4" s="2">
        <v>0.22861061505982799</v>
      </c>
      <c r="E4" s="2">
        <v>356.91544639980901</v>
      </c>
      <c r="G4" s="2">
        <v>59</v>
      </c>
      <c r="H4" s="2" t="str">
        <f>VLOOKUP(G4,'Object Types'!$B$3:$D$192, 3, FALSE)</f>
        <v>Pedestrian</v>
      </c>
      <c r="I4" s="2">
        <v>0.212868974917897</v>
      </c>
      <c r="J4" s="2">
        <v>314.27202132684602</v>
      </c>
      <c r="L4" s="2">
        <v>59</v>
      </c>
      <c r="M4" s="2" t="str">
        <f>VLOOKUP(L4,'Object Types'!$B$3:$D$192, 3, FALSE)</f>
        <v>Pedestrian</v>
      </c>
      <c r="N4" s="2">
        <v>0.27086908484005001</v>
      </c>
      <c r="O4" s="2">
        <v>162.28693419864101</v>
      </c>
      <c r="Q4" s="2">
        <v>59</v>
      </c>
      <c r="R4" s="2" t="str">
        <f>VLOOKUP(Q4,'Object Types'!$B$3:$D$192, 3, FALSE)</f>
        <v>Pedestrian</v>
      </c>
      <c r="S4" s="2">
        <v>0.32367726355326798</v>
      </c>
      <c r="T4" s="2">
        <v>140.283909450197</v>
      </c>
      <c r="V4" s="2">
        <v>59</v>
      </c>
      <c r="W4" s="2" t="str">
        <f>VLOOKUP(V4,'Object Types'!$B$3:$D$192, 3, FALSE)</f>
        <v>Pedestrian</v>
      </c>
      <c r="X4" s="2">
        <v>0.41253959635686499</v>
      </c>
      <c r="Y4" s="2">
        <v>96.729243246263493</v>
      </c>
      <c r="AA4" s="2">
        <v>59</v>
      </c>
      <c r="AB4" s="2" t="str">
        <f>VLOOKUP(AA4,'Object Types'!$B$3:$D$192, 3, FALSE)</f>
        <v>Pedestrian</v>
      </c>
      <c r="AC4" s="2">
        <v>0.23331315590453</v>
      </c>
      <c r="AD4" s="2">
        <v>247.670845655145</v>
      </c>
      <c r="AF4" s="2">
        <v>59</v>
      </c>
      <c r="AG4" s="2" t="str">
        <f>VLOOKUP(AF4,'Object Types'!$B$3:$D$192, 3, FALSE)</f>
        <v>Pedestrian</v>
      </c>
      <c r="AH4" s="2">
        <v>2.2294862252257599E-2</v>
      </c>
      <c r="AI4" s="2">
        <v>654.98560209471395</v>
      </c>
    </row>
    <row r="5" spans="2:35" x14ac:dyDescent="0.25">
      <c r="B5" s="2">
        <v>110</v>
      </c>
      <c r="C5" s="2" t="str">
        <f>VLOOKUP(B5,'Object Types'!$B$3:$D$192, 3, FALSE)</f>
        <v>Pedestrian</v>
      </c>
      <c r="D5" s="2">
        <v>0.25307508204405699</v>
      </c>
      <c r="E5" s="2">
        <v>252.190228618844</v>
      </c>
      <c r="G5" s="2">
        <v>110</v>
      </c>
      <c r="H5" s="2" t="str">
        <f>VLOOKUP(G5,'Object Types'!$B$3:$D$192, 3, FALSE)</f>
        <v>Pedestrian</v>
      </c>
      <c r="I5" s="2">
        <v>0.30678399217896402</v>
      </c>
      <c r="J5" s="2">
        <v>244.92204661468401</v>
      </c>
      <c r="L5" s="2">
        <v>110</v>
      </c>
      <c r="M5" s="2" t="str">
        <f>VLOOKUP(L5,'Object Types'!$B$3:$D$192, 3, FALSE)</f>
        <v>Pedestrian</v>
      </c>
      <c r="N5" s="2">
        <v>0.27479400157841299</v>
      </c>
      <c r="O5" s="2">
        <v>336.59201767488901</v>
      </c>
      <c r="Q5" s="2">
        <v>110</v>
      </c>
      <c r="R5" s="2" t="str">
        <f>VLOOKUP(Q5,'Object Types'!$B$3:$D$192, 3, FALSE)</f>
        <v>Pedestrian</v>
      </c>
      <c r="S5" s="2">
        <v>0.24446186591442901</v>
      </c>
      <c r="T5" s="2">
        <v>369.667607731727</v>
      </c>
      <c r="V5" s="2">
        <v>110</v>
      </c>
      <c r="W5" s="2" t="str">
        <f>VLOOKUP(V5,'Object Types'!$B$3:$D$192, 3, FALSE)</f>
        <v>Pedestrian</v>
      </c>
      <c r="X5" s="2">
        <v>0.30528453407029199</v>
      </c>
      <c r="Y5" s="2">
        <v>299.89337253270401</v>
      </c>
      <c r="AA5" s="2">
        <v>110</v>
      </c>
      <c r="AB5" s="2" t="str">
        <f>VLOOKUP(AA5,'Object Types'!$B$3:$D$192, 3, FALSE)</f>
        <v>Pedestrian</v>
      </c>
      <c r="AC5" s="2">
        <v>0.31183095309168701</v>
      </c>
      <c r="AD5" s="2">
        <v>379.36936679442101</v>
      </c>
      <c r="AF5" s="2">
        <v>110</v>
      </c>
      <c r="AG5" s="2" t="str">
        <f>VLOOKUP(AF5,'Object Types'!$B$3:$D$192, 3, FALSE)</f>
        <v>Pedestrian</v>
      </c>
      <c r="AH5" s="2">
        <v>7.5369294837242404E-2</v>
      </c>
      <c r="AI5" s="2">
        <v>745.76104996065999</v>
      </c>
    </row>
    <row r="6" spans="2:35" x14ac:dyDescent="0.25">
      <c r="B6" s="2">
        <v>111</v>
      </c>
      <c r="C6" s="2" t="str">
        <f>VLOOKUP(B6,'Object Types'!$B$3:$D$192, 3, FALSE)</f>
        <v>Pedestrian</v>
      </c>
      <c r="D6" s="2">
        <v>0.374789318818811</v>
      </c>
      <c r="E6" s="2">
        <v>188.64333556048899</v>
      </c>
      <c r="G6" s="2">
        <v>111</v>
      </c>
      <c r="H6" s="2" t="str">
        <f>VLOOKUP(G6,'Object Types'!$B$3:$D$192, 3, FALSE)</f>
        <v>Pedestrian</v>
      </c>
      <c r="I6" s="2">
        <v>0.42111774628834597</v>
      </c>
      <c r="J6" s="2">
        <v>207.689632849867</v>
      </c>
      <c r="L6" s="2">
        <v>111</v>
      </c>
      <c r="M6" s="2" t="str">
        <f>VLOOKUP(L6,'Object Types'!$B$3:$D$192, 3, FALSE)</f>
        <v>Pedestrian</v>
      </c>
      <c r="N6" s="2">
        <v>0.15110204944001199</v>
      </c>
      <c r="O6" s="2">
        <v>376.98071183448701</v>
      </c>
      <c r="Q6" s="2">
        <v>111</v>
      </c>
      <c r="R6" s="2" t="str">
        <f>VLOOKUP(Q6,'Object Types'!$B$3:$D$192, 3, FALSE)</f>
        <v>Pedestrian</v>
      </c>
      <c r="S6" s="2">
        <v>0.35324508464150201</v>
      </c>
      <c r="T6" s="2">
        <v>326.11277752254398</v>
      </c>
      <c r="V6" s="2">
        <v>111</v>
      </c>
      <c r="W6" s="2" t="str">
        <f>VLOOKUP(V6,'Object Types'!$B$3:$D$192, 3, FALSE)</f>
        <v>Pedestrian</v>
      </c>
      <c r="X6" s="2">
        <v>0.39467195051197201</v>
      </c>
      <c r="Y6" s="2">
        <v>275.89577025305698</v>
      </c>
      <c r="AA6" s="2">
        <v>111</v>
      </c>
      <c r="AB6" s="2" t="str">
        <f>VLOOKUP(AA6,'Object Types'!$B$3:$D$192, 3, FALSE)</f>
        <v>Pedestrian</v>
      </c>
      <c r="AC6" s="2">
        <v>0.40102042322405101</v>
      </c>
      <c r="AD6" s="2">
        <v>250.52085176230599</v>
      </c>
      <c r="AF6" s="2">
        <v>123</v>
      </c>
      <c r="AG6" s="2" t="str">
        <f>VLOOKUP(AF6,'Object Types'!$B$3:$D$192, 3, FALSE)</f>
        <v>Pedestrian</v>
      </c>
      <c r="AH6" s="2">
        <v>7.5021231418650997E-2</v>
      </c>
      <c r="AI6" s="2">
        <v>777.95181371065996</v>
      </c>
    </row>
    <row r="7" spans="2:35" x14ac:dyDescent="0.25">
      <c r="B7" s="2">
        <v>123</v>
      </c>
      <c r="C7" s="2" t="str">
        <f>VLOOKUP(B7,'Object Types'!$B$3:$D$192, 3, FALSE)</f>
        <v>Pedestrian</v>
      </c>
      <c r="D7" s="2">
        <v>0.59129007531282296</v>
      </c>
      <c r="E7" s="2">
        <v>60.946890429589601</v>
      </c>
      <c r="G7" s="2">
        <v>123</v>
      </c>
      <c r="H7" s="2" t="str">
        <f>VLOOKUP(G7,'Object Types'!$B$3:$D$192, 3, FALSE)</f>
        <v>Pedestrian</v>
      </c>
      <c r="I7" s="2">
        <v>0.70235464231794098</v>
      </c>
      <c r="J7" s="2">
        <v>15.112402260253001</v>
      </c>
      <c r="L7" s="2">
        <v>123</v>
      </c>
      <c r="M7" s="2" t="str">
        <f>VLOOKUP(L7,'Object Types'!$B$3:$D$192, 3, FALSE)</f>
        <v>Pedestrian</v>
      </c>
      <c r="N7" s="2">
        <v>0.65715794766227797</v>
      </c>
      <c r="O7" s="2">
        <v>14.8174790096606</v>
      </c>
      <c r="Q7" s="2">
        <v>123</v>
      </c>
      <c r="R7" s="2" t="str">
        <f>VLOOKUP(Q7,'Object Types'!$B$3:$D$192, 3, FALSE)</f>
        <v>Pedestrian</v>
      </c>
      <c r="S7" s="2">
        <v>0.23043935642750801</v>
      </c>
      <c r="T7" s="2">
        <v>156.70601900714701</v>
      </c>
      <c r="V7" s="2">
        <v>123</v>
      </c>
      <c r="W7" s="2" t="str">
        <f>VLOOKUP(V7,'Object Types'!$B$3:$D$192, 3, FALSE)</f>
        <v>Pedestrian</v>
      </c>
      <c r="X7" s="2">
        <v>0.64489895492474103</v>
      </c>
      <c r="Y7" s="2">
        <v>18.273916975557398</v>
      </c>
      <c r="AA7" s="2">
        <v>123</v>
      </c>
      <c r="AB7" s="2" t="str">
        <f>VLOOKUP(AA7,'Object Types'!$B$3:$D$192, 3, FALSE)</f>
        <v>Pedestrian</v>
      </c>
      <c r="AC7" s="2">
        <v>1.8926465372061298E-2</v>
      </c>
      <c r="AD7" s="2">
        <v>951.50730376084198</v>
      </c>
      <c r="AF7" s="2">
        <v>124</v>
      </c>
      <c r="AG7" s="2" t="str">
        <f>VLOOKUP(AF7,'Object Types'!$B$3:$D$192, 3, FALSE)</f>
        <v>Pedestrian</v>
      </c>
      <c r="AH7" s="2">
        <v>1.2402535364346601E-2</v>
      </c>
      <c r="AI7" s="2">
        <v>659.50148539383304</v>
      </c>
    </row>
    <row r="8" spans="2:35" x14ac:dyDescent="0.25">
      <c r="B8" s="2">
        <v>124</v>
      </c>
      <c r="C8" s="2" t="str">
        <f>VLOOKUP(B8,'Object Types'!$B$3:$D$192, 3, FALSE)</f>
        <v>Pedestrian</v>
      </c>
      <c r="D8" s="2">
        <v>9.4809213998189604E-2</v>
      </c>
      <c r="E8" s="2">
        <v>506.33364964568</v>
      </c>
      <c r="G8" s="2">
        <v>124</v>
      </c>
      <c r="H8" s="2" t="str">
        <f>VLOOKUP(G8,'Object Types'!$B$3:$D$192, 3, FALSE)</f>
        <v>Pedestrian</v>
      </c>
      <c r="I8" s="2">
        <v>6.4035450288904297E-2</v>
      </c>
      <c r="J8" s="2">
        <v>609.91466245017</v>
      </c>
      <c r="L8" s="2">
        <v>124</v>
      </c>
      <c r="M8" s="2" t="str">
        <f>VLOOKUP(L8,'Object Types'!$B$3:$D$192, 3, FALSE)</f>
        <v>Pedestrian</v>
      </c>
      <c r="N8" s="2">
        <v>2.9494236543451E-2</v>
      </c>
      <c r="O8" s="2">
        <v>790.35680083753698</v>
      </c>
      <c r="Q8" s="2">
        <v>124</v>
      </c>
      <c r="R8" s="2" t="str">
        <f>VLOOKUP(Q8,'Object Types'!$B$3:$D$192, 3, FALSE)</f>
        <v>Pedestrian</v>
      </c>
      <c r="S8" s="2">
        <v>1.7203225003452401E-2</v>
      </c>
      <c r="T8" s="2">
        <v>815.94616863872</v>
      </c>
      <c r="V8" s="2">
        <v>124</v>
      </c>
      <c r="W8" s="2" t="str">
        <f>VLOOKUP(V8,'Object Types'!$B$3:$D$192, 3, FALSE)</f>
        <v>Pedestrian</v>
      </c>
      <c r="X8" s="2">
        <v>0.120889225583258</v>
      </c>
      <c r="Y8" s="2">
        <v>518.07547067803398</v>
      </c>
      <c r="AA8" s="2">
        <v>124</v>
      </c>
      <c r="AB8" s="2" t="str">
        <f>VLOOKUP(AA8,'Object Types'!$B$3:$D$192, 3, FALSE)</f>
        <v>Pedestrian</v>
      </c>
      <c r="AC8" s="2">
        <v>0.21745610589317399</v>
      </c>
      <c r="AD8" s="2">
        <v>128.238168977757</v>
      </c>
      <c r="AF8" s="2">
        <v>127</v>
      </c>
      <c r="AG8" s="2" t="str">
        <f>VLOOKUP(AF8,'Object Types'!$B$3:$D$192, 3, FALSE)</f>
        <v>Pedestrian</v>
      </c>
      <c r="AH8" s="2">
        <v>5.5239045820663898E-2</v>
      </c>
      <c r="AI8" s="2">
        <v>760.91793808227897</v>
      </c>
    </row>
    <row r="9" spans="2:35" x14ac:dyDescent="0.25">
      <c r="B9" s="2">
        <v>127</v>
      </c>
      <c r="C9" s="2" t="str">
        <f>VLOOKUP(B9,'Object Types'!$B$3:$D$192, 3, FALSE)</f>
        <v>Pedestrian</v>
      </c>
      <c r="D9" s="2">
        <v>0.48752803697243502</v>
      </c>
      <c r="E9" s="2">
        <v>40.417155919958397</v>
      </c>
      <c r="G9" s="2">
        <v>127</v>
      </c>
      <c r="H9" s="2" t="str">
        <f>VLOOKUP(G9,'Object Types'!$B$3:$D$192, 3, FALSE)</f>
        <v>Pedestrian</v>
      </c>
      <c r="I9" s="2">
        <v>0.53430352343402299</v>
      </c>
      <c r="J9" s="2">
        <v>42.942500099699402</v>
      </c>
      <c r="L9" s="2">
        <v>127</v>
      </c>
      <c r="M9" s="2" t="str">
        <f>VLOOKUP(L9,'Object Types'!$B$3:$D$192, 3, FALSE)</f>
        <v>Pedestrian</v>
      </c>
      <c r="N9" s="2">
        <v>0.43984448502594298</v>
      </c>
      <c r="O9" s="2">
        <v>76.825150535189096</v>
      </c>
      <c r="Q9" s="2">
        <v>127</v>
      </c>
      <c r="R9" s="2" t="str">
        <f>VLOOKUP(Q9,'Object Types'!$B$3:$D$192, 3, FALSE)</f>
        <v>Pedestrian</v>
      </c>
      <c r="S9" s="2">
        <v>0.42019261627598697</v>
      </c>
      <c r="T9" s="2">
        <v>69.541619996605107</v>
      </c>
      <c r="V9" s="2">
        <v>127</v>
      </c>
      <c r="W9" s="2" t="str">
        <f>VLOOKUP(V9,'Object Types'!$B$3:$D$192, 3, FALSE)</f>
        <v>Pedestrian</v>
      </c>
      <c r="X9" s="2">
        <v>0.484624867504163</v>
      </c>
      <c r="Y9" s="2">
        <v>45.905992147107703</v>
      </c>
      <c r="AA9" s="2">
        <v>127</v>
      </c>
      <c r="AB9" s="2" t="str">
        <f>VLOOKUP(AA9,'Object Types'!$B$3:$D$192, 3, FALSE)</f>
        <v>Pedestrian</v>
      </c>
      <c r="AC9" s="2">
        <v>0.46505342372401498</v>
      </c>
      <c r="AD9" s="2">
        <v>33.587313096008202</v>
      </c>
      <c r="AF9" s="2">
        <v>128</v>
      </c>
      <c r="AG9" s="2" t="str">
        <f>VLOOKUP(AF9,'Object Types'!$B$3:$D$192, 3, FALSE)</f>
        <v>Pedestrian</v>
      </c>
      <c r="AH9" s="2">
        <v>0.105540700225422</v>
      </c>
      <c r="AI9" s="2">
        <v>743.350488261348</v>
      </c>
    </row>
    <row r="10" spans="2:35" x14ac:dyDescent="0.25">
      <c r="B10" s="2">
        <v>128</v>
      </c>
      <c r="C10" s="2" t="str">
        <f>VLOOKUP(B10,'Object Types'!$B$3:$D$192, 3, FALSE)</f>
        <v>Pedestrian</v>
      </c>
      <c r="D10" s="2">
        <v>0.43688678613686699</v>
      </c>
      <c r="E10" s="2">
        <v>56.939425824264298</v>
      </c>
      <c r="G10" s="2">
        <v>128</v>
      </c>
      <c r="H10" s="2" t="str">
        <f>VLOOKUP(G10,'Object Types'!$B$3:$D$192, 3, FALSE)</f>
        <v>Pedestrian</v>
      </c>
      <c r="I10" s="2">
        <v>0.456939000482251</v>
      </c>
      <c r="J10" s="2">
        <v>75.611491280196503</v>
      </c>
      <c r="L10" s="2">
        <v>128</v>
      </c>
      <c r="M10" s="2" t="str">
        <f>VLOOKUP(L10,'Object Types'!$B$3:$D$192, 3, FALSE)</f>
        <v>Pedestrian</v>
      </c>
      <c r="N10" s="2">
        <v>0.44848517128500098</v>
      </c>
      <c r="O10" s="2">
        <v>101.64140373969001</v>
      </c>
      <c r="Q10" s="2">
        <v>128</v>
      </c>
      <c r="R10" s="2" t="str">
        <f>VLOOKUP(Q10,'Object Types'!$B$3:$D$192, 3, FALSE)</f>
        <v>Pedestrian</v>
      </c>
      <c r="S10" s="2">
        <v>0.40941976304406402</v>
      </c>
      <c r="T10" s="2">
        <v>89.8742784363955</v>
      </c>
      <c r="V10" s="2">
        <v>128</v>
      </c>
      <c r="W10" s="2" t="str">
        <f>VLOOKUP(V10,'Object Types'!$B$3:$D$192, 3, FALSE)</f>
        <v>Pedestrian</v>
      </c>
      <c r="X10" s="2">
        <v>0.46100259599889098</v>
      </c>
      <c r="Y10" s="2">
        <v>64.572346641504794</v>
      </c>
      <c r="AA10" s="2">
        <v>128</v>
      </c>
      <c r="AB10" s="2" t="str">
        <f>VLOOKUP(AA10,'Object Types'!$B$3:$D$192, 3, FALSE)</f>
        <v>Pedestrian</v>
      </c>
      <c r="AC10" s="2">
        <v>0.40413454675058003</v>
      </c>
      <c r="AD10" s="2">
        <v>161.981821096923</v>
      </c>
      <c r="AF10" s="2">
        <v>129</v>
      </c>
      <c r="AG10" s="2" t="str">
        <f>VLOOKUP(AF10,'Object Types'!$B$3:$D$192, 3, FALSE)</f>
        <v>Pedestrian</v>
      </c>
      <c r="AH10" s="2">
        <v>3.5041921833186197E-2</v>
      </c>
      <c r="AI10" s="2">
        <v>800.48685358841203</v>
      </c>
    </row>
    <row r="11" spans="2:35" x14ac:dyDescent="0.25">
      <c r="B11" s="2">
        <v>129</v>
      </c>
      <c r="C11" s="2" t="str">
        <f>VLOOKUP(B11,'Object Types'!$B$3:$D$192, 3, FALSE)</f>
        <v>Pedestrian</v>
      </c>
      <c r="D11" s="2">
        <v>0.104470414211357</v>
      </c>
      <c r="E11" s="2">
        <v>192.75059533854801</v>
      </c>
      <c r="G11" s="2">
        <v>129</v>
      </c>
      <c r="H11" s="2" t="str">
        <f>VLOOKUP(G11,'Object Types'!$B$3:$D$192, 3, FALSE)</f>
        <v>Pedestrian</v>
      </c>
      <c r="I11" s="2">
        <v>0.176639866105437</v>
      </c>
      <c r="J11" s="2">
        <v>592.99413188123503</v>
      </c>
      <c r="L11" s="2">
        <v>129</v>
      </c>
      <c r="M11" s="2" t="str">
        <f>VLOOKUP(L11,'Object Types'!$B$3:$D$192, 3, FALSE)</f>
        <v>Pedestrian</v>
      </c>
      <c r="N11" s="2">
        <v>0.111877994593336</v>
      </c>
      <c r="O11" s="2">
        <v>219.72390075848</v>
      </c>
      <c r="Q11" s="2">
        <v>129</v>
      </c>
      <c r="R11" s="2" t="str">
        <f>VLOOKUP(Q11,'Object Types'!$B$3:$D$192, 3, FALSE)</f>
        <v>Pedestrian</v>
      </c>
      <c r="S11" s="2">
        <v>8.2295663264600305E-2</v>
      </c>
      <c r="T11" s="2">
        <v>273.892806511873</v>
      </c>
      <c r="V11" s="2">
        <v>129</v>
      </c>
      <c r="W11" s="2" t="str">
        <f>VLOOKUP(V11,'Object Types'!$B$3:$D$192, 3, FALSE)</f>
        <v>Pedestrian</v>
      </c>
      <c r="X11" s="2">
        <v>0.12660527730322699</v>
      </c>
      <c r="Y11" s="2">
        <v>168.26304279340701</v>
      </c>
      <c r="AA11" s="2">
        <v>129</v>
      </c>
      <c r="AB11" s="2" t="str">
        <f>VLOOKUP(AA11,'Object Types'!$B$3:$D$192, 3, FALSE)</f>
        <v>Pedestrian</v>
      </c>
      <c r="AC11" s="2">
        <v>1.16664377019046E-2</v>
      </c>
      <c r="AD11" s="2">
        <v>688.38317421995703</v>
      </c>
      <c r="AF11" s="2">
        <v>133</v>
      </c>
      <c r="AG11" s="2" t="str">
        <f>VLOOKUP(AF11,'Object Types'!$B$3:$D$192, 3, FALSE)</f>
        <v>Pedestrian</v>
      </c>
      <c r="AH11" s="2">
        <v>1.0592813392918199E-2</v>
      </c>
      <c r="AI11" s="2">
        <v>1012.02545373907</v>
      </c>
    </row>
    <row r="12" spans="2:35" x14ac:dyDescent="0.25">
      <c r="B12" s="2">
        <v>133</v>
      </c>
      <c r="C12" s="2" t="str">
        <f>VLOOKUP(B12,'Object Types'!$B$3:$D$192, 3, FALSE)</f>
        <v>Pedestrian</v>
      </c>
      <c r="D12" s="2">
        <v>0.13092945230952599</v>
      </c>
      <c r="E12" s="2">
        <v>191.83083619312299</v>
      </c>
      <c r="G12" s="2">
        <v>133</v>
      </c>
      <c r="H12" s="2" t="str">
        <f>VLOOKUP(G12,'Object Types'!$B$3:$D$192, 3, FALSE)</f>
        <v>Pedestrian</v>
      </c>
      <c r="I12" s="2">
        <v>0.24160802006406901</v>
      </c>
      <c r="J12" s="2">
        <v>112.231611001042</v>
      </c>
      <c r="L12" s="2">
        <v>133</v>
      </c>
      <c r="M12" s="2" t="str">
        <f>VLOOKUP(L12,'Object Types'!$B$3:$D$192, 3, FALSE)</f>
        <v>Pedestrian</v>
      </c>
      <c r="N12" s="2">
        <v>8.7775361807761507E-2</v>
      </c>
      <c r="O12" s="2">
        <v>254.408726733039</v>
      </c>
      <c r="Q12" s="2">
        <v>133</v>
      </c>
      <c r="R12" s="2" t="str">
        <f>VLOOKUP(Q12,'Object Types'!$B$3:$D$192, 3, FALSE)</f>
        <v>Pedestrian</v>
      </c>
      <c r="S12" s="2">
        <v>0.102420456611025</v>
      </c>
      <c r="T12" s="2">
        <v>211.20055100170401</v>
      </c>
      <c r="V12" s="2">
        <v>133</v>
      </c>
      <c r="W12" s="2" t="str">
        <f>VLOOKUP(V12,'Object Types'!$B$3:$D$192, 3, FALSE)</f>
        <v>Pedestrian</v>
      </c>
      <c r="X12" s="2">
        <v>9.88067622125266E-2</v>
      </c>
      <c r="Y12" s="2">
        <v>278.721374401086</v>
      </c>
      <c r="AA12" s="2">
        <v>133</v>
      </c>
      <c r="AB12" s="2" t="str">
        <f>VLOOKUP(AA12,'Object Types'!$B$3:$D$192, 3, FALSE)</f>
        <v>Pedestrian</v>
      </c>
      <c r="AC12" s="2">
        <v>9.5257305142207906E-3</v>
      </c>
      <c r="AD12" s="2">
        <v>604.96186733397701</v>
      </c>
      <c r="AF12" s="2">
        <v>134</v>
      </c>
      <c r="AG12" s="2" t="str">
        <f>VLOOKUP(AF12,'Object Types'!$B$3:$D$192, 3, FALSE)</f>
        <v>Pedestrian</v>
      </c>
      <c r="AH12" s="2">
        <v>9.0848550515842692E-3</v>
      </c>
      <c r="AI12" s="2">
        <v>694.62549518503397</v>
      </c>
    </row>
    <row r="13" spans="2:35" x14ac:dyDescent="0.25">
      <c r="B13" s="2">
        <v>134</v>
      </c>
      <c r="C13" s="2" t="str">
        <f>VLOOKUP(B13,'Object Types'!$B$3:$D$192, 3, FALSE)</f>
        <v>Pedestrian</v>
      </c>
      <c r="D13" s="2">
        <v>0.203513656152391</v>
      </c>
      <c r="E13" s="2">
        <v>276.45277141381501</v>
      </c>
      <c r="G13" s="2">
        <v>134</v>
      </c>
      <c r="H13" s="2" t="str">
        <f>VLOOKUP(G13,'Object Types'!$B$3:$D$192, 3, FALSE)</f>
        <v>Pedestrian</v>
      </c>
      <c r="I13" s="2">
        <v>0.30617198685811597</v>
      </c>
      <c r="J13" s="2">
        <v>63.3581911785597</v>
      </c>
      <c r="L13" s="2">
        <v>134</v>
      </c>
      <c r="M13" s="2" t="str">
        <f>VLOOKUP(L13,'Object Types'!$B$3:$D$192, 3, FALSE)</f>
        <v>Pedestrian</v>
      </c>
      <c r="N13" s="2">
        <v>0.242138733114791</v>
      </c>
      <c r="O13" s="2">
        <v>142.149938908622</v>
      </c>
      <c r="Q13" s="2">
        <v>134</v>
      </c>
      <c r="R13" s="2" t="str">
        <f>VLOOKUP(Q13,'Object Types'!$B$3:$D$192, 3, FALSE)</f>
        <v>Pedestrian</v>
      </c>
      <c r="S13" s="2">
        <v>0.217705375612473</v>
      </c>
      <c r="T13" s="2">
        <v>82.617773891156901</v>
      </c>
      <c r="V13" s="2">
        <v>134</v>
      </c>
      <c r="W13" s="2" t="str">
        <f>VLOOKUP(V13,'Object Types'!$B$3:$D$192, 3, FALSE)</f>
        <v>Pedestrian</v>
      </c>
      <c r="X13" s="2">
        <v>0.32318653503486</v>
      </c>
      <c r="Y13" s="2">
        <v>91.172217669829706</v>
      </c>
      <c r="AA13" s="2">
        <v>134</v>
      </c>
      <c r="AB13" s="2" t="str">
        <f>VLOOKUP(AA13,'Object Types'!$B$3:$D$192, 3, FALSE)</f>
        <v>Pedestrian</v>
      </c>
      <c r="AC13" s="2">
        <v>1.34052906262464E-2</v>
      </c>
      <c r="AD13" s="2">
        <v>440.66171904291099</v>
      </c>
      <c r="AF13" s="2">
        <v>135</v>
      </c>
      <c r="AG13" s="2" t="str">
        <f>VLOOKUP(AF13,'Object Types'!$B$3:$D$192, 3, FALSE)</f>
        <v>Pedestrian</v>
      </c>
      <c r="AH13" s="2">
        <v>1.04119550721291E-2</v>
      </c>
      <c r="AI13" s="2">
        <v>567.747155783724</v>
      </c>
    </row>
    <row r="14" spans="2:35" x14ac:dyDescent="0.25">
      <c r="B14" s="2">
        <v>135</v>
      </c>
      <c r="C14" s="2" t="str">
        <f>VLOOKUP(B14,'Object Types'!$B$3:$D$192, 3, FALSE)</f>
        <v>Pedestrian</v>
      </c>
      <c r="D14" s="2">
        <v>0.16555449836549099</v>
      </c>
      <c r="E14" s="2">
        <v>180.67659018280801</v>
      </c>
      <c r="G14" s="2">
        <v>135</v>
      </c>
      <c r="H14" s="2" t="str">
        <f>VLOOKUP(G14,'Object Types'!$B$3:$D$192, 3, FALSE)</f>
        <v>Pedestrian</v>
      </c>
      <c r="I14" s="2">
        <v>0.16497001173573</v>
      </c>
      <c r="J14" s="2">
        <v>275.07362499959697</v>
      </c>
      <c r="L14" s="2">
        <v>135</v>
      </c>
      <c r="M14" s="2" t="str">
        <f>VLOOKUP(L14,'Object Types'!$B$3:$D$192, 3, FALSE)</f>
        <v>Pedestrian</v>
      </c>
      <c r="N14" s="2">
        <v>0.16425282296528901</v>
      </c>
      <c r="O14" s="2">
        <v>148.22213668648399</v>
      </c>
      <c r="Q14" s="2">
        <v>135</v>
      </c>
      <c r="R14" s="2" t="str">
        <f>VLOOKUP(Q14,'Object Types'!$B$3:$D$192, 3, FALSE)</f>
        <v>Pedestrian</v>
      </c>
      <c r="S14" s="2">
        <v>0.16412672086022201</v>
      </c>
      <c r="T14" s="2">
        <v>119.143549812324</v>
      </c>
      <c r="V14" s="2">
        <v>135</v>
      </c>
      <c r="W14" s="2" t="str">
        <f>VLOOKUP(V14,'Object Types'!$B$3:$D$192, 3, FALSE)</f>
        <v>Pedestrian</v>
      </c>
      <c r="X14" s="2">
        <v>0.173657188531392</v>
      </c>
      <c r="Y14" s="2">
        <v>97.979634446397895</v>
      </c>
      <c r="AA14" s="2">
        <v>135</v>
      </c>
      <c r="AB14" s="2" t="str">
        <f>VLOOKUP(AA14,'Object Types'!$B$3:$D$192, 3, FALSE)</f>
        <v>Pedestrian</v>
      </c>
      <c r="AC14" s="2">
        <v>0.12667034157450099</v>
      </c>
      <c r="AD14" s="2">
        <v>365.92742318244598</v>
      </c>
      <c r="AF14" s="2">
        <v>136</v>
      </c>
      <c r="AG14" s="2" t="str">
        <f>VLOOKUP(AF14,'Object Types'!$B$3:$D$192, 3, FALSE)</f>
        <v>Pedestrian</v>
      </c>
      <c r="AH14" s="2">
        <v>1.56014269481883E-2</v>
      </c>
      <c r="AI14" s="2">
        <v>598.76236475185397</v>
      </c>
    </row>
    <row r="15" spans="2:35" x14ac:dyDescent="0.25">
      <c r="B15" s="2">
        <v>136</v>
      </c>
      <c r="C15" s="2" t="str">
        <f>VLOOKUP(B15,'Object Types'!$B$3:$D$192, 3, FALSE)</f>
        <v>Pedestrian</v>
      </c>
      <c r="D15" s="2">
        <v>8.3375084426310902E-3</v>
      </c>
      <c r="E15" s="2">
        <v>1125.5760723947001</v>
      </c>
      <c r="G15" s="2">
        <v>136</v>
      </c>
      <c r="H15" s="2" t="str">
        <f>VLOOKUP(G15,'Object Types'!$B$3:$D$192, 3, FALSE)</f>
        <v>Pedestrian</v>
      </c>
      <c r="I15" s="2">
        <v>4.8433053208989101E-2</v>
      </c>
      <c r="J15" s="2">
        <v>791.88639620616198</v>
      </c>
      <c r="L15" s="2">
        <v>136</v>
      </c>
      <c r="M15" s="2" t="str">
        <f>VLOOKUP(L15,'Object Types'!$B$3:$D$192, 3, FALSE)</f>
        <v>Pedestrian</v>
      </c>
      <c r="N15" s="2">
        <v>1.9668485695408699E-2</v>
      </c>
      <c r="O15" s="2">
        <v>1032.28904776902</v>
      </c>
      <c r="Q15" s="2">
        <v>136</v>
      </c>
      <c r="R15" s="2" t="str">
        <f>VLOOKUP(Q15,'Object Types'!$B$3:$D$192, 3, FALSE)</f>
        <v>Pedestrian</v>
      </c>
      <c r="S15" s="2">
        <v>1.7665008544845099E-2</v>
      </c>
      <c r="T15" s="2">
        <v>986.75132252491596</v>
      </c>
      <c r="V15" s="2">
        <v>136</v>
      </c>
      <c r="W15" s="2" t="str">
        <f>VLOOKUP(V15,'Object Types'!$B$3:$D$192, 3, FALSE)</f>
        <v>Pedestrian</v>
      </c>
      <c r="X15" s="2">
        <v>2.3314618640902101E-2</v>
      </c>
      <c r="Y15" s="2">
        <v>1008.41176545346</v>
      </c>
      <c r="AA15" s="2">
        <v>136</v>
      </c>
      <c r="AB15" s="2" t="str">
        <f>VLOOKUP(AA15,'Object Types'!$B$3:$D$192, 3, FALSE)</f>
        <v>Pedestrian</v>
      </c>
      <c r="AC15" s="2">
        <v>2.03389400133419E-2</v>
      </c>
      <c r="AD15" s="2">
        <v>968.76041157159295</v>
      </c>
      <c r="AF15" s="2">
        <v>137</v>
      </c>
      <c r="AG15" s="2" t="str">
        <f>VLOOKUP(AF15,'Object Types'!$B$3:$D$192, 3, FALSE)</f>
        <v>Pedestrian</v>
      </c>
      <c r="AH15" s="2">
        <v>6.3513858396304204E-2</v>
      </c>
      <c r="AI15" s="2">
        <v>783.75306090799597</v>
      </c>
    </row>
    <row r="16" spans="2:35" x14ac:dyDescent="0.25">
      <c r="B16" s="2">
        <v>137</v>
      </c>
      <c r="C16" s="2" t="str">
        <f>VLOOKUP(B16,'Object Types'!$B$3:$D$192, 3, FALSE)</f>
        <v>Pedestrian</v>
      </c>
      <c r="D16" s="2">
        <v>0.158037155444748</v>
      </c>
      <c r="E16" s="2">
        <v>147.25642808126</v>
      </c>
      <c r="G16" s="2">
        <v>137</v>
      </c>
      <c r="H16" s="2" t="str">
        <f>VLOOKUP(G16,'Object Types'!$B$3:$D$192, 3, FALSE)</f>
        <v>Pedestrian</v>
      </c>
      <c r="I16" s="2">
        <v>0.14134849621984399</v>
      </c>
      <c r="J16" s="2">
        <v>174.769638774329</v>
      </c>
      <c r="L16" s="2">
        <v>137</v>
      </c>
      <c r="M16" s="2" t="str">
        <f>VLOOKUP(L16,'Object Types'!$B$3:$D$192, 3, FALSE)</f>
        <v>Pedestrian</v>
      </c>
      <c r="N16" s="2">
        <v>0.37060652073439598</v>
      </c>
      <c r="O16" s="2">
        <v>152.98702550342099</v>
      </c>
      <c r="Q16" s="2">
        <v>137</v>
      </c>
      <c r="R16" s="2" t="str">
        <f>VLOOKUP(Q16,'Object Types'!$B$3:$D$192, 3, FALSE)</f>
        <v>Pedestrian</v>
      </c>
      <c r="S16" s="2">
        <v>0.28253359678363399</v>
      </c>
      <c r="T16" s="2">
        <v>118.795973890856</v>
      </c>
      <c r="V16" s="2">
        <v>137</v>
      </c>
      <c r="W16" s="2" t="str">
        <f>VLOOKUP(V16,'Object Types'!$B$3:$D$192, 3, FALSE)</f>
        <v>Pedestrian</v>
      </c>
      <c r="X16" s="2">
        <v>0.26465904512296701</v>
      </c>
      <c r="Y16" s="2">
        <v>89.296746415889402</v>
      </c>
      <c r="AA16" s="2">
        <v>137</v>
      </c>
      <c r="AB16" s="2" t="str">
        <f>VLOOKUP(AA16,'Object Types'!$B$3:$D$192, 3, FALSE)</f>
        <v>Pedestrian</v>
      </c>
      <c r="AC16" s="2">
        <v>0.42575467342250201</v>
      </c>
      <c r="AD16" s="2">
        <v>165.14855804758801</v>
      </c>
      <c r="AF16" s="2">
        <v>157</v>
      </c>
      <c r="AG16" s="2" t="str">
        <f>VLOOKUP(AF16,'Object Types'!$B$3:$D$192, 3, FALSE)</f>
        <v>Pedestrian</v>
      </c>
      <c r="AH16" s="2">
        <v>0.28180328469426802</v>
      </c>
      <c r="AI16" s="2">
        <v>438.815682799738</v>
      </c>
    </row>
    <row r="17" spans="2:35" x14ac:dyDescent="0.25">
      <c r="B17" s="2">
        <v>138</v>
      </c>
      <c r="C17" s="2" t="str">
        <f>VLOOKUP(B17,'Object Types'!$B$3:$D$192, 3, FALSE)</f>
        <v>Pedestrian</v>
      </c>
      <c r="D17" s="2">
        <v>0.52105860694124795</v>
      </c>
      <c r="E17" s="2">
        <v>40.865264616791499</v>
      </c>
      <c r="G17" s="2">
        <v>138</v>
      </c>
      <c r="H17" s="2" t="str">
        <f>VLOOKUP(G17,'Object Types'!$B$3:$D$192, 3, FALSE)</f>
        <v>Pedestrian</v>
      </c>
      <c r="I17" s="2">
        <v>0.48891544442054302</v>
      </c>
      <c r="J17" s="2">
        <v>43.558465453238</v>
      </c>
      <c r="L17" s="2">
        <v>138</v>
      </c>
      <c r="M17" s="2" t="str">
        <f>VLOOKUP(L17,'Object Types'!$B$3:$D$192, 3, FALSE)</f>
        <v>Pedestrian</v>
      </c>
      <c r="N17" s="2">
        <v>0.22729847532508499</v>
      </c>
      <c r="O17" s="2">
        <v>143.46983867434</v>
      </c>
      <c r="Q17" s="2">
        <v>138</v>
      </c>
      <c r="R17" s="2" t="str">
        <f>VLOOKUP(Q17,'Object Types'!$B$3:$D$192, 3, FALSE)</f>
        <v>Pedestrian</v>
      </c>
      <c r="S17" s="2">
        <v>0.221928627412671</v>
      </c>
      <c r="T17" s="2">
        <v>157.655102690376</v>
      </c>
      <c r="V17" s="2">
        <v>138</v>
      </c>
      <c r="W17" s="2" t="str">
        <f>VLOOKUP(V17,'Object Types'!$B$3:$D$192, 3, FALSE)</f>
        <v>Pedestrian</v>
      </c>
      <c r="X17" s="2">
        <v>0.25468905479792697</v>
      </c>
      <c r="Y17" s="2">
        <v>104.90059432194801</v>
      </c>
      <c r="AA17" s="2">
        <v>138</v>
      </c>
      <c r="AB17" s="2" t="str">
        <f>VLOOKUP(AA17,'Object Types'!$B$3:$D$192, 3, FALSE)</f>
        <v>Pedestrian</v>
      </c>
      <c r="AC17" s="2">
        <v>1.7200299889661302E-2</v>
      </c>
      <c r="AD17" s="2">
        <v>1081.0510031740901</v>
      </c>
      <c r="AF17" s="2">
        <v>158</v>
      </c>
      <c r="AG17" s="2" t="str">
        <f>VLOOKUP(AF17,'Object Types'!$B$3:$D$192, 3, FALSE)</f>
        <v>Pedestrian</v>
      </c>
      <c r="AH17" s="2">
        <v>0.28479308985302099</v>
      </c>
      <c r="AI17" s="2">
        <v>517.15377806306503</v>
      </c>
    </row>
    <row r="18" spans="2:35" x14ac:dyDescent="0.25">
      <c r="B18" s="2">
        <v>139</v>
      </c>
      <c r="C18" s="2" t="str">
        <f>VLOOKUP(B18,'Object Types'!$B$3:$D$192, 3, FALSE)</f>
        <v>Pedestrian</v>
      </c>
      <c r="D18" s="2">
        <v>0.31519728778612699</v>
      </c>
      <c r="E18" s="2">
        <v>47.109706055543299</v>
      </c>
      <c r="G18" s="2">
        <v>139</v>
      </c>
      <c r="H18" s="2" t="str">
        <f>VLOOKUP(G18,'Object Types'!$B$3:$D$192, 3, FALSE)</f>
        <v>Pedestrian</v>
      </c>
      <c r="I18" s="2">
        <v>0.230007102949735</v>
      </c>
      <c r="J18" s="2">
        <v>48.121193591165699</v>
      </c>
      <c r="L18" s="2">
        <v>139</v>
      </c>
      <c r="M18" s="2" t="str">
        <f>VLOOKUP(L18,'Object Types'!$B$3:$D$192, 3, FALSE)</f>
        <v>Pedestrian</v>
      </c>
      <c r="N18" s="2">
        <v>5.9195570438186303E-2</v>
      </c>
      <c r="O18" s="2">
        <v>533.57402587950799</v>
      </c>
      <c r="Q18" s="2">
        <v>139</v>
      </c>
      <c r="R18" s="2" t="str">
        <f>VLOOKUP(Q18,'Object Types'!$B$3:$D$192, 3, FALSE)</f>
        <v>Pedestrian</v>
      </c>
      <c r="S18" s="2">
        <v>0.11371663200992201</v>
      </c>
      <c r="T18" s="2">
        <v>42.965088317494398</v>
      </c>
      <c r="V18" s="2">
        <v>139</v>
      </c>
      <c r="W18" s="2" t="str">
        <f>VLOOKUP(V18,'Object Types'!$B$3:$D$192, 3, FALSE)</f>
        <v>Pedestrian</v>
      </c>
      <c r="X18" s="2">
        <v>0.26161056395208898</v>
      </c>
      <c r="Y18" s="2">
        <v>50.352762032167398</v>
      </c>
      <c r="AA18" s="2">
        <v>139</v>
      </c>
      <c r="AB18" s="2" t="str">
        <f>VLOOKUP(AA18,'Object Types'!$B$3:$D$192, 3, FALSE)</f>
        <v>Pedestrian</v>
      </c>
      <c r="AC18" s="2">
        <v>0.31113683761156502</v>
      </c>
      <c r="AD18" s="2">
        <v>41.919377116807702</v>
      </c>
      <c r="AF18" s="2">
        <v>163</v>
      </c>
      <c r="AG18" s="2" t="str">
        <f>VLOOKUP(AF18,'Object Types'!$B$3:$D$192, 3, FALSE)</f>
        <v>Occluder full</v>
      </c>
      <c r="AH18" s="2">
        <v>0.31322529787018</v>
      </c>
      <c r="AI18" s="2">
        <v>282.17893358574298</v>
      </c>
    </row>
    <row r="19" spans="2:35" x14ac:dyDescent="0.25">
      <c r="B19" s="2">
        <v>140</v>
      </c>
      <c r="C19" s="2" t="str">
        <f>VLOOKUP(B19,'Object Types'!$B$3:$D$192, 3, FALSE)</f>
        <v>Pedestrian</v>
      </c>
      <c r="D19" s="2">
        <v>0.35329062560464403</v>
      </c>
      <c r="E19" s="2">
        <v>51.398927108234503</v>
      </c>
      <c r="G19" s="2">
        <v>140</v>
      </c>
      <c r="H19" s="2" t="str">
        <f>VLOOKUP(G19,'Object Types'!$B$3:$D$192, 3, FALSE)</f>
        <v>Pedestrian</v>
      </c>
      <c r="I19" s="2">
        <v>0.35473839261998502</v>
      </c>
      <c r="J19" s="2">
        <v>52.139278343983598</v>
      </c>
      <c r="L19" s="2">
        <v>140</v>
      </c>
      <c r="M19" s="2" t="str">
        <f>VLOOKUP(L19,'Object Types'!$B$3:$D$192, 3, FALSE)</f>
        <v>Pedestrian</v>
      </c>
      <c r="N19" s="2">
        <v>1.9680748110427301E-2</v>
      </c>
      <c r="O19" s="2">
        <v>1030.54473180778</v>
      </c>
      <c r="Q19" s="2">
        <v>140</v>
      </c>
      <c r="R19" s="2" t="str">
        <f>VLOOKUP(Q19,'Object Types'!$B$3:$D$192, 3, FALSE)</f>
        <v>Pedestrian</v>
      </c>
      <c r="S19" s="2">
        <v>8.9588797817458196E-2</v>
      </c>
      <c r="T19" s="2">
        <v>72.290311057948898</v>
      </c>
      <c r="V19" s="2">
        <v>140</v>
      </c>
      <c r="W19" s="2" t="str">
        <f>VLOOKUP(V19,'Object Types'!$B$3:$D$192, 3, FALSE)</f>
        <v>Pedestrian</v>
      </c>
      <c r="X19" s="2">
        <v>0.129803061207514</v>
      </c>
      <c r="Y19" s="2">
        <v>92.516983516477595</v>
      </c>
      <c r="AA19" s="2">
        <v>140</v>
      </c>
      <c r="AB19" s="2" t="str">
        <f>VLOOKUP(AA19,'Object Types'!$B$3:$D$192, 3, FALSE)</f>
        <v>Pedestrian</v>
      </c>
      <c r="AC19" s="2">
        <v>1.80827278368072E-2</v>
      </c>
      <c r="AD19" s="2">
        <v>644.58607725962202</v>
      </c>
      <c r="AF19" s="2">
        <v>164</v>
      </c>
      <c r="AG19" s="2" t="str">
        <f>VLOOKUP(AF19,'Object Types'!$B$3:$D$192, 3, FALSE)</f>
        <v>Occluder full</v>
      </c>
      <c r="AH19" s="2">
        <v>0.101839378619698</v>
      </c>
      <c r="AI19" s="2">
        <v>616.51539093251597</v>
      </c>
    </row>
    <row r="20" spans="2:35" x14ac:dyDescent="0.25">
      <c r="B20" s="2">
        <v>157</v>
      </c>
      <c r="C20" s="2" t="str">
        <f>VLOOKUP(B20,'Object Types'!$B$3:$D$192, 3, FALSE)</f>
        <v>Pedestrian</v>
      </c>
      <c r="D20" s="2">
        <v>0.507843117146208</v>
      </c>
      <c r="E20" s="2">
        <v>112.800006557686</v>
      </c>
      <c r="G20" s="2">
        <v>157</v>
      </c>
      <c r="H20" s="2" t="str">
        <f>VLOOKUP(G20,'Object Types'!$B$3:$D$192, 3, FALSE)</f>
        <v>Pedestrian</v>
      </c>
      <c r="I20" s="2">
        <v>0.57523978122992403</v>
      </c>
      <c r="J20" s="2">
        <v>61.530690106633401</v>
      </c>
      <c r="L20" s="2">
        <v>157</v>
      </c>
      <c r="M20" s="2" t="str">
        <f>VLOOKUP(L20,'Object Types'!$B$3:$D$192, 3, FALSE)</f>
        <v>Pedestrian</v>
      </c>
      <c r="N20" s="2">
        <v>0.57212258011242401</v>
      </c>
      <c r="O20" s="2">
        <v>33.540374250446902</v>
      </c>
      <c r="Q20" s="2">
        <v>157</v>
      </c>
      <c r="R20" s="2" t="str">
        <f>VLOOKUP(Q20,'Object Types'!$B$3:$D$192, 3, FALSE)</f>
        <v>Pedestrian</v>
      </c>
      <c r="S20" s="2">
        <v>0.48115218824147798</v>
      </c>
      <c r="T20" s="2">
        <v>22.787032245029302</v>
      </c>
      <c r="V20" s="2">
        <v>157</v>
      </c>
      <c r="W20" s="2" t="str">
        <f>VLOOKUP(V20,'Object Types'!$B$3:$D$192, 3, FALSE)</f>
        <v>Pedestrian</v>
      </c>
      <c r="X20" s="2">
        <v>0.355080087005397</v>
      </c>
      <c r="Y20" s="2">
        <v>133.17336666812</v>
      </c>
      <c r="AA20" s="2">
        <v>157</v>
      </c>
      <c r="AB20" s="2" t="str">
        <f>VLOOKUP(AA20,'Object Types'!$B$3:$D$192, 3, FALSE)</f>
        <v>Pedestrian</v>
      </c>
      <c r="AC20" s="2">
        <v>0.53348516762673903</v>
      </c>
      <c r="AD20" s="2">
        <v>64.9952720079568</v>
      </c>
      <c r="AF20" s="2">
        <v>169</v>
      </c>
      <c r="AG20" s="2" t="str">
        <f>VLOOKUP(AF20,'Object Types'!$B$3:$D$192, 3, FALSE)</f>
        <v>Pedestrian</v>
      </c>
      <c r="AH20" s="2">
        <v>7.6212737819656998E-2</v>
      </c>
      <c r="AI20" s="2">
        <v>1205.63230910525</v>
      </c>
    </row>
    <row r="21" spans="2:35" x14ac:dyDescent="0.25">
      <c r="B21" s="2">
        <v>158</v>
      </c>
      <c r="C21" s="2" t="str">
        <f>VLOOKUP(B21,'Object Types'!$B$3:$D$192, 3, FALSE)</f>
        <v>Pedestrian</v>
      </c>
      <c r="D21" s="2">
        <v>8.2561134428085894E-2</v>
      </c>
      <c r="E21" s="2">
        <v>235.47921898127399</v>
      </c>
      <c r="G21" s="2">
        <v>158</v>
      </c>
      <c r="H21" s="2" t="str">
        <f>VLOOKUP(G21,'Object Types'!$B$3:$D$192, 3, FALSE)</f>
        <v>Pedestrian</v>
      </c>
      <c r="I21" s="2">
        <v>0.66303176607493797</v>
      </c>
      <c r="J21" s="2">
        <v>14.7927713835016</v>
      </c>
      <c r="L21" s="2">
        <v>158</v>
      </c>
      <c r="M21" s="2" t="str">
        <f>VLOOKUP(L21,'Object Types'!$B$3:$D$192, 3, FALSE)</f>
        <v>Pedestrian</v>
      </c>
      <c r="N21" s="2">
        <v>0.26840469964837899</v>
      </c>
      <c r="O21" s="2">
        <v>78.019822048886695</v>
      </c>
      <c r="Q21" s="2">
        <v>158</v>
      </c>
      <c r="R21" s="2" t="str">
        <f>VLOOKUP(Q21,'Object Types'!$B$3:$D$192, 3, FALSE)</f>
        <v>Pedestrian</v>
      </c>
      <c r="S21" s="2">
        <v>4.0753051082896299E-2</v>
      </c>
      <c r="T21" s="2">
        <v>704.80744480746102</v>
      </c>
      <c r="V21" s="2">
        <v>158</v>
      </c>
      <c r="W21" s="2" t="str">
        <f>VLOOKUP(V21,'Object Types'!$B$3:$D$192, 3, FALSE)</f>
        <v>Pedestrian</v>
      </c>
      <c r="X21" s="2">
        <v>0.33221692263399399</v>
      </c>
      <c r="Y21" s="2">
        <v>66.681588807511801</v>
      </c>
      <c r="AA21" s="2">
        <v>158</v>
      </c>
      <c r="AB21" s="2" t="str">
        <f>VLOOKUP(AA21,'Object Types'!$B$3:$D$192, 3, FALSE)</f>
        <v>Pedestrian</v>
      </c>
      <c r="AC21" s="2">
        <v>0.116483691931457</v>
      </c>
      <c r="AD21" s="2">
        <v>235.50679776342201</v>
      </c>
      <c r="AF21" s="2">
        <v>170</v>
      </c>
      <c r="AG21" s="2" t="str">
        <f>VLOOKUP(AF21,'Object Types'!$B$3:$D$192, 3, FALSE)</f>
        <v>Pedestrian</v>
      </c>
      <c r="AH21" s="2">
        <v>3.8569987705592897E-2</v>
      </c>
      <c r="AI21" s="2">
        <v>1222.27022083776</v>
      </c>
    </row>
    <row r="22" spans="2:35" x14ac:dyDescent="0.25">
      <c r="B22" s="2">
        <v>163</v>
      </c>
      <c r="C22" s="2" t="str">
        <f>VLOOKUP(B22,'Object Types'!$B$3:$D$192, 3, FALSE)</f>
        <v>Occluder full</v>
      </c>
      <c r="D22" s="2">
        <v>0.55271814606217695</v>
      </c>
      <c r="E22" s="2">
        <v>38.448777083274301</v>
      </c>
      <c r="G22" s="2">
        <v>163</v>
      </c>
      <c r="H22" s="2" t="str">
        <f>VLOOKUP(G22,'Object Types'!$B$3:$D$192, 3, FALSE)</f>
        <v>Occluder full</v>
      </c>
      <c r="I22" s="2">
        <v>0.49849041317005199</v>
      </c>
      <c r="J22" s="2">
        <v>33.292868030582703</v>
      </c>
      <c r="L22" s="2">
        <v>163</v>
      </c>
      <c r="M22" s="2" t="str">
        <f>VLOOKUP(L22,'Object Types'!$B$3:$D$192, 3, FALSE)</f>
        <v>Occluder full</v>
      </c>
      <c r="N22" s="2">
        <v>0.64948781685236301</v>
      </c>
      <c r="O22" s="2">
        <v>24.404017355173298</v>
      </c>
      <c r="Q22" s="2">
        <v>163</v>
      </c>
      <c r="R22" s="2" t="str">
        <f>VLOOKUP(Q22,'Object Types'!$B$3:$D$192, 3, FALSE)</f>
        <v>Occluder full</v>
      </c>
      <c r="S22" s="2">
        <v>0.39484792221176801</v>
      </c>
      <c r="T22" s="2">
        <v>43.280367197234902</v>
      </c>
      <c r="V22" s="2">
        <v>163</v>
      </c>
      <c r="W22" s="2" t="str">
        <f>VLOOKUP(V22,'Object Types'!$B$3:$D$192, 3, FALSE)</f>
        <v>Occluder full</v>
      </c>
      <c r="X22" s="2">
        <v>0.48680999922769302</v>
      </c>
      <c r="Y22" s="2">
        <v>46.011453262818101</v>
      </c>
      <c r="AA22" s="2">
        <v>163</v>
      </c>
      <c r="AB22" s="2" t="str">
        <f>VLOOKUP(AA22,'Object Types'!$B$3:$D$192, 3, FALSE)</f>
        <v>Occluder full</v>
      </c>
      <c r="AC22" s="2">
        <v>9.3172000254049293E-3</v>
      </c>
      <c r="AD22" s="2">
        <v>826.65033922548798</v>
      </c>
      <c r="AF22" s="2">
        <v>171</v>
      </c>
      <c r="AG22" s="2" t="str">
        <f>VLOOKUP(AF22,'Object Types'!$B$3:$D$192, 3, FALSE)</f>
        <v>Static Person</v>
      </c>
      <c r="AH22" s="2">
        <v>6.3152244436745095E-2</v>
      </c>
      <c r="AI22" s="2">
        <v>634.04472901029601</v>
      </c>
    </row>
    <row r="23" spans="2:35" x14ac:dyDescent="0.25">
      <c r="B23" s="2">
        <v>164</v>
      </c>
      <c r="C23" s="2" t="str">
        <f>VLOOKUP(B23,'Object Types'!$B$3:$D$192, 3, FALSE)</f>
        <v>Occluder full</v>
      </c>
      <c r="D23" s="2">
        <v>0.15689795164484899</v>
      </c>
      <c r="E23" s="2">
        <v>165.089199597239</v>
      </c>
      <c r="G23" s="2">
        <v>164</v>
      </c>
      <c r="H23" s="2" t="str">
        <f>VLOOKUP(G23,'Object Types'!$B$3:$D$192, 3, FALSE)</f>
        <v>Occluder full</v>
      </c>
      <c r="I23" s="2">
        <v>0.38677589718122701</v>
      </c>
      <c r="J23" s="2">
        <v>44.5334989851576</v>
      </c>
      <c r="L23" s="2">
        <v>164</v>
      </c>
      <c r="M23" s="2" t="str">
        <f>VLOOKUP(L23,'Object Types'!$B$3:$D$192, 3, FALSE)</f>
        <v>Occluder full</v>
      </c>
      <c r="N23" s="2">
        <v>0.34030199799032601</v>
      </c>
      <c r="O23" s="2">
        <v>48.3149931024832</v>
      </c>
      <c r="Q23" s="2">
        <v>164</v>
      </c>
      <c r="R23" s="2" t="str">
        <f>VLOOKUP(Q23,'Object Types'!$B$3:$D$192, 3, FALSE)</f>
        <v>Occluder full</v>
      </c>
      <c r="S23" s="2">
        <v>0.185624319817594</v>
      </c>
      <c r="T23" s="2">
        <v>66.474811150593695</v>
      </c>
      <c r="V23" s="2">
        <v>164</v>
      </c>
      <c r="W23" s="2" t="str">
        <f>VLOOKUP(V23,'Object Types'!$B$3:$D$192, 3, FALSE)</f>
        <v>Occluder full</v>
      </c>
      <c r="X23" s="2">
        <v>0.437514823266487</v>
      </c>
      <c r="Y23" s="2">
        <v>39.246469796144801</v>
      </c>
      <c r="AA23" s="2">
        <v>164</v>
      </c>
      <c r="AB23" s="2" t="str">
        <f>VLOOKUP(AA23,'Object Types'!$B$3:$D$192, 3, FALSE)</f>
        <v>Occluder full</v>
      </c>
      <c r="AC23" s="2">
        <v>0.38100584469922999</v>
      </c>
      <c r="AD23" s="2">
        <v>41.4849967288363</v>
      </c>
      <c r="AF23" s="2">
        <v>172</v>
      </c>
      <c r="AG23" s="2" t="str">
        <f>VLOOKUP(AF23,'Object Types'!$B$3:$D$192, 3, FALSE)</f>
        <v>Pedestrian</v>
      </c>
      <c r="AH23" s="2">
        <v>6.9124018865479503E-2</v>
      </c>
      <c r="AI23" s="2">
        <v>581.93618774778395</v>
      </c>
    </row>
    <row r="24" spans="2:35" x14ac:dyDescent="0.25">
      <c r="B24" s="2">
        <v>166</v>
      </c>
      <c r="C24" s="2" t="str">
        <f>VLOOKUP(B24,'Object Types'!$B$3:$D$192, 3, FALSE)</f>
        <v>Occluder full</v>
      </c>
      <c r="D24" s="2">
        <v>0.379484696354633</v>
      </c>
      <c r="E24" s="2">
        <v>49.203497309412597</v>
      </c>
      <c r="G24" s="2">
        <v>166</v>
      </c>
      <c r="H24" s="2" t="str">
        <f>VLOOKUP(G24,'Object Types'!$B$3:$D$192, 3, FALSE)</f>
        <v>Occluder full</v>
      </c>
      <c r="I24" s="2">
        <v>0.33089820859369001</v>
      </c>
      <c r="J24" s="2">
        <v>39.247183616225698</v>
      </c>
      <c r="L24" s="2">
        <v>166</v>
      </c>
      <c r="M24" s="2" t="str">
        <f>VLOOKUP(L24,'Object Types'!$B$3:$D$192, 3, FALSE)</f>
        <v>Occluder full</v>
      </c>
      <c r="N24" s="2">
        <v>0.35098964763432</v>
      </c>
      <c r="O24" s="2">
        <v>97.199985380031706</v>
      </c>
      <c r="Q24" s="2">
        <v>166</v>
      </c>
      <c r="R24" s="2" t="str">
        <f>VLOOKUP(Q24,'Object Types'!$B$3:$D$192, 3, FALSE)</f>
        <v>Occluder full</v>
      </c>
      <c r="S24" s="2">
        <v>1.9906146507168598E-2</v>
      </c>
      <c r="T24" s="2">
        <v>204.27850100398101</v>
      </c>
      <c r="V24" s="2">
        <v>166</v>
      </c>
      <c r="W24" s="2" t="str">
        <f>VLOOKUP(V24,'Object Types'!$B$3:$D$192, 3, FALSE)</f>
        <v>Occluder full</v>
      </c>
      <c r="X24" s="2">
        <v>0.47631404775424302</v>
      </c>
      <c r="Y24" s="2">
        <v>42.812888923848703</v>
      </c>
      <c r="AA24" s="2">
        <v>166</v>
      </c>
      <c r="AB24" s="2" t="str">
        <f>VLOOKUP(AA24,'Object Types'!$B$3:$D$192, 3, FALSE)</f>
        <v>Occluder full</v>
      </c>
      <c r="AC24" s="2">
        <v>0.47467365128504202</v>
      </c>
      <c r="AD24" s="2">
        <v>28.604061775952299</v>
      </c>
      <c r="AF24" s="2">
        <v>184</v>
      </c>
      <c r="AG24" s="2" t="str">
        <f>VLOOKUP(AF24,'Object Types'!$B$3:$D$192, 3, FALSE)</f>
        <v>Pedestrian</v>
      </c>
      <c r="AH24" s="2">
        <v>0.210310258474775</v>
      </c>
      <c r="AI24" s="2">
        <v>203.60952354894201</v>
      </c>
    </row>
    <row r="25" spans="2:35" x14ac:dyDescent="0.25">
      <c r="B25" s="2">
        <v>169</v>
      </c>
      <c r="C25" s="2" t="str">
        <f>VLOOKUP(B25,'Object Types'!$B$3:$D$192, 3, FALSE)</f>
        <v>Pedestrian</v>
      </c>
      <c r="D25" s="2">
        <v>0.27531188536248202</v>
      </c>
      <c r="E25" s="2">
        <v>55.562523835062599</v>
      </c>
      <c r="G25" s="2">
        <v>169</v>
      </c>
      <c r="H25" s="2" t="str">
        <f>VLOOKUP(G25,'Object Types'!$B$3:$D$192, 3, FALSE)</f>
        <v>Pedestrian</v>
      </c>
      <c r="I25" s="2">
        <v>0.2182906834219</v>
      </c>
      <c r="J25" s="2">
        <v>62.1384491440243</v>
      </c>
      <c r="L25" s="2">
        <v>169</v>
      </c>
      <c r="M25" s="2" t="str">
        <f>VLOOKUP(L25,'Object Types'!$B$3:$D$192, 3, FALSE)</f>
        <v>Pedestrian</v>
      </c>
      <c r="N25" s="2">
        <v>0.27558393810916199</v>
      </c>
      <c r="O25" s="2">
        <v>58.359232852412703</v>
      </c>
      <c r="Q25" s="2">
        <v>169</v>
      </c>
      <c r="R25" s="2" t="str">
        <f>VLOOKUP(Q25,'Object Types'!$B$3:$D$192, 3, FALSE)</f>
        <v>Pedestrian</v>
      </c>
      <c r="S25" s="2">
        <v>0.29554990169115503</v>
      </c>
      <c r="T25" s="2">
        <v>53.482557425203602</v>
      </c>
      <c r="V25" s="2">
        <v>169</v>
      </c>
      <c r="W25" s="2" t="str">
        <f>VLOOKUP(V25,'Object Types'!$B$3:$D$192, 3, FALSE)</f>
        <v>Pedestrian</v>
      </c>
      <c r="X25" s="2">
        <v>0.27928678853293498</v>
      </c>
      <c r="Y25" s="2">
        <v>63.075479056067003</v>
      </c>
      <c r="AA25" s="2">
        <v>169</v>
      </c>
      <c r="AB25" s="2" t="str">
        <f>VLOOKUP(AA25,'Object Types'!$B$3:$D$192, 3, FALSE)</f>
        <v>Pedestrian</v>
      </c>
      <c r="AC25" s="2">
        <v>6.4357361418106197E-3</v>
      </c>
      <c r="AD25" s="2">
        <v>846.51659379438001</v>
      </c>
      <c r="AF25" s="2">
        <v>188</v>
      </c>
      <c r="AG25" s="2" t="str">
        <f>VLOOKUP(AF25,'Object Types'!$B$3:$D$192, 3, FALSE)</f>
        <v>Occluder full</v>
      </c>
      <c r="AH25" s="2">
        <v>7.17390484923595E-2</v>
      </c>
      <c r="AI25" s="2">
        <v>1059.7962860391599</v>
      </c>
    </row>
    <row r="26" spans="2:35" x14ac:dyDescent="0.25">
      <c r="B26" s="2">
        <v>170</v>
      </c>
      <c r="C26" s="2" t="str">
        <f>VLOOKUP(B26,'Object Types'!$B$3:$D$192, 3, FALSE)</f>
        <v>Pedestrian</v>
      </c>
      <c r="D26" s="2">
        <v>0.30207991486565</v>
      </c>
      <c r="E26" s="2">
        <v>101.65540379525601</v>
      </c>
      <c r="G26" s="2">
        <v>170</v>
      </c>
      <c r="H26" s="2" t="str">
        <f>VLOOKUP(G26,'Object Types'!$B$3:$D$192, 3, FALSE)</f>
        <v>Pedestrian</v>
      </c>
      <c r="I26" s="2">
        <v>0.27873161770980598</v>
      </c>
      <c r="J26" s="2">
        <v>75.329268643030602</v>
      </c>
      <c r="L26" s="2">
        <v>170</v>
      </c>
      <c r="M26" s="2" t="str">
        <f>VLOOKUP(L26,'Object Types'!$B$3:$D$192, 3, FALSE)</f>
        <v>Pedestrian</v>
      </c>
      <c r="N26" s="2">
        <v>0.135406551508606</v>
      </c>
      <c r="O26" s="2">
        <v>281.641060598016</v>
      </c>
      <c r="Q26" s="2">
        <v>170</v>
      </c>
      <c r="R26" s="2" t="str">
        <f>VLOOKUP(Q26,'Object Types'!$B$3:$D$192, 3, FALSE)</f>
        <v>Pedestrian</v>
      </c>
      <c r="S26" s="2">
        <v>0.113676774251377</v>
      </c>
      <c r="T26" s="2">
        <v>507.51210034741399</v>
      </c>
      <c r="V26" s="2">
        <v>170</v>
      </c>
      <c r="W26" s="2" t="str">
        <f>VLOOKUP(V26,'Object Types'!$B$3:$D$192, 3, FALSE)</f>
        <v>Pedestrian</v>
      </c>
      <c r="X26" s="2">
        <v>0.181878662133904</v>
      </c>
      <c r="Y26" s="2">
        <v>389.62787632539403</v>
      </c>
      <c r="AA26" s="2">
        <v>170</v>
      </c>
      <c r="AB26" s="2" t="str">
        <f>VLOOKUP(AA26,'Object Types'!$B$3:$D$192, 3, FALSE)</f>
        <v>Pedestrian</v>
      </c>
      <c r="AC26" s="2">
        <v>0.163326491582586</v>
      </c>
      <c r="AD26" s="2">
        <v>413.22795715954101</v>
      </c>
      <c r="AF26" s="2">
        <v>191</v>
      </c>
      <c r="AG26" s="2" t="str">
        <f>VLOOKUP(AF26,'Object Types'!$B$3:$D$192, 3, FALSE)</f>
        <v>Occluder full</v>
      </c>
      <c r="AH26" s="2">
        <v>4.5071357407307798E-2</v>
      </c>
      <c r="AI26" s="2">
        <v>1156.1195753936499</v>
      </c>
    </row>
    <row r="27" spans="2:35" x14ac:dyDescent="0.25">
      <c r="B27" s="2">
        <v>171</v>
      </c>
      <c r="C27" s="2" t="str">
        <f>VLOOKUP(B27,'Object Types'!$B$3:$D$192, 3, FALSE)</f>
        <v>Static Person</v>
      </c>
      <c r="D27" s="2">
        <v>0.51130720098707705</v>
      </c>
      <c r="E27" s="2">
        <v>33.0046062472221</v>
      </c>
      <c r="G27" s="2">
        <v>171</v>
      </c>
      <c r="H27" s="2" t="str">
        <f>VLOOKUP(G27,'Object Types'!$B$3:$D$192, 3, FALSE)</f>
        <v>Static Person</v>
      </c>
      <c r="I27" s="2">
        <v>0.53465256232611102</v>
      </c>
      <c r="J27" s="2">
        <v>22.734931627570099</v>
      </c>
      <c r="L27" s="2">
        <v>171</v>
      </c>
      <c r="M27" s="2" t="str">
        <f>VLOOKUP(L27,'Object Types'!$B$3:$D$192, 3, FALSE)</f>
        <v>Static Person</v>
      </c>
      <c r="N27" s="2">
        <v>2.9441871930503901E-2</v>
      </c>
      <c r="O27" s="2">
        <v>654.03983919785605</v>
      </c>
      <c r="Q27" s="2">
        <v>171</v>
      </c>
      <c r="R27" s="2" t="str">
        <f>VLOOKUP(Q27,'Object Types'!$B$3:$D$192, 3, FALSE)</f>
        <v>Static Person</v>
      </c>
      <c r="S27" s="2">
        <v>0.52853586314617296</v>
      </c>
      <c r="T27" s="2">
        <v>24.640759826762501</v>
      </c>
      <c r="V27" s="2">
        <v>171</v>
      </c>
      <c r="W27" s="2" t="str">
        <f>VLOOKUP(V27,'Object Types'!$B$3:$D$192, 3, FALSE)</f>
        <v>Static Person</v>
      </c>
      <c r="X27" s="2">
        <v>0.51050620711960804</v>
      </c>
      <c r="Y27" s="2">
        <v>44.308893984454002</v>
      </c>
      <c r="AA27" s="2">
        <v>171</v>
      </c>
      <c r="AB27" s="2" t="str">
        <f>VLOOKUP(AA27,'Object Types'!$B$3:$D$192, 3, FALSE)</f>
        <v>Static Person</v>
      </c>
      <c r="AC27" s="2">
        <v>5.7970487654288002E-3</v>
      </c>
      <c r="AD27" s="2">
        <v>863.13379187467694</v>
      </c>
      <c r="AF27" s="2">
        <v>193</v>
      </c>
      <c r="AG27" s="2" t="str">
        <f>VLOOKUP(AF27,'Object Types'!$B$3:$D$192, 3, FALSE)</f>
        <v>Pedestrian</v>
      </c>
      <c r="AH27" s="2">
        <v>0.165550412759883</v>
      </c>
      <c r="AI27" s="2">
        <v>651.40649032285501</v>
      </c>
    </row>
    <row r="28" spans="2:35" x14ac:dyDescent="0.25">
      <c r="B28" s="2">
        <v>172</v>
      </c>
      <c r="C28" s="2" t="str">
        <f>VLOOKUP(B28,'Object Types'!$B$3:$D$192, 3, FALSE)</f>
        <v>Pedestrian</v>
      </c>
      <c r="D28" s="2">
        <v>0.36125620618745602</v>
      </c>
      <c r="E28" s="2">
        <v>60.171301343524902</v>
      </c>
      <c r="G28" s="2">
        <v>172</v>
      </c>
      <c r="H28" s="2" t="str">
        <f>VLOOKUP(G28,'Object Types'!$B$3:$D$192, 3, FALSE)</f>
        <v>Pedestrian</v>
      </c>
      <c r="I28" s="2">
        <v>0.21184803519387099</v>
      </c>
      <c r="J28" s="2">
        <v>281.05884452006597</v>
      </c>
      <c r="L28" s="2">
        <v>172</v>
      </c>
      <c r="M28" s="2" t="str">
        <f>VLOOKUP(L28,'Object Types'!$B$3:$D$192, 3, FALSE)</f>
        <v>Pedestrian</v>
      </c>
      <c r="N28" s="2">
        <v>4.4070895351141198E-2</v>
      </c>
      <c r="O28" s="2">
        <v>635.44608596020498</v>
      </c>
      <c r="Q28" s="2">
        <v>172</v>
      </c>
      <c r="R28" s="2" t="str">
        <f>VLOOKUP(Q28,'Object Types'!$B$3:$D$192, 3, FALSE)</f>
        <v>Pedestrian</v>
      </c>
      <c r="S28" s="2">
        <v>0.44406367875613101</v>
      </c>
      <c r="T28" s="2">
        <v>48.471901461806297</v>
      </c>
      <c r="V28" s="2">
        <v>172</v>
      </c>
      <c r="W28" s="2" t="str">
        <f>VLOOKUP(V28,'Object Types'!$B$3:$D$192, 3, FALSE)</f>
        <v>Pedestrian</v>
      </c>
      <c r="X28" s="2">
        <v>0.53587246471584304</v>
      </c>
      <c r="Y28" s="2">
        <v>29.779053265833401</v>
      </c>
      <c r="AA28" s="2">
        <v>172</v>
      </c>
      <c r="AB28" s="2" t="str">
        <f>VLOOKUP(AA28,'Object Types'!$B$3:$D$192, 3, FALSE)</f>
        <v>Pedestrian</v>
      </c>
      <c r="AC28" s="2">
        <v>8.7714704731482393E-3</v>
      </c>
      <c r="AD28" s="2">
        <v>819.11334331605701</v>
      </c>
      <c r="AF28" s="2">
        <v>194</v>
      </c>
      <c r="AG28" s="2" t="str">
        <f>VLOOKUP(AF28,'Object Types'!$B$3:$D$192, 3, FALSE)</f>
        <v>Occluder full</v>
      </c>
      <c r="AH28" s="2">
        <v>5.91128200867048E-2</v>
      </c>
      <c r="AI28" s="2">
        <v>864.86778513933302</v>
      </c>
    </row>
    <row r="29" spans="2:35" x14ac:dyDescent="0.25">
      <c r="B29" s="2">
        <v>184</v>
      </c>
      <c r="C29" s="2" t="str">
        <f>VLOOKUP(B29,'Object Types'!$B$3:$D$192, 3, FALSE)</f>
        <v>Pedestrian</v>
      </c>
      <c r="D29" s="2">
        <v>0.46247332308995598</v>
      </c>
      <c r="E29" s="2">
        <v>39.248321459049997</v>
      </c>
      <c r="G29" s="2">
        <v>184</v>
      </c>
      <c r="H29" s="2" t="str">
        <f>VLOOKUP(G29,'Object Types'!$B$3:$D$192, 3, FALSE)</f>
        <v>Pedestrian</v>
      </c>
      <c r="I29" s="2">
        <v>0.45066766386724999</v>
      </c>
      <c r="J29" s="2">
        <v>32.509570792780302</v>
      </c>
      <c r="L29" s="2">
        <v>184</v>
      </c>
      <c r="M29" s="2" t="str">
        <f>VLOOKUP(L29,'Object Types'!$B$3:$D$192, 3, FALSE)</f>
        <v>Pedestrian</v>
      </c>
      <c r="N29" s="2">
        <v>0.611912494035737</v>
      </c>
      <c r="O29" s="2">
        <v>20.233571807964299</v>
      </c>
      <c r="Q29" s="2">
        <v>184</v>
      </c>
      <c r="R29" s="2" t="str">
        <f>VLOOKUP(Q29,'Object Types'!$B$3:$D$192, 3, FALSE)</f>
        <v>Pedestrian</v>
      </c>
      <c r="S29" s="2">
        <v>0.33307739171085599</v>
      </c>
      <c r="T29" s="2">
        <v>83.612081354114693</v>
      </c>
      <c r="V29" s="2">
        <v>184</v>
      </c>
      <c r="W29" s="2" t="str">
        <f>VLOOKUP(V29,'Object Types'!$B$3:$D$192, 3, FALSE)</f>
        <v>Pedestrian</v>
      </c>
      <c r="X29" s="2">
        <v>0.55225702788756803</v>
      </c>
      <c r="Y29" s="2">
        <v>34.038783256054899</v>
      </c>
      <c r="AA29" s="2">
        <v>184</v>
      </c>
      <c r="AB29" s="2" t="str">
        <f>VLOOKUP(AA29,'Object Types'!$B$3:$D$192, 3, FALSE)</f>
        <v>Pedestrian</v>
      </c>
      <c r="AC29" s="2">
        <v>0.54172137648497498</v>
      </c>
      <c r="AD29" s="2">
        <v>31.873586047291599</v>
      </c>
      <c r="AF29" s="2">
        <v>195</v>
      </c>
      <c r="AG29" s="2" t="str">
        <f>VLOOKUP(AF29,'Object Types'!$B$3:$D$192, 3, FALSE)</f>
        <v>Pedestrian</v>
      </c>
      <c r="AH29" s="2">
        <v>0.101602756363874</v>
      </c>
      <c r="AI29" s="2">
        <v>458.40353909693903</v>
      </c>
    </row>
    <row r="30" spans="2:35" x14ac:dyDescent="0.25">
      <c r="B30" s="2">
        <v>188</v>
      </c>
      <c r="C30" s="2" t="str">
        <f>VLOOKUP(B30,'Object Types'!$B$3:$D$192, 3, FALSE)</f>
        <v>Occluder full</v>
      </c>
      <c r="D30" s="2">
        <v>0.56948153201098495</v>
      </c>
      <c r="E30" s="2">
        <v>40.280894634523598</v>
      </c>
      <c r="G30" s="2">
        <v>188</v>
      </c>
      <c r="H30" s="2" t="str">
        <f>VLOOKUP(G30,'Object Types'!$B$3:$D$192, 3, FALSE)</f>
        <v>Occluder full</v>
      </c>
      <c r="I30" s="2">
        <v>0.674778822397474</v>
      </c>
      <c r="J30" s="2">
        <v>21.374976208058801</v>
      </c>
      <c r="L30" s="2">
        <v>188</v>
      </c>
      <c r="M30" s="2" t="str">
        <f>VLOOKUP(L30,'Object Types'!$B$3:$D$192, 3, FALSE)</f>
        <v>Occluder full</v>
      </c>
      <c r="N30" s="2">
        <v>0.51255999574559497</v>
      </c>
      <c r="O30" s="2">
        <v>49.338233099807198</v>
      </c>
      <c r="Q30" s="2">
        <v>188</v>
      </c>
      <c r="R30" s="2" t="str">
        <f>VLOOKUP(Q30,'Object Types'!$B$3:$D$192, 3, FALSE)</f>
        <v>Occluder full</v>
      </c>
      <c r="S30" s="2">
        <v>0.20684056847869101</v>
      </c>
      <c r="T30" s="2">
        <v>511.71368962464402</v>
      </c>
      <c r="V30" s="2">
        <v>188</v>
      </c>
      <c r="W30" s="2" t="str">
        <f>VLOOKUP(V30,'Object Types'!$B$3:$D$192, 3, FALSE)</f>
        <v>Occluder full</v>
      </c>
      <c r="X30" s="2">
        <v>0.247825150728023</v>
      </c>
      <c r="Y30" s="2">
        <v>415.59270983198599</v>
      </c>
      <c r="AA30" s="2">
        <v>188</v>
      </c>
      <c r="AB30" s="2" t="str">
        <f>VLOOKUP(AA30,'Object Types'!$B$3:$D$192, 3, FALSE)</f>
        <v>Occluder full</v>
      </c>
      <c r="AC30" s="2">
        <v>0.286055842071884</v>
      </c>
      <c r="AD30" s="2">
        <v>222.25735404621199</v>
      </c>
      <c r="AF30" s="2">
        <v>196</v>
      </c>
      <c r="AG30" s="2" t="str">
        <f>VLOOKUP(AF30,'Object Types'!$B$3:$D$192, 3, FALSE)</f>
        <v>Pedestrian</v>
      </c>
      <c r="AH30" s="2">
        <v>9.4253305166929299E-2</v>
      </c>
      <c r="AI30" s="2">
        <v>1314.89141796837</v>
      </c>
    </row>
    <row r="31" spans="2:35" x14ac:dyDescent="0.25">
      <c r="B31" s="2">
        <v>191</v>
      </c>
      <c r="C31" s="2" t="str">
        <f>VLOOKUP(B31,'Object Types'!$B$3:$D$192, 3, FALSE)</f>
        <v>Occluder full</v>
      </c>
      <c r="D31" s="2">
        <v>0.154331629347469</v>
      </c>
      <c r="E31" s="2">
        <v>112.123373186826</v>
      </c>
      <c r="G31" s="2">
        <v>191</v>
      </c>
      <c r="H31" s="2" t="str">
        <f>VLOOKUP(G31,'Object Types'!$B$3:$D$192, 3, FALSE)</f>
        <v>Occluder full</v>
      </c>
      <c r="I31" s="2">
        <v>0.15747384137026699</v>
      </c>
      <c r="J31" s="2">
        <v>154.31963784904201</v>
      </c>
      <c r="L31" s="2">
        <v>191</v>
      </c>
      <c r="M31" s="2" t="str">
        <f>VLOOKUP(L31,'Object Types'!$B$3:$D$192, 3, FALSE)</f>
        <v>Occluder full</v>
      </c>
      <c r="N31" s="2">
        <v>0.109853446847463</v>
      </c>
      <c r="O31" s="2">
        <v>401.98154721167799</v>
      </c>
      <c r="Q31" s="2">
        <v>191</v>
      </c>
      <c r="R31" s="2" t="str">
        <f>VLOOKUP(Q31,'Object Types'!$B$3:$D$192, 3, FALSE)</f>
        <v>Occluder full</v>
      </c>
      <c r="S31" s="2">
        <v>0.116313467820594</v>
      </c>
      <c r="T31" s="2">
        <v>352.40020102561402</v>
      </c>
      <c r="V31" s="2">
        <v>191</v>
      </c>
      <c r="W31" s="2" t="str">
        <f>VLOOKUP(V31,'Object Types'!$B$3:$D$192, 3, FALSE)</f>
        <v>Occluder full</v>
      </c>
      <c r="X31" s="2">
        <v>0.14501463109535001</v>
      </c>
      <c r="Y31" s="2">
        <v>279.281861288031</v>
      </c>
      <c r="AA31" s="2">
        <v>191</v>
      </c>
      <c r="AB31" s="2" t="str">
        <f>VLOOKUP(AA31,'Object Types'!$B$3:$D$192, 3, FALSE)</f>
        <v>Occluder full</v>
      </c>
      <c r="AC31" s="2">
        <v>0.128132120371485</v>
      </c>
      <c r="AD31" s="2">
        <v>340.35628878345602</v>
      </c>
      <c r="AF31" s="2">
        <v>197</v>
      </c>
      <c r="AG31" s="2" t="str">
        <f>VLOOKUP(AF31,'Object Types'!$B$3:$D$192, 3, FALSE)</f>
        <v>Pedestrian</v>
      </c>
      <c r="AH31" s="2">
        <v>6.26926593401642E-2</v>
      </c>
      <c r="AI31" s="2">
        <v>911.91959452893798</v>
      </c>
    </row>
    <row r="32" spans="2:35" x14ac:dyDescent="0.25">
      <c r="B32" s="2">
        <v>193</v>
      </c>
      <c r="C32" s="2" t="str">
        <f>VLOOKUP(B32,'Object Types'!$B$3:$D$192, 3, FALSE)</f>
        <v>Pedestrian</v>
      </c>
      <c r="D32" s="2">
        <v>0.65686729479088501</v>
      </c>
      <c r="E32" s="2">
        <v>38.905612483122702</v>
      </c>
      <c r="G32" s="2">
        <v>193</v>
      </c>
      <c r="H32" s="2" t="str">
        <f>VLOOKUP(G32,'Object Types'!$B$3:$D$192, 3, FALSE)</f>
        <v>Pedestrian</v>
      </c>
      <c r="I32" s="2">
        <v>0.60862697624526596</v>
      </c>
      <c r="J32" s="2">
        <v>18.691707266180199</v>
      </c>
      <c r="L32" s="2">
        <v>193</v>
      </c>
      <c r="M32" s="2" t="str">
        <f>VLOOKUP(L32,'Object Types'!$B$3:$D$192, 3, FALSE)</f>
        <v>Pedestrian</v>
      </c>
      <c r="N32" s="2">
        <v>0.27284363979723802</v>
      </c>
      <c r="O32" s="2">
        <v>239.721951871562</v>
      </c>
      <c r="Q32" s="2">
        <v>193</v>
      </c>
      <c r="R32" s="2" t="str">
        <f>VLOOKUP(Q32,'Object Types'!$B$3:$D$192, 3, FALSE)</f>
        <v>Pedestrian</v>
      </c>
      <c r="S32" s="2">
        <v>0.25045956463764402</v>
      </c>
      <c r="T32" s="2">
        <v>268.88280766940102</v>
      </c>
      <c r="V32" s="2">
        <v>193</v>
      </c>
      <c r="W32" s="2" t="str">
        <f>VLOOKUP(V32,'Object Types'!$B$3:$D$192, 3, FALSE)</f>
        <v>Pedestrian</v>
      </c>
      <c r="X32" s="2">
        <v>0.279160472239462</v>
      </c>
      <c r="Y32" s="2">
        <v>366.981724862259</v>
      </c>
      <c r="AA32" s="2">
        <v>193</v>
      </c>
      <c r="AB32" s="2" t="str">
        <f>VLOOKUP(AA32,'Object Types'!$B$3:$D$192, 3, FALSE)</f>
        <v>Pedestrian</v>
      </c>
      <c r="AC32" s="2">
        <v>2.2066746867040701E-2</v>
      </c>
      <c r="AD32" s="2">
        <v>635.26379372675103</v>
      </c>
      <c r="AF32" s="2">
        <v>200</v>
      </c>
      <c r="AG32" s="2" t="str">
        <f>VLOOKUP(AF32,'Object Types'!$B$3:$D$192, 3, FALSE)</f>
        <v>Pedestrian</v>
      </c>
      <c r="AH32" s="2">
        <v>6.3310050840624396E-2</v>
      </c>
      <c r="AI32" s="2">
        <v>1366.73755028806</v>
      </c>
    </row>
    <row r="33" spans="2:35" x14ac:dyDescent="0.25">
      <c r="B33" s="2">
        <v>194</v>
      </c>
      <c r="C33" s="2" t="str">
        <f>VLOOKUP(B33,'Object Types'!$B$3:$D$192, 3, FALSE)</f>
        <v>Occluder full</v>
      </c>
      <c r="D33" s="2">
        <v>0.180620017675828</v>
      </c>
      <c r="E33" s="2">
        <v>118.716976926759</v>
      </c>
      <c r="G33" s="2">
        <v>194</v>
      </c>
      <c r="H33" s="2" t="str">
        <f>VLOOKUP(G33,'Object Types'!$B$3:$D$192, 3, FALSE)</f>
        <v>Occluder full</v>
      </c>
      <c r="I33" s="2">
        <v>0.21153650587023401</v>
      </c>
      <c r="J33" s="2">
        <v>306.52013280378799</v>
      </c>
      <c r="L33" s="2">
        <v>194</v>
      </c>
      <c r="M33" s="2" t="str">
        <f>VLOOKUP(L33,'Object Types'!$B$3:$D$192, 3, FALSE)</f>
        <v>Occluder full</v>
      </c>
      <c r="N33" s="2">
        <v>0.14715669947579199</v>
      </c>
      <c r="O33" s="2">
        <v>282.11937874889298</v>
      </c>
      <c r="Q33" s="2">
        <v>194</v>
      </c>
      <c r="R33" s="2" t="str">
        <f>VLOOKUP(Q33,'Object Types'!$B$3:$D$192, 3, FALSE)</f>
        <v>Occluder full</v>
      </c>
      <c r="S33" s="2">
        <v>0.15566115383153001</v>
      </c>
      <c r="T33" s="2">
        <v>297.64215229215699</v>
      </c>
      <c r="V33" s="2">
        <v>194</v>
      </c>
      <c r="W33" s="2" t="str">
        <f>VLOOKUP(V33,'Object Types'!$B$3:$D$192, 3, FALSE)</f>
        <v>Occluder full</v>
      </c>
      <c r="X33" s="2">
        <v>0.161595008012757</v>
      </c>
      <c r="Y33" s="2">
        <v>304.61945776703499</v>
      </c>
      <c r="AA33" s="2">
        <v>194</v>
      </c>
      <c r="AB33" s="2" t="str">
        <f>VLOOKUP(AA33,'Object Types'!$B$3:$D$192, 3, FALSE)</f>
        <v>Occluder full</v>
      </c>
      <c r="AC33" s="2">
        <v>0.14476053853539</v>
      </c>
      <c r="AD33" s="2">
        <v>320.82879026523301</v>
      </c>
      <c r="AF33" s="2">
        <v>201</v>
      </c>
      <c r="AG33" s="2" t="str">
        <f>VLOOKUP(AF33,'Object Types'!$B$3:$D$192, 3, FALSE)</f>
        <v>Pedestrian</v>
      </c>
      <c r="AH33" s="2">
        <v>4.73377538948506E-2</v>
      </c>
      <c r="AI33" s="2">
        <v>1570.64036239649</v>
      </c>
    </row>
    <row r="34" spans="2:35" x14ac:dyDescent="0.25">
      <c r="B34" s="2">
        <v>195</v>
      </c>
      <c r="C34" s="2" t="str">
        <f>VLOOKUP(B34,'Object Types'!$B$3:$D$192, 3, FALSE)</f>
        <v>Pedestrian</v>
      </c>
      <c r="D34" s="2">
        <v>9.0193318229985303E-2</v>
      </c>
      <c r="E34" s="2">
        <v>224.875075572046</v>
      </c>
      <c r="G34" s="2">
        <v>195</v>
      </c>
      <c r="H34" s="2" t="str">
        <f>VLOOKUP(G34,'Object Types'!$B$3:$D$192, 3, FALSE)</f>
        <v>Pedestrian</v>
      </c>
      <c r="I34" s="2">
        <v>0.29207923469554697</v>
      </c>
      <c r="J34" s="2">
        <v>152.54411205797001</v>
      </c>
      <c r="L34" s="2">
        <v>195</v>
      </c>
      <c r="M34" s="2" t="str">
        <f>VLOOKUP(L34,'Object Types'!$B$3:$D$192, 3, FALSE)</f>
        <v>Pedestrian</v>
      </c>
      <c r="N34" s="2">
        <v>0.17802844478152999</v>
      </c>
      <c r="O34" s="2">
        <v>238.770645349593</v>
      </c>
      <c r="Q34" s="2">
        <v>195</v>
      </c>
      <c r="R34" s="2" t="str">
        <f>VLOOKUP(Q34,'Object Types'!$B$3:$D$192, 3, FALSE)</f>
        <v>Pedestrian</v>
      </c>
      <c r="S34" s="2">
        <v>0.20991234576118201</v>
      </c>
      <c r="T34" s="2">
        <v>299.585349582883</v>
      </c>
      <c r="V34" s="2">
        <v>195</v>
      </c>
      <c r="W34" s="2" t="str">
        <f>VLOOKUP(V34,'Object Types'!$B$3:$D$192, 3, FALSE)</f>
        <v>Pedestrian</v>
      </c>
      <c r="X34" s="2">
        <v>0.37188070979653998</v>
      </c>
      <c r="Y34" s="2">
        <v>104.782030928503</v>
      </c>
      <c r="AA34" s="2">
        <v>195</v>
      </c>
      <c r="AB34" s="2" t="str">
        <f>VLOOKUP(AA34,'Object Types'!$B$3:$D$192, 3, FALSE)</f>
        <v>Pedestrian</v>
      </c>
      <c r="AC34" s="2">
        <v>0.57352548891413901</v>
      </c>
      <c r="AD34" s="2">
        <v>24.1677832002181</v>
      </c>
      <c r="AF34" s="2">
        <v>218</v>
      </c>
      <c r="AG34" s="2" t="str">
        <f>VLOOKUP(AF34,'Object Types'!$B$3:$D$192, 3, FALSE)</f>
        <v>Pedestrian</v>
      </c>
      <c r="AH34" s="2">
        <v>4.0827725830180801E-2</v>
      </c>
      <c r="AI34" s="2">
        <v>1020.4452513181</v>
      </c>
    </row>
    <row r="35" spans="2:35" x14ac:dyDescent="0.25">
      <c r="B35" s="2">
        <v>196</v>
      </c>
      <c r="C35" s="2" t="str">
        <f>VLOOKUP(B35,'Object Types'!$B$3:$D$192, 3, FALSE)</f>
        <v>Pedestrian</v>
      </c>
      <c r="D35" s="2">
        <v>0.275760370540931</v>
      </c>
      <c r="E35" s="2">
        <v>67.938830381264907</v>
      </c>
      <c r="G35" s="2">
        <v>196</v>
      </c>
      <c r="H35" s="2" t="str">
        <f>VLOOKUP(G35,'Object Types'!$B$3:$D$192, 3, FALSE)</f>
        <v>Pedestrian</v>
      </c>
      <c r="I35" s="2">
        <v>0.20433529902469799</v>
      </c>
      <c r="J35" s="2">
        <v>94.622446232926904</v>
      </c>
      <c r="L35" s="2">
        <v>196</v>
      </c>
      <c r="M35" s="2" t="str">
        <f>VLOOKUP(L35,'Object Types'!$B$3:$D$192, 3, FALSE)</f>
        <v>Pedestrian</v>
      </c>
      <c r="N35" s="2">
        <v>0.27837975395529202</v>
      </c>
      <c r="O35" s="2">
        <v>73.450258692949504</v>
      </c>
      <c r="Q35" s="2">
        <v>196</v>
      </c>
      <c r="R35" s="2" t="str">
        <f>VLOOKUP(Q35,'Object Types'!$B$3:$D$192, 3, FALSE)</f>
        <v>Pedestrian</v>
      </c>
      <c r="S35" s="2">
        <v>0.23351311960135299</v>
      </c>
      <c r="T35" s="2">
        <v>84.302702660103193</v>
      </c>
      <c r="V35" s="2">
        <v>196</v>
      </c>
      <c r="W35" s="2" t="str">
        <f>VLOOKUP(V35,'Object Types'!$B$3:$D$192, 3, FALSE)</f>
        <v>Pedestrian</v>
      </c>
      <c r="X35" s="2">
        <v>0.24380362686392801</v>
      </c>
      <c r="Y35" s="2">
        <v>97.769106913482005</v>
      </c>
      <c r="AA35" s="2">
        <v>196</v>
      </c>
      <c r="AB35" s="2" t="str">
        <f>VLOOKUP(AA35,'Object Types'!$B$3:$D$192, 3, FALSE)</f>
        <v>Pedestrian</v>
      </c>
      <c r="AC35" s="2">
        <v>2.2289879827747501E-2</v>
      </c>
      <c r="AD35" s="2">
        <v>659.95167502190804</v>
      </c>
      <c r="AF35" s="2">
        <v>219</v>
      </c>
      <c r="AG35" s="2" t="str">
        <f>VLOOKUP(AF35,'Object Types'!$B$3:$D$192, 3, FALSE)</f>
        <v>Pedestrian</v>
      </c>
      <c r="AH35" s="2">
        <v>7.1477405408588005E-2</v>
      </c>
      <c r="AI35" s="2">
        <v>789.46475311210395</v>
      </c>
    </row>
    <row r="36" spans="2:35" x14ac:dyDescent="0.25">
      <c r="B36" s="2">
        <v>197</v>
      </c>
      <c r="C36" s="2" t="str">
        <f>VLOOKUP(B36,'Object Types'!$B$3:$D$192, 3, FALSE)</f>
        <v>Pedestrian</v>
      </c>
      <c r="D36" s="2">
        <v>0.52791582549689398</v>
      </c>
      <c r="E36" s="2">
        <v>33.059585281303299</v>
      </c>
      <c r="G36" s="2">
        <v>197</v>
      </c>
      <c r="H36" s="2" t="str">
        <f>VLOOKUP(G36,'Object Types'!$B$3:$D$192, 3, FALSE)</f>
        <v>Pedestrian</v>
      </c>
      <c r="I36" s="2">
        <v>0.54405130587806905</v>
      </c>
      <c r="J36" s="2">
        <v>33.822325102470501</v>
      </c>
      <c r="L36" s="2">
        <v>197</v>
      </c>
      <c r="M36" s="2" t="str">
        <f>VLOOKUP(L36,'Object Types'!$B$3:$D$192, 3, FALSE)</f>
        <v>Pedestrian</v>
      </c>
      <c r="N36" s="2">
        <v>0.38976267709615298</v>
      </c>
      <c r="O36" s="2">
        <v>45.139641087209696</v>
      </c>
      <c r="Q36" s="2">
        <v>197</v>
      </c>
      <c r="R36" s="2" t="str">
        <f>VLOOKUP(Q36,'Object Types'!$B$3:$D$192, 3, FALSE)</f>
        <v>Pedestrian</v>
      </c>
      <c r="S36" s="2">
        <v>0.20188737359139</v>
      </c>
      <c r="T36" s="2">
        <v>179.640818797831</v>
      </c>
      <c r="V36" s="2">
        <v>197</v>
      </c>
      <c r="W36" s="2" t="str">
        <f>VLOOKUP(V36,'Object Types'!$B$3:$D$192, 3, FALSE)</f>
        <v>Pedestrian</v>
      </c>
      <c r="X36" s="2">
        <v>0.384913304613202</v>
      </c>
      <c r="Y36" s="2">
        <v>51.734269523633301</v>
      </c>
      <c r="AA36" s="2">
        <v>197</v>
      </c>
      <c r="AB36" s="2" t="str">
        <f>VLOOKUP(AA36,'Object Types'!$B$3:$D$192, 3, FALSE)</f>
        <v>Pedestrian</v>
      </c>
      <c r="AC36" s="2">
        <v>1.7756673257596198E-2</v>
      </c>
      <c r="AD36" s="2">
        <v>673.89935786574802</v>
      </c>
      <c r="AF36" s="2">
        <v>223</v>
      </c>
      <c r="AG36" s="2" t="str">
        <f>VLOOKUP(AF36,'Object Types'!$B$3:$D$192, 3, FALSE)</f>
        <v>Pedestrian</v>
      </c>
      <c r="AH36" s="2">
        <v>5.6004741305225599E-2</v>
      </c>
      <c r="AI36" s="2">
        <v>808.39973636938498</v>
      </c>
    </row>
    <row r="37" spans="2:35" x14ac:dyDescent="0.25">
      <c r="B37" s="2">
        <v>200</v>
      </c>
      <c r="C37" s="2" t="str">
        <f>VLOOKUP(B37,'Object Types'!$B$3:$D$192, 3, FALSE)</f>
        <v>Pedestrian</v>
      </c>
      <c r="D37" s="2">
        <v>7.1882107048571203E-2</v>
      </c>
      <c r="E37" s="2">
        <v>307.429308666635</v>
      </c>
      <c r="G37" s="2">
        <v>200</v>
      </c>
      <c r="H37" s="2" t="str">
        <f>VLOOKUP(G37,'Object Types'!$B$3:$D$192, 3, FALSE)</f>
        <v>Pedestrian</v>
      </c>
      <c r="I37" s="2">
        <v>0.263646457751115</v>
      </c>
      <c r="J37" s="2">
        <v>66.058867209698704</v>
      </c>
      <c r="L37" s="2">
        <v>200</v>
      </c>
      <c r="M37" s="2" t="str">
        <f>VLOOKUP(L37,'Object Types'!$B$3:$D$192, 3, FALSE)</f>
        <v>Pedestrian</v>
      </c>
      <c r="N37" s="2">
        <v>0.107379693187586</v>
      </c>
      <c r="O37" s="2">
        <v>324.69100602033399</v>
      </c>
      <c r="Q37" s="2">
        <v>200</v>
      </c>
      <c r="R37" s="2" t="str">
        <f>VLOOKUP(Q37,'Object Types'!$B$3:$D$192, 3, FALSE)</f>
        <v>Pedestrian</v>
      </c>
      <c r="S37" s="2">
        <v>6.8881501620955896E-2</v>
      </c>
      <c r="T37" s="2">
        <v>279.828698362789</v>
      </c>
      <c r="V37" s="2">
        <v>200</v>
      </c>
      <c r="W37" s="2" t="str">
        <f>VLOOKUP(V37,'Object Types'!$B$3:$D$192, 3, FALSE)</f>
        <v>Pedestrian</v>
      </c>
      <c r="X37" s="2">
        <v>6.2103570038841503E-2</v>
      </c>
      <c r="Y37" s="2">
        <v>295.84786089174298</v>
      </c>
      <c r="AA37" s="2">
        <v>200</v>
      </c>
      <c r="AB37" s="2" t="str">
        <f>VLOOKUP(AA37,'Object Types'!$B$3:$D$192, 3, FALSE)</f>
        <v>Pedestrian</v>
      </c>
      <c r="AC37" s="2">
        <v>4.7398780020698597E-2</v>
      </c>
      <c r="AD37" s="2">
        <v>418.088997531882</v>
      </c>
      <c r="AF37" s="2">
        <v>224</v>
      </c>
      <c r="AG37" s="2" t="str">
        <f>VLOOKUP(AF37,'Object Types'!$B$3:$D$192, 3, FALSE)</f>
        <v>Pedestrian</v>
      </c>
      <c r="AH37" s="2">
        <v>4.2195715576519799E-2</v>
      </c>
      <c r="AI37" s="2">
        <v>910.42929491716905</v>
      </c>
    </row>
    <row r="38" spans="2:35" x14ac:dyDescent="0.25">
      <c r="B38" s="2">
        <v>201</v>
      </c>
      <c r="C38" s="2" t="str">
        <f>VLOOKUP(B38,'Object Types'!$B$3:$D$192, 3, FALSE)</f>
        <v>Pedestrian</v>
      </c>
      <c r="D38" s="2">
        <v>0.22597012643363301</v>
      </c>
      <c r="E38" s="2">
        <v>86.045826199870703</v>
      </c>
      <c r="G38" s="2">
        <v>201</v>
      </c>
      <c r="H38" s="2" t="str">
        <f>VLOOKUP(G38,'Object Types'!$B$3:$D$192, 3, FALSE)</f>
        <v>Pedestrian</v>
      </c>
      <c r="I38" s="2">
        <v>0.45263932355340403</v>
      </c>
      <c r="J38" s="2">
        <v>269.892517196852</v>
      </c>
      <c r="L38" s="2">
        <v>201</v>
      </c>
      <c r="M38" s="2" t="str">
        <f>VLOOKUP(L38,'Object Types'!$B$3:$D$192, 3, FALSE)</f>
        <v>Pedestrian</v>
      </c>
      <c r="N38" s="2">
        <v>0.62107430719085299</v>
      </c>
      <c r="O38" s="2">
        <v>26.351769548799201</v>
      </c>
      <c r="Q38" s="2">
        <v>201</v>
      </c>
      <c r="R38" s="2" t="str">
        <f>VLOOKUP(Q38,'Object Types'!$B$3:$D$192, 3, FALSE)</f>
        <v>Pedestrian</v>
      </c>
      <c r="S38" s="2">
        <v>0.635056188575987</v>
      </c>
      <c r="T38" s="2">
        <v>21.2027017722891</v>
      </c>
      <c r="V38" s="2">
        <v>201</v>
      </c>
      <c r="W38" s="2" t="str">
        <f>VLOOKUP(V38,'Object Types'!$B$3:$D$192, 3, FALSE)</f>
        <v>Pedestrian</v>
      </c>
      <c r="X38" s="2">
        <v>0.654465186090049</v>
      </c>
      <c r="Y38" s="2">
        <v>20.686599992137101</v>
      </c>
      <c r="AA38" s="2">
        <v>201</v>
      </c>
      <c r="AB38" s="2" t="str">
        <f>VLOOKUP(AA38,'Object Types'!$B$3:$D$192, 3, FALSE)</f>
        <v>Pedestrian</v>
      </c>
      <c r="AC38" s="2">
        <v>0.65263689438147199</v>
      </c>
      <c r="AD38" s="2">
        <v>23.1428890109222</v>
      </c>
      <c r="AF38" s="2">
        <v>225</v>
      </c>
      <c r="AG38" s="2" t="str">
        <f>VLOOKUP(AF38,'Object Types'!$B$3:$D$192, 3, FALSE)</f>
        <v>Pedestrian</v>
      </c>
      <c r="AH38" s="2">
        <v>3.8522897194438403E-2</v>
      </c>
      <c r="AI38" s="2">
        <v>736.16592872472302</v>
      </c>
    </row>
    <row r="39" spans="2:35" x14ac:dyDescent="0.25">
      <c r="B39" s="2">
        <v>218</v>
      </c>
      <c r="C39" s="2" t="str">
        <f>VLOOKUP(B39,'Object Types'!$B$3:$D$192, 3, FALSE)</f>
        <v>Pedestrian</v>
      </c>
      <c r="D39" s="2">
        <v>2.3028961754870399E-2</v>
      </c>
      <c r="E39" s="2">
        <v>617.03949044778994</v>
      </c>
      <c r="G39" s="2">
        <v>218</v>
      </c>
      <c r="H39" s="2" t="str">
        <f>VLOOKUP(G39,'Object Types'!$B$3:$D$192, 3, FALSE)</f>
        <v>Pedestrian</v>
      </c>
      <c r="I39" s="2">
        <v>0.28534602749990901</v>
      </c>
      <c r="J39" s="2">
        <v>196.59333169189199</v>
      </c>
      <c r="L39" s="2">
        <v>218</v>
      </c>
      <c r="M39" s="2" t="str">
        <f>VLOOKUP(L39,'Object Types'!$B$3:$D$192, 3, FALSE)</f>
        <v>Pedestrian</v>
      </c>
      <c r="N39" s="2">
        <v>0.100760511971864</v>
      </c>
      <c r="O39" s="2">
        <v>530.844121970694</v>
      </c>
      <c r="Q39" s="2">
        <v>218</v>
      </c>
      <c r="R39" s="2" t="str">
        <f>VLOOKUP(Q39,'Object Types'!$B$3:$D$192, 3, FALSE)</f>
        <v>Pedestrian</v>
      </c>
      <c r="S39" s="2">
        <v>0.17182476599809501</v>
      </c>
      <c r="T39" s="2">
        <v>352.73302674998303</v>
      </c>
      <c r="V39" s="2">
        <v>218</v>
      </c>
      <c r="W39" s="2" t="str">
        <f>VLOOKUP(V39,'Object Types'!$B$3:$D$192, 3, FALSE)</f>
        <v>Pedestrian</v>
      </c>
      <c r="X39" s="2">
        <v>0.14716323725630501</v>
      </c>
      <c r="Y39" s="2">
        <v>330.70671645012999</v>
      </c>
      <c r="AA39" s="2">
        <v>218</v>
      </c>
      <c r="AB39" s="2" t="str">
        <f>VLOOKUP(AA39,'Object Types'!$B$3:$D$192, 3, FALSE)</f>
        <v>Pedestrian</v>
      </c>
      <c r="AC39" s="2">
        <v>2.1768427903318999E-2</v>
      </c>
      <c r="AD39" s="2">
        <v>843.51874972104304</v>
      </c>
      <c r="AF39" s="2">
        <v>228</v>
      </c>
      <c r="AG39" s="2" t="str">
        <f>VLOOKUP(AF39,'Object Types'!$B$3:$D$192, 3, FALSE)</f>
        <v>Pedestrian</v>
      </c>
      <c r="AH39" s="2">
        <v>7.5139125756240099E-2</v>
      </c>
      <c r="AI39" s="2">
        <v>663.06731964333301</v>
      </c>
    </row>
    <row r="40" spans="2:35" x14ac:dyDescent="0.25">
      <c r="B40" s="2">
        <v>219</v>
      </c>
      <c r="C40" s="2" t="str">
        <f>VLOOKUP(B40,'Object Types'!$B$3:$D$192, 3, FALSE)</f>
        <v>Pedestrian</v>
      </c>
      <c r="D40" s="2">
        <v>0.55858664045899198</v>
      </c>
      <c r="E40" s="2">
        <v>36.368044291503999</v>
      </c>
      <c r="G40" s="2">
        <v>219</v>
      </c>
      <c r="H40" s="2" t="str">
        <f>VLOOKUP(G40,'Object Types'!$B$3:$D$192, 3, FALSE)</f>
        <v>Pedestrian</v>
      </c>
      <c r="I40" s="2">
        <v>0.37248475859732699</v>
      </c>
      <c r="J40" s="2">
        <v>286.26518453164198</v>
      </c>
      <c r="L40" s="2">
        <v>219</v>
      </c>
      <c r="M40" s="2" t="str">
        <f>VLOOKUP(L40,'Object Types'!$B$3:$D$192, 3, FALSE)</f>
        <v>Pedestrian</v>
      </c>
      <c r="N40" s="2">
        <v>8.0012384092129393E-2</v>
      </c>
      <c r="O40" s="2">
        <v>580.63809879573</v>
      </c>
      <c r="Q40" s="2">
        <v>219</v>
      </c>
      <c r="R40" s="2" t="str">
        <f>VLOOKUP(Q40,'Object Types'!$B$3:$D$192, 3, FALSE)</f>
        <v>Pedestrian</v>
      </c>
      <c r="S40" s="2">
        <v>0.127487058904075</v>
      </c>
      <c r="T40" s="2">
        <v>443.41215726851999</v>
      </c>
      <c r="V40" s="2">
        <v>219</v>
      </c>
      <c r="W40" s="2" t="str">
        <f>VLOOKUP(V40,'Object Types'!$B$3:$D$192, 3, FALSE)</f>
        <v>Pedestrian</v>
      </c>
      <c r="X40" s="2">
        <v>0.236746445273053</v>
      </c>
      <c r="Y40" s="2">
        <v>310.42846991739401</v>
      </c>
      <c r="AA40" s="2">
        <v>219</v>
      </c>
      <c r="AB40" s="2" t="str">
        <f>VLOOKUP(AA40,'Object Types'!$B$3:$D$192, 3, FALSE)</f>
        <v>Pedestrian</v>
      </c>
      <c r="AC40" s="2">
        <v>9.2759593637984902E-2</v>
      </c>
      <c r="AD40" s="2">
        <v>356.30051224026801</v>
      </c>
      <c r="AF40" s="2">
        <v>230</v>
      </c>
      <c r="AG40" s="2" t="str">
        <f>VLOOKUP(AF40,'Object Types'!$B$3:$D$192, 3, FALSE)</f>
        <v>Pedestrian</v>
      </c>
      <c r="AH40" s="2">
        <v>6.7126524938322801E-2</v>
      </c>
      <c r="AI40" s="2">
        <v>511.202283399284</v>
      </c>
    </row>
    <row r="41" spans="2:35" x14ac:dyDescent="0.25">
      <c r="B41" s="2">
        <v>223</v>
      </c>
      <c r="C41" s="2" t="str">
        <f>VLOOKUP(B41,'Object Types'!$B$3:$D$192, 3, FALSE)</f>
        <v>Pedestrian</v>
      </c>
      <c r="D41" s="2">
        <v>0.46758504340101198</v>
      </c>
      <c r="E41" s="2">
        <v>33.678033253104999</v>
      </c>
      <c r="G41" s="2">
        <v>223</v>
      </c>
      <c r="H41" s="2" t="str">
        <f>VLOOKUP(G41,'Object Types'!$B$3:$D$192, 3, FALSE)</f>
        <v>Pedestrian</v>
      </c>
      <c r="I41" s="2">
        <v>0.55859966282345797</v>
      </c>
      <c r="J41" s="2">
        <v>14.131412273294099</v>
      </c>
      <c r="L41" s="2">
        <v>223</v>
      </c>
      <c r="M41" s="2" t="str">
        <f>VLOOKUP(L41,'Object Types'!$B$3:$D$192, 3, FALSE)</f>
        <v>Pedestrian</v>
      </c>
      <c r="N41" s="2">
        <v>0.133590516309915</v>
      </c>
      <c r="O41" s="2">
        <v>456.728081368662</v>
      </c>
      <c r="Q41" s="2">
        <v>223</v>
      </c>
      <c r="R41" s="2" t="str">
        <f>VLOOKUP(Q41,'Object Types'!$B$3:$D$192, 3, FALSE)</f>
        <v>Pedestrian</v>
      </c>
      <c r="S41" s="2">
        <v>0.33814068411405201</v>
      </c>
      <c r="T41" s="2">
        <v>57.797763685401499</v>
      </c>
      <c r="V41" s="2">
        <v>223</v>
      </c>
      <c r="W41" s="2" t="str">
        <f>VLOOKUP(V41,'Object Types'!$B$3:$D$192, 3, FALSE)</f>
        <v>Pedestrian</v>
      </c>
      <c r="X41" s="2">
        <v>0.50494879999880904</v>
      </c>
      <c r="Y41" s="2">
        <v>20.686717513389802</v>
      </c>
      <c r="AA41" s="2">
        <v>223</v>
      </c>
      <c r="AB41" s="2" t="str">
        <f>VLOOKUP(AA41,'Object Types'!$B$3:$D$192, 3, FALSE)</f>
        <v>Pedestrian</v>
      </c>
      <c r="AC41" s="2">
        <v>0.40262058832793901</v>
      </c>
      <c r="AD41" s="2">
        <v>82.337185042377897</v>
      </c>
      <c r="AF41" s="2">
        <v>231</v>
      </c>
      <c r="AG41" s="2" t="str">
        <f>VLOOKUP(AF41,'Object Types'!$B$3:$D$192, 3, FALSE)</f>
        <v>Pedestrian</v>
      </c>
      <c r="AH41" s="2">
        <v>2.2273297580713902E-2</v>
      </c>
      <c r="AI41" s="2">
        <v>1273.9259676511199</v>
      </c>
    </row>
    <row r="42" spans="2:35" x14ac:dyDescent="0.25">
      <c r="B42" s="2">
        <v>224</v>
      </c>
      <c r="C42" s="2" t="str">
        <f>VLOOKUP(B42,'Object Types'!$B$3:$D$192, 3, FALSE)</f>
        <v>Pedestrian</v>
      </c>
      <c r="D42" s="2">
        <v>0.31681524952923801</v>
      </c>
      <c r="E42" s="2">
        <v>42.076683124544701</v>
      </c>
      <c r="G42" s="2">
        <v>224</v>
      </c>
      <c r="H42" s="2" t="str">
        <f>VLOOKUP(G42,'Object Types'!$B$3:$D$192, 3, FALSE)</f>
        <v>Pedestrian</v>
      </c>
      <c r="I42" s="2">
        <v>9.9464251963769804E-2</v>
      </c>
      <c r="J42" s="2">
        <v>240.16066136866499</v>
      </c>
      <c r="L42" s="2">
        <v>224</v>
      </c>
      <c r="M42" s="2" t="str">
        <f>VLOOKUP(L42,'Object Types'!$B$3:$D$192, 3, FALSE)</f>
        <v>Pedestrian</v>
      </c>
      <c r="N42" s="2">
        <v>2.5473911617915901E-2</v>
      </c>
      <c r="O42" s="2">
        <v>786.80832508805997</v>
      </c>
      <c r="Q42" s="2">
        <v>224</v>
      </c>
      <c r="R42" s="2" t="str">
        <f>VLOOKUP(Q42,'Object Types'!$B$3:$D$192, 3, FALSE)</f>
        <v>Pedestrian</v>
      </c>
      <c r="S42" s="2">
        <v>0.169621959627755</v>
      </c>
      <c r="T42" s="2">
        <v>285.59073393355197</v>
      </c>
      <c r="V42" s="2">
        <v>224</v>
      </c>
      <c r="W42" s="2" t="str">
        <f>VLOOKUP(V42,'Object Types'!$B$3:$D$192, 3, FALSE)</f>
        <v>Pedestrian</v>
      </c>
      <c r="X42" s="2">
        <v>0.31147539711414302</v>
      </c>
      <c r="Y42" s="2">
        <v>91.653470007212704</v>
      </c>
      <c r="AA42" s="2">
        <v>224</v>
      </c>
      <c r="AB42" s="2" t="str">
        <f>VLOOKUP(AA42,'Object Types'!$B$3:$D$192, 3, FALSE)</f>
        <v>Pedestrian</v>
      </c>
      <c r="AC42" s="2">
        <v>1.1420928753045999E-2</v>
      </c>
      <c r="AD42" s="2">
        <v>845.08250359286103</v>
      </c>
      <c r="AF42" s="2">
        <v>232</v>
      </c>
      <c r="AG42" s="2" t="str">
        <f>VLOOKUP(AF42,'Object Types'!$B$3:$D$192, 3, FALSE)</f>
        <v>Pedestrian</v>
      </c>
      <c r="AH42" s="2">
        <v>3.6115451154659903E-2</v>
      </c>
      <c r="AI42" s="2">
        <v>959.57473227788705</v>
      </c>
    </row>
    <row r="43" spans="2:35" x14ac:dyDescent="0.25">
      <c r="B43" s="2">
        <v>225</v>
      </c>
      <c r="C43" s="2" t="str">
        <f>VLOOKUP(B43,'Object Types'!$B$3:$D$192, 3, FALSE)</f>
        <v>Pedestrian</v>
      </c>
      <c r="D43" s="2">
        <v>0.131767746543797</v>
      </c>
      <c r="E43" s="2">
        <v>392.48306630616599</v>
      </c>
      <c r="G43" s="2">
        <v>225</v>
      </c>
      <c r="H43" s="2" t="str">
        <f>VLOOKUP(G43,'Object Types'!$B$3:$D$192, 3, FALSE)</f>
        <v>Pedestrian</v>
      </c>
      <c r="I43" s="2">
        <v>0.42372998347770202</v>
      </c>
      <c r="J43" s="2">
        <v>122.213984746289</v>
      </c>
      <c r="L43" s="2">
        <v>225</v>
      </c>
      <c r="M43" s="2" t="str">
        <f>VLOOKUP(L43,'Object Types'!$B$3:$D$192, 3, FALSE)</f>
        <v>Pedestrian</v>
      </c>
      <c r="N43" s="2">
        <v>0.47962757829098701</v>
      </c>
      <c r="O43" s="2">
        <v>51.360523030643002</v>
      </c>
      <c r="Q43" s="2">
        <v>225</v>
      </c>
      <c r="R43" s="2" t="str">
        <f>VLOOKUP(Q43,'Object Types'!$B$3:$D$192, 3, FALSE)</f>
        <v>Pedestrian</v>
      </c>
      <c r="S43" s="2">
        <v>0.28102237209821401</v>
      </c>
      <c r="T43" s="2">
        <v>155.101754157605</v>
      </c>
      <c r="V43" s="2">
        <v>225</v>
      </c>
      <c r="W43" s="2" t="str">
        <f>VLOOKUP(V43,'Object Types'!$B$3:$D$192, 3, FALSE)</f>
        <v>Pedestrian</v>
      </c>
      <c r="X43" s="2">
        <v>0.40819693165510501</v>
      </c>
      <c r="Y43" s="2">
        <v>112.629353123321</v>
      </c>
      <c r="AA43" s="2">
        <v>225</v>
      </c>
      <c r="AB43" s="2" t="str">
        <f>VLOOKUP(AA43,'Object Types'!$B$3:$D$192, 3, FALSE)</f>
        <v>Pedestrian</v>
      </c>
      <c r="AC43" s="2">
        <v>2.3173427496926101E-2</v>
      </c>
      <c r="AD43" s="2">
        <v>831.42745670717204</v>
      </c>
      <c r="AF43" s="2">
        <v>233</v>
      </c>
      <c r="AG43" s="2" t="str">
        <f>VLOOKUP(AF43,'Object Types'!$B$3:$D$192, 3, FALSE)</f>
        <v>Pedestrian</v>
      </c>
      <c r="AH43" s="2">
        <v>4.2494555592198599E-2</v>
      </c>
      <c r="AI43" s="2">
        <v>1247.81912087411</v>
      </c>
    </row>
    <row r="44" spans="2:35" x14ac:dyDescent="0.25">
      <c r="B44" s="2">
        <v>227</v>
      </c>
      <c r="C44" s="2" t="str">
        <f>VLOOKUP(B44,'Object Types'!$B$3:$D$192, 3, FALSE)</f>
        <v>Pedestrian</v>
      </c>
      <c r="D44" s="2">
        <v>0.20838358731418299</v>
      </c>
      <c r="E44" s="2">
        <v>68.448251808534295</v>
      </c>
      <c r="G44" s="2">
        <v>227</v>
      </c>
      <c r="H44" s="2" t="str">
        <f>VLOOKUP(G44,'Object Types'!$B$3:$D$192, 3, FALSE)</f>
        <v>Pedestrian</v>
      </c>
      <c r="I44" s="2">
        <v>0.17689880316176901</v>
      </c>
      <c r="J44" s="2">
        <v>68.766742353943997</v>
      </c>
      <c r="L44" s="2">
        <v>227</v>
      </c>
      <c r="M44" s="2" t="str">
        <f>VLOOKUP(L44,'Object Types'!$B$3:$D$192, 3, FALSE)</f>
        <v>Pedestrian</v>
      </c>
      <c r="N44" s="2">
        <v>1.23645637000057E-2</v>
      </c>
      <c r="O44" s="2">
        <v>1040.56732212</v>
      </c>
      <c r="Q44" s="2">
        <v>227</v>
      </c>
      <c r="R44" s="2" t="str">
        <f>VLOOKUP(Q44,'Object Types'!$B$3:$D$192, 3, FALSE)</f>
        <v>Pedestrian</v>
      </c>
      <c r="S44" s="2">
        <v>2.58947733659626E-2</v>
      </c>
      <c r="T44" s="2">
        <v>391.21167772152199</v>
      </c>
      <c r="V44" s="2">
        <v>227</v>
      </c>
      <c r="W44" s="2" t="str">
        <f>VLOOKUP(V44,'Object Types'!$B$3:$D$192, 3, FALSE)</f>
        <v>Pedestrian</v>
      </c>
      <c r="X44" s="2">
        <v>0.23922484186194101</v>
      </c>
      <c r="Y44" s="2">
        <v>49.612582252549103</v>
      </c>
      <c r="AA44" s="2">
        <v>227</v>
      </c>
      <c r="AB44" s="2" t="str">
        <f>VLOOKUP(AA44,'Object Types'!$B$3:$D$192, 3, FALSE)</f>
        <v>Pedestrian</v>
      </c>
      <c r="AC44" s="2">
        <v>0.21882118893371799</v>
      </c>
      <c r="AD44" s="2">
        <v>55.9995210607171</v>
      </c>
      <c r="AF44" s="2">
        <v>234</v>
      </c>
      <c r="AG44" s="2" t="str">
        <f>VLOOKUP(AF44,'Object Types'!$B$3:$D$192, 3, FALSE)</f>
        <v>Pedestrian</v>
      </c>
      <c r="AH44" s="2">
        <v>0.111401402187883</v>
      </c>
      <c r="AI44" s="2">
        <v>818.97904330649897</v>
      </c>
    </row>
    <row r="45" spans="2:35" x14ac:dyDescent="0.25">
      <c r="B45" s="2">
        <v>228</v>
      </c>
      <c r="C45" s="2" t="str">
        <f>VLOOKUP(B45,'Object Types'!$B$3:$D$192, 3, FALSE)</f>
        <v>Pedestrian</v>
      </c>
      <c r="D45" s="2">
        <v>0.39092374753447101</v>
      </c>
      <c r="E45" s="2">
        <v>71.287348136363093</v>
      </c>
      <c r="G45" s="2">
        <v>228</v>
      </c>
      <c r="H45" s="2" t="str">
        <f>VLOOKUP(G45,'Object Types'!$B$3:$D$192, 3, FALSE)</f>
        <v>Pedestrian</v>
      </c>
      <c r="I45" s="2">
        <v>0.331555650478143</v>
      </c>
      <c r="J45" s="2">
        <v>61.522235146389598</v>
      </c>
      <c r="L45" s="2">
        <v>228</v>
      </c>
      <c r="M45" s="2" t="str">
        <f>VLOOKUP(L45,'Object Types'!$B$3:$D$192, 3, FALSE)</f>
        <v>Pedestrian</v>
      </c>
      <c r="N45" s="2">
        <v>0.40372431227847599</v>
      </c>
      <c r="O45" s="2">
        <v>52.353061568531899</v>
      </c>
      <c r="Q45" s="2">
        <v>228</v>
      </c>
      <c r="R45" s="2" t="str">
        <f>VLOOKUP(Q45,'Object Types'!$B$3:$D$192, 3, FALSE)</f>
        <v>Pedestrian</v>
      </c>
      <c r="S45" s="2">
        <v>0.29126116799768997</v>
      </c>
      <c r="T45" s="2">
        <v>106.733129845902</v>
      </c>
      <c r="V45" s="2">
        <v>228</v>
      </c>
      <c r="W45" s="2" t="str">
        <f>VLOOKUP(V45,'Object Types'!$B$3:$D$192, 3, FALSE)</f>
        <v>Pedestrian</v>
      </c>
      <c r="X45" s="2">
        <v>0.41533804318079598</v>
      </c>
      <c r="Y45" s="2">
        <v>58.690419735578203</v>
      </c>
      <c r="AA45" s="2">
        <v>228</v>
      </c>
      <c r="AB45" s="2" t="str">
        <f>VLOOKUP(AA45,'Object Types'!$B$3:$D$192, 3, FALSE)</f>
        <v>Pedestrian</v>
      </c>
      <c r="AC45" s="2">
        <v>0.22229972276097401</v>
      </c>
      <c r="AD45" s="2">
        <v>146.77380814056099</v>
      </c>
      <c r="AF45" s="2">
        <v>235</v>
      </c>
      <c r="AG45" s="2" t="str">
        <f>VLOOKUP(AF45,'Object Types'!$B$3:$D$192, 3, FALSE)</f>
        <v>Pedestrian</v>
      </c>
      <c r="AH45" s="2">
        <v>3.1887373769002601E-2</v>
      </c>
      <c r="AI45" s="2">
        <v>837.429584030309</v>
      </c>
    </row>
    <row r="46" spans="2:35" x14ac:dyDescent="0.25">
      <c r="B46" s="2">
        <v>229</v>
      </c>
      <c r="C46" s="2" t="str">
        <f>VLOOKUP(B46,'Object Types'!$B$3:$D$192, 3, FALSE)</f>
        <v>Pedestrian</v>
      </c>
      <c r="D46" s="2">
        <v>6.0899908240663499E-2</v>
      </c>
      <c r="E46" s="2">
        <v>735.30360226435403</v>
      </c>
      <c r="G46" s="2">
        <v>229</v>
      </c>
      <c r="H46" s="2" t="str">
        <f>VLOOKUP(G46,'Object Types'!$B$3:$D$192, 3, FALSE)</f>
        <v>Pedestrian</v>
      </c>
      <c r="I46" s="2">
        <v>6.6416221278525797E-2</v>
      </c>
      <c r="J46" s="2">
        <v>984.60876097812104</v>
      </c>
      <c r="L46" s="2">
        <v>229</v>
      </c>
      <c r="M46" s="2" t="str">
        <f>VLOOKUP(L46,'Object Types'!$B$3:$D$192, 3, FALSE)</f>
        <v>Pedestrian</v>
      </c>
      <c r="N46" s="2">
        <v>0.64060962369336405</v>
      </c>
      <c r="O46" s="2">
        <v>20.903609366428402</v>
      </c>
      <c r="Q46" s="2">
        <v>229</v>
      </c>
      <c r="R46" s="2" t="str">
        <f>VLOOKUP(Q46,'Object Types'!$B$3:$D$192, 3, FALSE)</f>
        <v>Pedestrian</v>
      </c>
      <c r="S46" s="2">
        <v>0.51485256193340401</v>
      </c>
      <c r="T46" s="2">
        <v>80.988401562045098</v>
      </c>
      <c r="V46" s="2">
        <v>229</v>
      </c>
      <c r="W46" s="2" t="str">
        <f>VLOOKUP(V46,'Object Types'!$B$3:$D$192, 3, FALSE)</f>
        <v>Pedestrian</v>
      </c>
      <c r="X46" s="2">
        <v>0.60708979129826102</v>
      </c>
      <c r="Y46" s="2">
        <v>31.820115563493399</v>
      </c>
      <c r="AA46" s="2">
        <v>229</v>
      </c>
      <c r="AB46" s="2" t="str">
        <f>VLOOKUP(AA46,'Object Types'!$B$3:$D$192, 3, FALSE)</f>
        <v>Pedestrian</v>
      </c>
      <c r="AC46" s="2">
        <v>0.49400719847434699</v>
      </c>
      <c r="AD46" s="2">
        <v>74.351025764976299</v>
      </c>
      <c r="AF46" s="2">
        <v>236</v>
      </c>
      <c r="AG46" s="2" t="str">
        <f>VLOOKUP(AF46,'Object Types'!$B$3:$D$192, 3, FALSE)</f>
        <v>Pedestrian</v>
      </c>
      <c r="AH46" s="2">
        <v>0.196334373245348</v>
      </c>
      <c r="AI46" s="2">
        <v>367.41719069500101</v>
      </c>
    </row>
    <row r="47" spans="2:35" x14ac:dyDescent="0.25">
      <c r="B47" s="2">
        <v>230</v>
      </c>
      <c r="C47" s="2" t="str">
        <f>VLOOKUP(B47,'Object Types'!$B$3:$D$192, 3, FALSE)</f>
        <v>Pedestrian</v>
      </c>
      <c r="D47" s="2">
        <v>0.15999887229204601</v>
      </c>
      <c r="E47" s="2">
        <v>430.56640849739102</v>
      </c>
      <c r="G47" s="2">
        <v>230</v>
      </c>
      <c r="H47" s="2" t="str">
        <f>VLOOKUP(G47,'Object Types'!$B$3:$D$192, 3, FALSE)</f>
        <v>Pedestrian</v>
      </c>
      <c r="I47" s="2">
        <v>0.15238506278939501</v>
      </c>
      <c r="J47" s="2">
        <v>428.77719292527701</v>
      </c>
      <c r="L47" s="2">
        <v>230</v>
      </c>
      <c r="M47" s="2" t="str">
        <f>VLOOKUP(L47,'Object Types'!$B$3:$D$192, 3, FALSE)</f>
        <v>Pedestrian</v>
      </c>
      <c r="N47" s="2">
        <v>0.19602097943803801</v>
      </c>
      <c r="O47" s="2">
        <v>393.25401379941701</v>
      </c>
      <c r="Q47" s="2">
        <v>230</v>
      </c>
      <c r="R47" s="2" t="str">
        <f>VLOOKUP(Q47,'Object Types'!$B$3:$D$192, 3, FALSE)</f>
        <v>Pedestrian</v>
      </c>
      <c r="S47" s="2">
        <v>0.51086458635168697</v>
      </c>
      <c r="T47" s="2">
        <v>35.840051183323098</v>
      </c>
      <c r="V47" s="2">
        <v>230</v>
      </c>
      <c r="W47" s="2" t="str">
        <f>VLOOKUP(V47,'Object Types'!$B$3:$D$192, 3, FALSE)</f>
        <v>Pedestrian</v>
      </c>
      <c r="X47" s="2">
        <v>0.45615336540836299</v>
      </c>
      <c r="Y47" s="2">
        <v>52.207623197467797</v>
      </c>
      <c r="AA47" s="2">
        <v>230</v>
      </c>
      <c r="AB47" s="2" t="str">
        <f>VLOOKUP(AA47,'Object Types'!$B$3:$D$192, 3, FALSE)</f>
        <v>Pedestrian</v>
      </c>
      <c r="AC47" s="2">
        <v>0.35097178745853502</v>
      </c>
      <c r="AD47" s="2">
        <v>83.718056001659406</v>
      </c>
      <c r="AF47" s="2">
        <v>237</v>
      </c>
      <c r="AG47" s="2" t="str">
        <f>VLOOKUP(AF47,'Object Types'!$B$3:$D$192, 3, FALSE)</f>
        <v>Pedestrian</v>
      </c>
      <c r="AH47" s="2">
        <v>4.1402132594340599E-2</v>
      </c>
      <c r="AI47" s="2">
        <v>688.57817812873998</v>
      </c>
    </row>
    <row r="48" spans="2:35" x14ac:dyDescent="0.25">
      <c r="B48" s="2">
        <v>231</v>
      </c>
      <c r="C48" s="2" t="str">
        <f>VLOOKUP(B48,'Object Types'!$B$3:$D$192, 3, FALSE)</f>
        <v>Pedestrian</v>
      </c>
      <c r="D48" s="2">
        <v>3.6625819544244702E-2</v>
      </c>
      <c r="E48" s="2">
        <v>807.58017439136302</v>
      </c>
      <c r="G48" s="2">
        <v>231</v>
      </c>
      <c r="H48" s="2" t="str">
        <f>VLOOKUP(G48,'Object Types'!$B$3:$D$192, 3, FALSE)</f>
        <v>Pedestrian</v>
      </c>
      <c r="I48" s="2">
        <v>0.120193219578471</v>
      </c>
      <c r="J48" s="2">
        <v>633.86939027925803</v>
      </c>
      <c r="L48" s="2">
        <v>231</v>
      </c>
      <c r="M48" s="2" t="str">
        <f>VLOOKUP(L48,'Object Types'!$B$3:$D$192, 3, FALSE)</f>
        <v>Pedestrian</v>
      </c>
      <c r="N48" s="2">
        <v>3.3949385108748398E-2</v>
      </c>
      <c r="O48" s="2">
        <v>869.42014327176605</v>
      </c>
      <c r="Q48" s="2">
        <v>231</v>
      </c>
      <c r="R48" s="2" t="str">
        <f>VLOOKUP(Q48,'Object Types'!$B$3:$D$192, 3, FALSE)</f>
        <v>Pedestrian</v>
      </c>
      <c r="S48" s="2">
        <v>3.3429548704427797E-2</v>
      </c>
      <c r="T48" s="2">
        <v>859.29503295846405</v>
      </c>
      <c r="V48" s="2">
        <v>231</v>
      </c>
      <c r="W48" s="2" t="str">
        <f>VLOOKUP(V48,'Object Types'!$B$3:$D$192, 3, FALSE)</f>
        <v>Pedestrian</v>
      </c>
      <c r="X48" s="2">
        <v>4.9874900623489801E-2</v>
      </c>
      <c r="Y48" s="2">
        <v>804.71794548676598</v>
      </c>
      <c r="AA48" s="2">
        <v>231</v>
      </c>
      <c r="AB48" s="2" t="str">
        <f>VLOOKUP(AA48,'Object Types'!$B$3:$D$192, 3, FALSE)</f>
        <v>Pedestrian</v>
      </c>
      <c r="AC48" s="2">
        <v>1.7301652375774801E-2</v>
      </c>
      <c r="AD48" s="2">
        <v>1099.37889375759</v>
      </c>
      <c r="AF48" s="2">
        <v>238</v>
      </c>
      <c r="AG48" s="2" t="str">
        <f>VLOOKUP(AF48,'Object Types'!$B$3:$D$192, 3, FALSE)</f>
        <v>Pedestrian</v>
      </c>
      <c r="AH48" s="2">
        <v>0.260395070756548</v>
      </c>
      <c r="AI48" s="2">
        <v>721.79275796027798</v>
      </c>
    </row>
    <row r="49" spans="2:35" x14ac:dyDescent="0.25">
      <c r="B49" s="2">
        <v>232</v>
      </c>
      <c r="C49" s="2" t="str">
        <f>VLOOKUP(B49,'Object Types'!$B$3:$D$192, 3, FALSE)</f>
        <v>Pedestrian</v>
      </c>
      <c r="D49" s="2">
        <v>0.63922192078810802</v>
      </c>
      <c r="E49" s="2">
        <v>43.789129500882702</v>
      </c>
      <c r="G49" s="2">
        <v>232</v>
      </c>
      <c r="H49" s="2" t="str">
        <f>VLOOKUP(G49,'Object Types'!$B$3:$D$192, 3, FALSE)</f>
        <v>Pedestrian</v>
      </c>
      <c r="I49" s="2">
        <v>0.36961742654395502</v>
      </c>
      <c r="J49" s="2">
        <v>34.567193530140997</v>
      </c>
      <c r="L49" s="2">
        <v>232</v>
      </c>
      <c r="M49" s="2" t="str">
        <f>VLOOKUP(L49,'Object Types'!$B$3:$D$192, 3, FALSE)</f>
        <v>Pedestrian</v>
      </c>
      <c r="N49" s="2">
        <v>0.20758302905148701</v>
      </c>
      <c r="O49" s="2">
        <v>275.04033211943602</v>
      </c>
      <c r="Q49" s="2">
        <v>232</v>
      </c>
      <c r="R49" s="2" t="str">
        <f>VLOOKUP(Q49,'Object Types'!$B$3:$D$192, 3, FALSE)</f>
        <v>Pedestrian</v>
      </c>
      <c r="S49" s="2">
        <v>6.73731935883599E-2</v>
      </c>
      <c r="T49" s="2">
        <v>342.162186462303</v>
      </c>
      <c r="V49" s="2">
        <v>232</v>
      </c>
      <c r="W49" s="2" t="str">
        <f>VLOOKUP(V49,'Object Types'!$B$3:$D$192, 3, FALSE)</f>
        <v>Pedestrian</v>
      </c>
      <c r="X49" s="2">
        <v>0.25408726673666199</v>
      </c>
      <c r="Y49" s="2">
        <v>250.51127472896999</v>
      </c>
      <c r="AA49" s="2">
        <v>232</v>
      </c>
      <c r="AB49" s="2" t="str">
        <f>VLOOKUP(AA49,'Object Types'!$B$3:$D$192, 3, FALSE)</f>
        <v>Pedestrian</v>
      </c>
      <c r="AC49" s="2">
        <v>1.4608832421768501E-2</v>
      </c>
      <c r="AD49" s="2">
        <v>726.32934031510797</v>
      </c>
      <c r="AF49" s="2">
        <v>239</v>
      </c>
      <c r="AG49" s="2" t="str">
        <f>VLOOKUP(AF49,'Object Types'!$B$3:$D$192, 3, FALSE)</f>
        <v>Pedestrian</v>
      </c>
      <c r="AH49" s="2">
        <v>0.157786340064165</v>
      </c>
      <c r="AI49" s="2">
        <v>491.55461340472101</v>
      </c>
    </row>
    <row r="50" spans="2:35" x14ac:dyDescent="0.25">
      <c r="B50" s="2">
        <v>233</v>
      </c>
      <c r="C50" s="2" t="str">
        <f>VLOOKUP(B50,'Object Types'!$B$3:$D$192, 3, FALSE)</f>
        <v>Pedestrian</v>
      </c>
      <c r="D50" s="2">
        <v>0.33978157051269903</v>
      </c>
      <c r="E50" s="2">
        <v>73.680211040466205</v>
      </c>
      <c r="G50" s="2">
        <v>233</v>
      </c>
      <c r="H50" s="2" t="str">
        <f>VLOOKUP(G50,'Object Types'!$B$3:$D$192, 3, FALSE)</f>
        <v>Pedestrian</v>
      </c>
      <c r="I50" s="2">
        <v>0.26032171310045399</v>
      </c>
      <c r="J50" s="2">
        <v>79.690765033107795</v>
      </c>
      <c r="L50" s="2">
        <v>233</v>
      </c>
      <c r="M50" s="2" t="str">
        <f>VLOOKUP(L50,'Object Types'!$B$3:$D$192, 3, FALSE)</f>
        <v>Pedestrian</v>
      </c>
      <c r="N50" s="2">
        <v>0.19200844860642</v>
      </c>
      <c r="O50" s="2">
        <v>389.16715936463299</v>
      </c>
      <c r="Q50" s="2">
        <v>233</v>
      </c>
      <c r="R50" s="2" t="str">
        <f>VLOOKUP(Q50,'Object Types'!$B$3:$D$192, 3, FALSE)</f>
        <v>Pedestrian</v>
      </c>
      <c r="S50" s="2">
        <v>0.23931162096195499</v>
      </c>
      <c r="T50" s="2">
        <v>112.21479623945601</v>
      </c>
      <c r="V50" s="2">
        <v>233</v>
      </c>
      <c r="W50" s="2" t="str">
        <f>VLOOKUP(V50,'Object Types'!$B$3:$D$192, 3, FALSE)</f>
        <v>Pedestrian</v>
      </c>
      <c r="X50" s="2">
        <v>0.189604726724664</v>
      </c>
      <c r="Y50" s="2">
        <v>285.560418893509</v>
      </c>
      <c r="AA50" s="2">
        <v>233</v>
      </c>
      <c r="AB50" s="2" t="str">
        <f>VLOOKUP(AA50,'Object Types'!$B$3:$D$192, 3, FALSE)</f>
        <v>Pedestrian</v>
      </c>
      <c r="AC50" s="2">
        <v>0.17286957491857599</v>
      </c>
      <c r="AD50" s="2">
        <v>276.58444597463802</v>
      </c>
      <c r="AF50" s="2">
        <v>241</v>
      </c>
      <c r="AG50" s="2" t="str">
        <f>VLOOKUP(AF50,'Object Types'!$B$3:$D$192, 3, FALSE)</f>
        <v>Pedestrian</v>
      </c>
      <c r="AH50" s="2">
        <v>4.3866210633023102E-2</v>
      </c>
      <c r="AI50" s="2">
        <v>711.88348028862799</v>
      </c>
    </row>
    <row r="51" spans="2:35" x14ac:dyDescent="0.25">
      <c r="B51" s="2">
        <v>234</v>
      </c>
      <c r="C51" s="2" t="str">
        <f>VLOOKUP(B51,'Object Types'!$B$3:$D$192, 3, FALSE)</f>
        <v>Pedestrian</v>
      </c>
      <c r="D51" s="2">
        <v>0.12401592761209899</v>
      </c>
      <c r="E51" s="2">
        <v>384.097920760188</v>
      </c>
      <c r="G51" s="2">
        <v>234</v>
      </c>
      <c r="H51" s="2" t="str">
        <f>VLOOKUP(G51,'Object Types'!$B$3:$D$192, 3, FALSE)</f>
        <v>Pedestrian</v>
      </c>
      <c r="I51" s="2">
        <v>0.18140335063617499</v>
      </c>
      <c r="J51" s="2">
        <v>454.24018418033501</v>
      </c>
      <c r="L51" s="2">
        <v>234</v>
      </c>
      <c r="M51" s="2" t="str">
        <f>VLOOKUP(L51,'Object Types'!$B$3:$D$192, 3, FALSE)</f>
        <v>Pedestrian</v>
      </c>
      <c r="N51" s="2">
        <v>0.137258512630001</v>
      </c>
      <c r="O51" s="2">
        <v>462.06054410709299</v>
      </c>
      <c r="Q51" s="2">
        <v>234</v>
      </c>
      <c r="R51" s="2" t="str">
        <f>VLOOKUP(Q51,'Object Types'!$B$3:$D$192, 3, FALSE)</f>
        <v>Pedestrian</v>
      </c>
      <c r="S51" s="2">
        <v>0.42674962780253101</v>
      </c>
      <c r="T51" s="2">
        <v>57.067107166074699</v>
      </c>
      <c r="V51" s="2">
        <v>234</v>
      </c>
      <c r="W51" s="2" t="str">
        <f>VLOOKUP(V51,'Object Types'!$B$3:$D$192, 3, FALSE)</f>
        <v>Pedestrian</v>
      </c>
      <c r="X51" s="2">
        <v>0.407033535578529</v>
      </c>
      <c r="Y51" s="2">
        <v>72.123104784784502</v>
      </c>
      <c r="AA51" s="2">
        <v>234</v>
      </c>
      <c r="AB51" s="2" t="str">
        <f>VLOOKUP(AA51,'Object Types'!$B$3:$D$192, 3, FALSE)</f>
        <v>Pedestrian</v>
      </c>
      <c r="AC51" s="2">
        <v>1.3253406890850999E-2</v>
      </c>
      <c r="AD51" s="2">
        <v>751.53448759672199</v>
      </c>
      <c r="AF51" s="2">
        <v>242</v>
      </c>
      <c r="AG51" s="2" t="str">
        <f>VLOOKUP(AF51,'Object Types'!$B$3:$D$192, 3, FALSE)</f>
        <v>Occluder full</v>
      </c>
      <c r="AH51" s="2">
        <v>0.273593806898763</v>
      </c>
      <c r="AI51" s="2">
        <v>314.30443637589201</v>
      </c>
    </row>
    <row r="52" spans="2:35" x14ac:dyDescent="0.25">
      <c r="B52" s="2">
        <v>235</v>
      </c>
      <c r="C52" s="2" t="str">
        <f>VLOOKUP(B52,'Object Types'!$B$3:$D$192, 3, FALSE)</f>
        <v>Pedestrian</v>
      </c>
      <c r="D52" s="2">
        <v>0.13000368147699201</v>
      </c>
      <c r="E52" s="2">
        <v>142.64520301302301</v>
      </c>
      <c r="G52" s="2">
        <v>235</v>
      </c>
      <c r="H52" s="2" t="str">
        <f>VLOOKUP(G52,'Object Types'!$B$3:$D$192, 3, FALSE)</f>
        <v>Pedestrian</v>
      </c>
      <c r="I52" s="2">
        <v>5.3667853502657202E-2</v>
      </c>
      <c r="J52" s="2">
        <v>114.200280412243</v>
      </c>
      <c r="L52" s="2">
        <v>235</v>
      </c>
      <c r="M52" s="2" t="str">
        <f>VLOOKUP(L52,'Object Types'!$B$3:$D$192, 3, FALSE)</f>
        <v>Pedestrian</v>
      </c>
      <c r="N52" s="2">
        <v>0.111011707702452</v>
      </c>
      <c r="O52" s="2">
        <v>320.695527029608</v>
      </c>
      <c r="Q52" s="2">
        <v>235</v>
      </c>
      <c r="R52" s="2" t="str">
        <f>VLOOKUP(Q52,'Object Types'!$B$3:$D$192, 3, FALSE)</f>
        <v>Pedestrian</v>
      </c>
      <c r="S52" s="2">
        <v>0.13887344797457901</v>
      </c>
      <c r="T52" s="2">
        <v>64.039780157058303</v>
      </c>
      <c r="V52" s="2">
        <v>235</v>
      </c>
      <c r="W52" s="2" t="str">
        <f>VLOOKUP(V52,'Object Types'!$B$3:$D$192, 3, FALSE)</f>
        <v>Pedestrian</v>
      </c>
      <c r="X52" s="2">
        <v>0.106273137366642</v>
      </c>
      <c r="Y52" s="2">
        <v>90.616003902717793</v>
      </c>
      <c r="AA52" s="2">
        <v>235</v>
      </c>
      <c r="AB52" s="2" t="str">
        <f>VLOOKUP(AA52,'Object Types'!$B$3:$D$192, 3, FALSE)</f>
        <v>Pedestrian</v>
      </c>
      <c r="AC52" s="2">
        <v>5.7276672405282801E-2</v>
      </c>
      <c r="AD52" s="2">
        <v>112.50497990818501</v>
      </c>
      <c r="AF52" s="2">
        <v>243</v>
      </c>
      <c r="AG52" s="2" t="str">
        <f>VLOOKUP(AF52,'Object Types'!$B$3:$D$192, 3, FALSE)</f>
        <v>Pedestrian</v>
      </c>
      <c r="AH52" s="2">
        <v>0.20196116438130399</v>
      </c>
      <c r="AI52" s="2">
        <v>459.40436826840602</v>
      </c>
    </row>
    <row r="53" spans="2:35" x14ac:dyDescent="0.25">
      <c r="B53" s="3" t="s">
        <v>10</v>
      </c>
      <c r="C53" s="3"/>
      <c r="D53" s="3">
        <f>AVERAGE(D3:D52)</f>
        <v>0.29946347190009426</v>
      </c>
      <c r="E53" s="3">
        <f>AVERAGE(E3:E52)</f>
        <v>190.81012773108824</v>
      </c>
      <c r="F53" s="3"/>
      <c r="G53" s="3" t="s">
        <v>10</v>
      </c>
      <c r="H53" s="3"/>
      <c r="I53" s="3">
        <f t="shared" ref="I53:AI53" si="0">AVERAGE(I3:I52)</f>
        <v>0.32404970706258146</v>
      </c>
      <c r="J53" s="3">
        <f t="shared" si="0"/>
        <v>184.65891481865566</v>
      </c>
      <c r="K53" s="3"/>
      <c r="L53" s="3" t="s">
        <v>10</v>
      </c>
      <c r="M53" s="3"/>
      <c r="N53" s="3">
        <f t="shared" si="0"/>
        <v>0.24803488323248271</v>
      </c>
      <c r="O53" s="3">
        <f t="shared" si="0"/>
        <v>312.02722846462501</v>
      </c>
      <c r="P53" s="3"/>
      <c r="Q53" s="3" t="s">
        <v>10</v>
      </c>
      <c r="R53" s="3"/>
      <c r="S53" s="3">
        <f t="shared" si="0"/>
        <v>0.2385149407394801</v>
      </c>
      <c r="T53" s="3">
        <f t="shared" si="0"/>
        <v>232.35919864796205</v>
      </c>
      <c r="U53" s="3"/>
      <c r="V53" s="3" t="s">
        <v>10</v>
      </c>
      <c r="W53" s="3"/>
      <c r="X53" s="3">
        <f t="shared" si="0"/>
        <v>0.31862468125326099</v>
      </c>
      <c r="Y53" s="3">
        <f t="shared" si="0"/>
        <v>175.1184412884958</v>
      </c>
      <c r="Z53" s="3"/>
      <c r="AA53" s="3" t="s">
        <v>10</v>
      </c>
      <c r="AB53" s="3"/>
      <c r="AC53" s="3">
        <f t="shared" si="0"/>
        <v>0.19010285613611141</v>
      </c>
      <c r="AD53" s="3">
        <f t="shared" si="0"/>
        <v>422.4803068655047</v>
      </c>
      <c r="AE53" s="3"/>
      <c r="AF53" s="3" t="s">
        <v>10</v>
      </c>
      <c r="AG53" s="3"/>
      <c r="AH53" s="3">
        <f t="shared" si="0"/>
        <v>8.9491356633427013E-2</v>
      </c>
      <c r="AI53" s="3">
        <f t="shared" si="0"/>
        <v>776.67972651621506</v>
      </c>
    </row>
    <row r="54" spans="2:35" x14ac:dyDescent="0.25">
      <c r="B54" s="3" t="s">
        <v>11</v>
      </c>
      <c r="C54" s="3"/>
      <c r="D54" s="3">
        <f>MIN(D3:D52)</f>
        <v>8.3375084426310902E-3</v>
      </c>
      <c r="E54" s="3">
        <f>MIN(E3:E52)</f>
        <v>25.121156393927599</v>
      </c>
      <c r="F54" s="3"/>
      <c r="G54" s="3" t="s">
        <v>11</v>
      </c>
      <c r="H54" s="3"/>
      <c r="I54" s="3">
        <f t="shared" ref="I54:AI54" si="1">MIN(I3:I52)</f>
        <v>4.8433053208989101E-2</v>
      </c>
      <c r="J54" s="3">
        <f t="shared" si="1"/>
        <v>14.131412273294099</v>
      </c>
      <c r="K54" s="3"/>
      <c r="L54" s="3" t="s">
        <v>11</v>
      </c>
      <c r="M54" s="3"/>
      <c r="N54" s="3">
        <f t="shared" si="1"/>
        <v>1.23645637000057E-2</v>
      </c>
      <c r="O54" s="3">
        <f t="shared" si="1"/>
        <v>14.8174790096606</v>
      </c>
      <c r="P54" s="3"/>
      <c r="Q54" s="3" t="s">
        <v>11</v>
      </c>
      <c r="R54" s="3"/>
      <c r="S54" s="3">
        <f t="shared" si="1"/>
        <v>1.7203225003452401E-2</v>
      </c>
      <c r="T54" s="3">
        <f t="shared" si="1"/>
        <v>21.2027017722891</v>
      </c>
      <c r="U54" s="3"/>
      <c r="V54" s="3" t="s">
        <v>11</v>
      </c>
      <c r="W54" s="3"/>
      <c r="X54" s="3">
        <f t="shared" si="1"/>
        <v>2.3314618640902101E-2</v>
      </c>
      <c r="Y54" s="3">
        <f t="shared" si="1"/>
        <v>18.273916975557398</v>
      </c>
      <c r="Z54" s="3"/>
      <c r="AA54" s="3" t="s">
        <v>11</v>
      </c>
      <c r="AB54" s="3"/>
      <c r="AC54" s="3">
        <f t="shared" si="1"/>
        <v>5.7970487654288002E-3</v>
      </c>
      <c r="AD54" s="3">
        <f t="shared" si="1"/>
        <v>23.1428890109222</v>
      </c>
      <c r="AE54" s="3"/>
      <c r="AF54" s="3" t="s">
        <v>11</v>
      </c>
      <c r="AG54" s="3"/>
      <c r="AH54" s="3">
        <f t="shared" si="1"/>
        <v>9.0848550515842692E-3</v>
      </c>
      <c r="AI54" s="3">
        <f t="shared" si="1"/>
        <v>203.60952354894201</v>
      </c>
    </row>
    <row r="55" spans="2:35" x14ac:dyDescent="0.25">
      <c r="B55" s="3" t="s">
        <v>12</v>
      </c>
      <c r="C55" s="3"/>
      <c r="D55" s="3">
        <f>MAX(D3:D52)</f>
        <v>0.65686729479088501</v>
      </c>
      <c r="E55" s="3">
        <f>MAX(E3:E52)</f>
        <v>1125.5760723947001</v>
      </c>
      <c r="F55" s="3"/>
      <c r="G55" s="3" t="s">
        <v>12</v>
      </c>
      <c r="H55" s="3"/>
      <c r="I55" s="3">
        <f t="shared" ref="I55:AI55" si="2">MAX(I3:I52)</f>
        <v>0.70235464231794098</v>
      </c>
      <c r="J55" s="3">
        <f t="shared" si="2"/>
        <v>984.60876097812104</v>
      </c>
      <c r="K55" s="3"/>
      <c r="L55" s="3" t="s">
        <v>12</v>
      </c>
      <c r="M55" s="3"/>
      <c r="N55" s="3">
        <f t="shared" si="2"/>
        <v>0.65715794766227797</v>
      </c>
      <c r="O55" s="3">
        <f t="shared" si="2"/>
        <v>1040.56732212</v>
      </c>
      <c r="P55" s="3"/>
      <c r="Q55" s="3" t="s">
        <v>12</v>
      </c>
      <c r="R55" s="3"/>
      <c r="S55" s="3">
        <f t="shared" si="2"/>
        <v>0.635056188575987</v>
      </c>
      <c r="T55" s="3">
        <f t="shared" si="2"/>
        <v>986.75132252491596</v>
      </c>
      <c r="U55" s="3"/>
      <c r="V55" s="3" t="s">
        <v>12</v>
      </c>
      <c r="W55" s="3"/>
      <c r="X55" s="3">
        <f t="shared" si="2"/>
        <v>0.654465186090049</v>
      </c>
      <c r="Y55" s="3">
        <f t="shared" si="2"/>
        <v>1008.41176545346</v>
      </c>
      <c r="Z55" s="3"/>
      <c r="AA55" s="3" t="s">
        <v>12</v>
      </c>
      <c r="AB55" s="3"/>
      <c r="AC55" s="3">
        <f t="shared" si="2"/>
        <v>0.65263689438147199</v>
      </c>
      <c r="AD55" s="3">
        <f t="shared" si="2"/>
        <v>1099.37889375759</v>
      </c>
      <c r="AE55" s="3"/>
      <c r="AF55" s="3" t="s">
        <v>12</v>
      </c>
      <c r="AG55" s="3"/>
      <c r="AH55" s="3">
        <f t="shared" si="2"/>
        <v>0.31322529787018</v>
      </c>
      <c r="AI55" s="3">
        <f t="shared" si="2"/>
        <v>1570.64036239649</v>
      </c>
    </row>
    <row r="56" spans="2:35" x14ac:dyDescent="0.25">
      <c r="C56" s="7" t="s">
        <v>40</v>
      </c>
      <c r="D56" s="7" t="s">
        <v>1</v>
      </c>
      <c r="E56" s="7" t="s">
        <v>2</v>
      </c>
      <c r="F56" s="3"/>
      <c r="G56" s="3"/>
      <c r="H56" s="3" t="s">
        <v>40</v>
      </c>
      <c r="I56" s="3" t="s">
        <v>1</v>
      </c>
      <c r="J56" s="3" t="s">
        <v>2</v>
      </c>
      <c r="K56" s="3"/>
      <c r="L56" s="3"/>
      <c r="M56" s="3" t="s">
        <v>40</v>
      </c>
      <c r="N56" s="3" t="s">
        <v>1</v>
      </c>
      <c r="O56" s="3" t="s">
        <v>2</v>
      </c>
      <c r="P56" s="3"/>
      <c r="Q56" s="3"/>
      <c r="R56" s="3" t="s">
        <v>40</v>
      </c>
      <c r="S56" s="3" t="s">
        <v>1</v>
      </c>
      <c r="T56" s="3" t="s">
        <v>2</v>
      </c>
      <c r="U56" s="3"/>
      <c r="V56" s="3"/>
      <c r="W56" s="3" t="s">
        <v>40</v>
      </c>
      <c r="X56" s="3" t="s">
        <v>1</v>
      </c>
      <c r="Y56" s="3" t="s">
        <v>2</v>
      </c>
      <c r="Z56" s="3"/>
      <c r="AA56" s="3"/>
      <c r="AB56" s="3" t="s">
        <v>40</v>
      </c>
      <c r="AC56" s="3" t="s">
        <v>1</v>
      </c>
      <c r="AD56" s="3" t="s">
        <v>2</v>
      </c>
      <c r="AE56" s="3"/>
      <c r="AF56" s="3"/>
      <c r="AG56" s="3" t="s">
        <v>40</v>
      </c>
      <c r="AH56" s="3" t="s">
        <v>1</v>
      </c>
      <c r="AI56" s="3" t="s">
        <v>2</v>
      </c>
    </row>
    <row r="57" spans="2:35" x14ac:dyDescent="0.25">
      <c r="C57" s="3" t="s">
        <v>37</v>
      </c>
      <c r="D57" s="7">
        <f>SUMIF($C$3:$C$52, "*"&amp;C57&amp;"*",$D$3:$D$52)/COUNTIF($C$3:$C$52, C57)</f>
        <v>0.2899612190912022</v>
      </c>
      <c r="E57" s="7">
        <f>SUMIF($C$3:$C$52, "*"&amp;C57&amp;"*",$E$3:$E$52)/COUNTIF($C$3:$C$52, C57)</f>
        <v>208.92183864114315</v>
      </c>
      <c r="F57" s="3"/>
      <c r="G57" s="3"/>
      <c r="H57" s="3" t="s">
        <v>37</v>
      </c>
      <c r="I57" s="7">
        <f>SUMIF($H$3:$H$52, "*"&amp;H57&amp;"*",$I$3:$I$52)/COUNTIF($H$3:$H$52, H57)</f>
        <v>0.31181114191209353</v>
      </c>
      <c r="J57" s="7">
        <f>SUMIF($H$3:$H$52, "*"&amp;H57&amp;"*",$J$3:$J$52)/COUNTIF($H$3:$H$52, H57)</f>
        <v>200.25401190261297</v>
      </c>
      <c r="K57" s="3"/>
      <c r="L57" s="3"/>
      <c r="M57" s="3" t="s">
        <v>37</v>
      </c>
      <c r="N57" s="7">
        <f>SUMIF($M$3:$M$52, "*"&amp;M57&amp;"*",$N$3:$N$52)/COUNTIF($M$3:$M$52, M57)</f>
        <v>0.23865006244529707</v>
      </c>
      <c r="O57" s="7">
        <f>SUMIF($M$3:$M$52, "*"&amp;M57&amp;"*",$O$3:$O$52)/COUNTIF($M$3:$M$52, M57)</f>
        <v>326.60380067756569</v>
      </c>
      <c r="P57" s="3"/>
      <c r="Q57" s="3"/>
      <c r="R57" s="3" t="s">
        <v>37</v>
      </c>
      <c r="S57" s="7">
        <f>SUMIF($R$3:$R$52, "*"&amp;R57&amp;"*",$S$3:$S$52)/COUNTIF($R$3:$R$52, R57)</f>
        <v>0.23995389756187188</v>
      </c>
      <c r="T57" s="7">
        <f>SUMIF($R$3:$R$52, "*"&amp;R57&amp;"*",$T$3:$T$52)/COUNTIF($R$3:$R$52, R57)</f>
        <v>235.29138256458404</v>
      </c>
      <c r="U57" s="3"/>
      <c r="V57" s="3"/>
      <c r="W57" s="3" t="s">
        <v>37</v>
      </c>
      <c r="X57" s="7">
        <f>SUMIF($W$3:$W$52, "*"&amp;W57&amp;"*",$X$3:$X$52)/COUNTIF($W$3:$W$52, W57)</f>
        <v>0.31315474873160204</v>
      </c>
      <c r="Y57" s="7">
        <f>SUMIF($W$3:$W$52, "*"&amp;W57&amp;"*",$Y$3:$Y$52)/COUNTIF($W$3:$W$52, W57)</f>
        <v>176.37321696675519</v>
      </c>
      <c r="Z57" s="3"/>
      <c r="AA57" s="3"/>
      <c r="AB57" s="3" t="s">
        <v>37</v>
      </c>
      <c r="AC57" s="7">
        <f>SUMIF($AB$3:$AB$52, "*"&amp;AB57&amp;"*",$AC$3:$AC$52)/COUNTIF($AB$3:$AB$52, AB57)</f>
        <v>0.18780001304771415</v>
      </c>
      <c r="AD57" s="7">
        <f>SUMIF($AB$3:$AB$52, "*"&amp;AB57&amp;"*",$AD$3:$AD$52)/COUNTIF($AB$3:$AB$52, AB57)</f>
        <v>429.7837144319854</v>
      </c>
      <c r="AE57" s="3"/>
      <c r="AF57" s="3"/>
      <c r="AG57" s="3" t="s">
        <v>37</v>
      </c>
      <c r="AH57" s="7">
        <f>SUMIF($AG$3:$AG$52, "*"&amp;AG57&amp;"*",$AH$3:$AH$52)/COUNTIF($AG$3:$AG$52, AG57)</f>
        <v>8.2484508787432395E-2</v>
      </c>
      <c r="AI57" s="7">
        <f>SUMIF($AG$3:$AG$52, "*"&amp;AG57&amp;"*",$AI$3:$AI$52)/COUNTIF($AG$3:$AG$52, AG57)</f>
        <v>788.51532998451557</v>
      </c>
    </row>
    <row r="58" spans="2:35" x14ac:dyDescent="0.25">
      <c r="C58" s="3" t="s">
        <v>39</v>
      </c>
      <c r="D58" s="7">
        <f t="shared" ref="D58:D59" si="3">SUMIF($C$3:$C$52, "*"&amp;C58&amp;"*",$D$3:$D$52)/COUNTIF($C$3:$C$52, C58)</f>
        <v>0.33225566218265679</v>
      </c>
      <c r="E58" s="7">
        <f t="shared" ref="E58:E59" si="4">SUMIF($C$3:$C$52, "*"&amp;C58&amp;"*",$E$3:$E$52)/COUNTIF($C$3:$C$52, C58)</f>
        <v>87.310453123005743</v>
      </c>
      <c r="F58" s="3"/>
      <c r="G58" s="3"/>
      <c r="H58" s="3" t="s">
        <v>39</v>
      </c>
      <c r="I58" s="7">
        <f t="shared" ref="I58:I59" si="5">SUMIF($H$3:$H$52, "*"&amp;H58&amp;"*",$I$3:$I$52)/COUNTIF($H$3:$H$52, H58)</f>
        <v>0.37665894809715733</v>
      </c>
      <c r="J58" s="7">
        <f t="shared" ref="J58:J59" si="6">SUMIF($H$3:$H$52, "*"&amp;H58&amp;"*",$J$3:$J$52)/COUNTIF($H$3:$H$52, H58)</f>
        <v>99.881382915475797</v>
      </c>
      <c r="K58" s="3"/>
      <c r="L58" s="3"/>
      <c r="M58" s="3" t="s">
        <v>39</v>
      </c>
      <c r="N58" s="7">
        <f t="shared" ref="N58:N59" si="7">SUMIF($M$3:$M$52, "*"&amp;M58&amp;"*",$N$3:$N$52)/COUNTIF($M$3:$M$52, M58)</f>
        <v>0.35172493409097649</v>
      </c>
      <c r="O58" s="7">
        <f t="shared" ref="O58:O59" si="8">SUMIF($M$3:$M$52, "*"&amp;M58&amp;"*",$O$3:$O$52)/COUNTIF($M$3:$M$52, M58)</f>
        <v>150.55969248301108</v>
      </c>
      <c r="P58" s="3"/>
      <c r="Q58" s="3"/>
      <c r="R58" s="3" t="s">
        <v>39</v>
      </c>
      <c r="S58" s="7">
        <f t="shared" ref="S58:S59" si="9">SUMIF($R$3:$R$52, "*"&amp;R58&amp;"*",$S$3:$S$52)/COUNTIF($R$3:$R$52, R58)</f>
        <v>0.1798655964445576</v>
      </c>
      <c r="T58" s="7">
        <f t="shared" ref="T58:T59" si="10">SUMIF($R$3:$R$52, "*"&amp;R58&amp;"*",$T$3:$T$52)/COUNTIF($R$3:$R$52, R58)</f>
        <v>245.96495371570413</v>
      </c>
      <c r="U58" s="3"/>
      <c r="V58" s="3"/>
      <c r="W58" s="3" t="s">
        <v>39</v>
      </c>
      <c r="X58" s="7">
        <f t="shared" ref="X58:X59" si="11">SUMIF($W$3:$W$52, "*"&amp;W58&amp;"*",$X$3:$X$52)/COUNTIF($W$3:$W$52, W58)</f>
        <v>0.32584561001409212</v>
      </c>
      <c r="Y58" s="7">
        <f t="shared" ref="Y58:Y59" si="12">SUMIF($W$3:$W$52, "*"&amp;W58&amp;"*",$Y$3:$Y$52)/COUNTIF($W$3:$W$52, W58)</f>
        <v>187.92747347831059</v>
      </c>
      <c r="Z58" s="3"/>
      <c r="AA58" s="3"/>
      <c r="AB58" s="3" t="s">
        <v>39</v>
      </c>
      <c r="AC58" s="7">
        <f t="shared" ref="AC58:AC59" si="13">SUMIF($AB$3:$AB$52, "*"&amp;AB58&amp;"*",$AC$3:$AC$52)/COUNTIF($AB$3:$AB$52, AB58)</f>
        <v>0.23732419949807262</v>
      </c>
      <c r="AD58" s="7">
        <f t="shared" ref="AD58:AD59" si="14">SUMIF($AB$3:$AB$52, "*"&amp;AB58&amp;"*",$AD$3:$AD$52)/COUNTIF($AB$3:$AB$52, AB58)</f>
        <v>296.69697180419627</v>
      </c>
      <c r="AE58" s="3"/>
      <c r="AF58" s="3"/>
      <c r="AG58" s="3" t="s">
        <v>39</v>
      </c>
      <c r="AH58" s="7">
        <f t="shared" ref="AH58:AH59" si="15">SUMIF($AG$3:$AG$52, "*"&amp;AG58&amp;"*",$AH$3:$AH$52)/COUNTIF($AG$3:$AG$52, AG58)</f>
        <v>0.14409695156250218</v>
      </c>
      <c r="AI58" s="7">
        <f t="shared" ref="AI58:AI59" si="16">SUMIF($AG$3:$AG$52, "*"&amp;AG58&amp;"*",$AI$3:$AI$52)/COUNTIF($AG$3:$AG$52, AG58)</f>
        <v>715.63040124438237</v>
      </c>
    </row>
    <row r="59" spans="2:35" x14ac:dyDescent="0.25">
      <c r="C59" s="3" t="s">
        <v>38</v>
      </c>
      <c r="D59" s="7">
        <f t="shared" si="3"/>
        <v>0.51130720098707705</v>
      </c>
      <c r="E59" s="7">
        <f t="shared" si="4"/>
        <v>33.0046062472221</v>
      </c>
      <c r="F59" s="3"/>
      <c r="G59" s="3"/>
      <c r="H59" s="3" t="s">
        <v>38</v>
      </c>
      <c r="I59" s="7">
        <f t="shared" si="5"/>
        <v>0.53465256232611102</v>
      </c>
      <c r="J59" s="7">
        <f t="shared" si="6"/>
        <v>22.734931627570099</v>
      </c>
      <c r="K59" s="3"/>
      <c r="L59" s="3"/>
      <c r="M59" s="3" t="s">
        <v>38</v>
      </c>
      <c r="N59" s="7">
        <f t="shared" si="7"/>
        <v>2.9441871930503901E-2</v>
      </c>
      <c r="O59" s="7">
        <f t="shared" si="8"/>
        <v>654.03983919785605</v>
      </c>
      <c r="P59" s="3"/>
      <c r="Q59" s="3"/>
      <c r="R59" s="3" t="s">
        <v>38</v>
      </c>
      <c r="S59" s="7">
        <f t="shared" si="9"/>
        <v>0.52853586314617296</v>
      </c>
      <c r="T59" s="7">
        <f t="shared" si="10"/>
        <v>24.640759826762501</v>
      </c>
      <c r="U59" s="3"/>
      <c r="V59" s="3"/>
      <c r="W59" s="3" t="s">
        <v>38</v>
      </c>
      <c r="X59" s="7">
        <f t="shared" si="11"/>
        <v>0.51050620711960804</v>
      </c>
      <c r="Y59" s="7">
        <f t="shared" si="12"/>
        <v>44.308893984454002</v>
      </c>
      <c r="Z59" s="3"/>
      <c r="AA59" s="3"/>
      <c r="AB59" s="3" t="s">
        <v>38</v>
      </c>
      <c r="AC59" s="7">
        <f t="shared" si="13"/>
        <v>5.7970487654288002E-3</v>
      </c>
      <c r="AD59" s="7">
        <f t="shared" si="14"/>
        <v>863.13379187467694</v>
      </c>
      <c r="AE59" s="3"/>
      <c r="AF59" s="3"/>
      <c r="AG59" s="3" t="s">
        <v>38</v>
      </c>
      <c r="AH59" s="7">
        <f t="shared" si="15"/>
        <v>6.3152244436745095E-2</v>
      </c>
      <c r="AI59" s="7">
        <f t="shared" si="16"/>
        <v>634.04472901029601</v>
      </c>
    </row>
    <row r="60" spans="2:35" x14ac:dyDescent="0.25">
      <c r="B60" t="s">
        <v>42</v>
      </c>
      <c r="C60" s="3">
        <v>5</v>
      </c>
    </row>
    <row r="61" spans="2:35" x14ac:dyDescent="0.25">
      <c r="B61" t="s">
        <v>10</v>
      </c>
      <c r="D61">
        <f>(SUM(D3:D52)-SMALL(D3:D52, $C$60)-LARGE(D3:D52,$C$60))/(COUNT(D3:D52) - 2*$C$60)</f>
        <v>0.35829524889862896</v>
      </c>
      <c r="E61">
        <f>(SUM(E3:E52)-SMALL(E3:E52, $C$60)-LARGE(E3:E52,$C$60))/(COUNT(E3:E52) - 2*$C$60)</f>
        <v>224.94511731543071</v>
      </c>
      <c r="G61" t="s">
        <v>10</v>
      </c>
      <c r="I61">
        <f>(SUM(I3:I52)-SMALL(I3:I52, $C$60)-LARGE(I3:I52,$C$60))/(COUNT(I3:I52) - 2*$C$60)</f>
        <v>0.38819453299838452</v>
      </c>
      <c r="J61">
        <f>(SUM(J3:J52)-SMALL(J3:J52, $C$60)-LARGE(J3:J52,$C$60))/(COUNT(J3:J52) - 2*$C$60)</f>
        <v>215.46441582108724</v>
      </c>
      <c r="L61" t="s">
        <v>10</v>
      </c>
      <c r="N61">
        <f>(SUM(N3:N52)-SMALL(N3:N52, $C$60)-LARGE(N3:N52,$C$60))/(COUNT(N3:N52) - 2*$C$60)</f>
        <v>0.29400974489144738</v>
      </c>
      <c r="O61">
        <f>(SUM(O3:O52)-SMALL(O3:O52, $C$60)-LARGE(O3:O52,$C$60))/(COUNT(O3:O52) - 2*$C$60)</f>
        <v>369.61632132112288</v>
      </c>
      <c r="Q61" t="s">
        <v>10</v>
      </c>
      <c r="S61">
        <f>(SUM(S3:S52)-SMALL(S3:S52, $C$60)-LARGE(S3:S52,$C$60))/(COUNT(S3:S52) - 2*$C$60)</f>
        <v>0.28527913250070253</v>
      </c>
      <c r="T61">
        <f>(SUM(T3:T52)-SMALL(T3:T52, $C$60)-LARGE(T3:T52,$C$60))/(COUNT(T3:T52) - 2*$C$60)</f>
        <v>276.58202886139907</v>
      </c>
      <c r="V61" t="s">
        <v>10</v>
      </c>
      <c r="X61">
        <f>(SUM(X3:X52)-SMALL(X3:X52, $C$60)-LARGE(X3:X52,$C$60))/(COUNT(X3:X52) - 2*$C$60)</f>
        <v>0.38222721151451411</v>
      </c>
      <c r="Y61">
        <f>(SUM(Y3:Y52)-SMALL(Y3:Y52, $C$60)-LARGE(Y3:Y52,$C$60))/(COUNT(Y3:Y52) - 2*$C$60)</f>
        <v>208.36185181339755</v>
      </c>
      <c r="AA61" t="s">
        <v>10</v>
      </c>
      <c r="AC61">
        <f>(SUM(AC3:AC52)-SMALL(AC3:AC52, $C$60)-LARGE(AC3:AC52,$C$60))/(COUNT(AC3:AC52) - 2*$C$60)</f>
        <v>0.22504024694542507</v>
      </c>
      <c r="AD61">
        <f>(SUM(AD3:AD52)-SMALL(AD3:AD52, $C$60)-LARGE(AD3:AD52,$C$60))/(COUNT(AD3:AD52) - 2*$C$60)</f>
        <v>505.68235595761371</v>
      </c>
      <c r="AF61" t="s">
        <v>10</v>
      </c>
      <c r="AH61">
        <f>(SUM(AH3:AH52)-SMALL(AH3:AH52, $C$60)-LARGE(AH3:AH52,$C$60))/(COUNT(AH3:AH52) - 2*$C$60)</f>
        <v>0.10496428334916537</v>
      </c>
      <c r="AI61">
        <f>(SUM(AI3:AI52)-SMALL(AI3:AI52, $C$60)-LARGE(AI3:AI52,$C$60))/(COUNT(AI3:AI52) - 2*$C$60)</f>
        <v>928.68378805342252</v>
      </c>
    </row>
  </sheetData>
  <mergeCells count="7">
    <mergeCell ref="AF1:AI1"/>
    <mergeCell ref="B1:E1"/>
    <mergeCell ref="G1:J1"/>
    <mergeCell ref="L1:O1"/>
    <mergeCell ref="Q1:T1"/>
    <mergeCell ref="V1:Y1"/>
    <mergeCell ref="AA1:AD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92"/>
  <sheetViews>
    <sheetView zoomScale="115" zoomScaleNormal="115" workbookViewId="0">
      <selection activeCell="D152" sqref="D152"/>
    </sheetView>
  </sheetViews>
  <sheetFormatPr defaultRowHeight="15" x14ac:dyDescent="0.25"/>
  <cols>
    <col min="2" max="2" width="8.5703125" customWidth="1"/>
    <col min="3" max="3" width="10.140625" customWidth="1"/>
    <col min="4" max="4" width="12.7109375" customWidth="1"/>
  </cols>
  <sheetData>
    <row r="2" spans="2:4" x14ac:dyDescent="0.25">
      <c r="B2" s="5" t="s">
        <v>0</v>
      </c>
      <c r="C2" s="5" t="s">
        <v>34</v>
      </c>
      <c r="D2" s="2" t="s">
        <v>35</v>
      </c>
    </row>
    <row r="3" spans="2:4" x14ac:dyDescent="0.25">
      <c r="B3" s="5">
        <v>1</v>
      </c>
      <c r="C3" s="5">
        <v>1</v>
      </c>
      <c r="D3" s="2" t="str">
        <f>IF(C3=1, "Pedestrian", IF(C3=7, "Static Person", IF(C3=11, "Occluder full", IF(C3=13, "Crowd",  "Unknown"))))</f>
        <v>Pedestrian</v>
      </c>
    </row>
    <row r="4" spans="2:4" x14ac:dyDescent="0.25">
      <c r="B4" s="5">
        <v>2</v>
      </c>
      <c r="C4" s="5">
        <v>1</v>
      </c>
      <c r="D4" s="2" t="str">
        <f t="shared" ref="D4:D67" si="0">IF(C4=1, "Pedestrian", IF(C4=7, "Static Person", IF(C4=11, "Occluder full", IF(C4=13, "Crowd",  "Unknown"))))</f>
        <v>Pedestrian</v>
      </c>
    </row>
    <row r="5" spans="2:4" x14ac:dyDescent="0.25">
      <c r="B5" s="5">
        <v>3</v>
      </c>
      <c r="C5" s="5">
        <v>1</v>
      </c>
      <c r="D5" s="2" t="str">
        <f t="shared" si="0"/>
        <v>Pedestrian</v>
      </c>
    </row>
    <row r="6" spans="2:4" x14ac:dyDescent="0.25">
      <c r="B6" s="5">
        <v>4</v>
      </c>
      <c r="C6" s="5">
        <v>1</v>
      </c>
      <c r="D6" s="2" t="str">
        <f t="shared" si="0"/>
        <v>Pedestrian</v>
      </c>
    </row>
    <row r="7" spans="2:4" x14ac:dyDescent="0.25">
      <c r="B7" s="5">
        <v>5</v>
      </c>
      <c r="C7" s="5">
        <v>1</v>
      </c>
      <c r="D7" s="2" t="str">
        <f t="shared" si="0"/>
        <v>Pedestrian</v>
      </c>
    </row>
    <row r="8" spans="2:4" x14ac:dyDescent="0.25">
      <c r="B8" s="5">
        <v>6</v>
      </c>
      <c r="C8" s="5">
        <v>1</v>
      </c>
      <c r="D8" s="2" t="str">
        <f t="shared" si="0"/>
        <v>Pedestrian</v>
      </c>
    </row>
    <row r="9" spans="2:4" x14ac:dyDescent="0.25">
      <c r="B9" s="5">
        <v>7</v>
      </c>
      <c r="C9" s="5">
        <v>1</v>
      </c>
      <c r="D9" s="2" t="str">
        <f t="shared" si="0"/>
        <v>Pedestrian</v>
      </c>
    </row>
    <row r="10" spans="2:4" x14ac:dyDescent="0.25">
      <c r="B10" s="5">
        <v>8</v>
      </c>
      <c r="C10" s="5">
        <v>1</v>
      </c>
      <c r="D10" s="2" t="str">
        <f t="shared" si="0"/>
        <v>Pedestrian</v>
      </c>
    </row>
    <row r="11" spans="2:4" x14ac:dyDescent="0.25">
      <c r="B11" s="5">
        <v>9</v>
      </c>
      <c r="C11" s="5">
        <v>7</v>
      </c>
      <c r="D11" s="2" t="str">
        <f t="shared" si="0"/>
        <v>Static Person</v>
      </c>
    </row>
    <row r="12" spans="2:4" x14ac:dyDescent="0.25">
      <c r="B12" s="5">
        <v>10</v>
      </c>
      <c r="C12" s="5">
        <v>1</v>
      </c>
      <c r="D12" s="2" t="str">
        <f t="shared" si="0"/>
        <v>Pedestrian</v>
      </c>
    </row>
    <row r="13" spans="2:4" x14ac:dyDescent="0.25">
      <c r="B13" s="5">
        <v>11</v>
      </c>
      <c r="C13" s="5">
        <v>7</v>
      </c>
      <c r="D13" s="2" t="str">
        <f t="shared" si="0"/>
        <v>Static Person</v>
      </c>
    </row>
    <row r="14" spans="2:4" x14ac:dyDescent="0.25">
      <c r="B14" s="5">
        <v>12</v>
      </c>
      <c r="C14" s="5">
        <v>1</v>
      </c>
      <c r="D14" s="2" t="str">
        <f t="shared" si="0"/>
        <v>Pedestrian</v>
      </c>
    </row>
    <row r="15" spans="2:4" x14ac:dyDescent="0.25">
      <c r="B15" s="5">
        <v>13</v>
      </c>
      <c r="C15" s="5">
        <v>1</v>
      </c>
      <c r="D15" s="2" t="str">
        <f t="shared" si="0"/>
        <v>Pedestrian</v>
      </c>
    </row>
    <row r="16" spans="2:4" x14ac:dyDescent="0.25">
      <c r="B16" s="5">
        <v>14</v>
      </c>
      <c r="C16" s="5">
        <v>1</v>
      </c>
      <c r="D16" s="2" t="str">
        <f t="shared" si="0"/>
        <v>Pedestrian</v>
      </c>
    </row>
    <row r="17" spans="2:4" x14ac:dyDescent="0.25">
      <c r="B17" s="5">
        <v>15</v>
      </c>
      <c r="C17" s="5">
        <v>1</v>
      </c>
      <c r="D17" s="2" t="str">
        <f t="shared" si="0"/>
        <v>Pedestrian</v>
      </c>
    </row>
    <row r="18" spans="2:4" x14ac:dyDescent="0.25">
      <c r="B18" s="5">
        <v>16</v>
      </c>
      <c r="C18" s="5">
        <v>1</v>
      </c>
      <c r="D18" s="2" t="str">
        <f t="shared" si="0"/>
        <v>Pedestrian</v>
      </c>
    </row>
    <row r="19" spans="2:4" x14ac:dyDescent="0.25">
      <c r="B19" s="5">
        <v>17</v>
      </c>
      <c r="C19" s="5">
        <v>1</v>
      </c>
      <c r="D19" s="2" t="str">
        <f t="shared" si="0"/>
        <v>Pedestrian</v>
      </c>
    </row>
    <row r="20" spans="2:4" x14ac:dyDescent="0.25">
      <c r="B20" s="5">
        <v>18</v>
      </c>
      <c r="C20" s="5">
        <v>1</v>
      </c>
      <c r="D20" s="2" t="str">
        <f t="shared" si="0"/>
        <v>Pedestrian</v>
      </c>
    </row>
    <row r="21" spans="2:4" x14ac:dyDescent="0.25">
      <c r="B21" s="5">
        <v>19</v>
      </c>
      <c r="C21" s="5">
        <v>1</v>
      </c>
      <c r="D21" s="2" t="str">
        <f t="shared" si="0"/>
        <v>Pedestrian</v>
      </c>
    </row>
    <row r="22" spans="2:4" x14ac:dyDescent="0.25">
      <c r="B22" s="5">
        <v>20</v>
      </c>
      <c r="C22" s="5">
        <v>1</v>
      </c>
      <c r="D22" s="2" t="str">
        <f t="shared" si="0"/>
        <v>Pedestrian</v>
      </c>
    </row>
    <row r="23" spans="2:4" x14ac:dyDescent="0.25">
      <c r="B23" s="5">
        <v>21</v>
      </c>
      <c r="C23" s="5">
        <v>1</v>
      </c>
      <c r="D23" s="2" t="str">
        <f t="shared" si="0"/>
        <v>Pedestrian</v>
      </c>
    </row>
    <row r="24" spans="2:4" x14ac:dyDescent="0.25">
      <c r="B24" s="5">
        <v>22</v>
      </c>
      <c r="C24" s="5">
        <v>1</v>
      </c>
      <c r="D24" s="2" t="str">
        <f t="shared" si="0"/>
        <v>Pedestrian</v>
      </c>
    </row>
    <row r="25" spans="2:4" x14ac:dyDescent="0.25">
      <c r="B25" s="5">
        <v>23</v>
      </c>
      <c r="C25" s="5">
        <v>1</v>
      </c>
      <c r="D25" s="2" t="str">
        <f t="shared" si="0"/>
        <v>Pedestrian</v>
      </c>
    </row>
    <row r="26" spans="2:4" x14ac:dyDescent="0.25">
      <c r="B26" s="5">
        <v>24</v>
      </c>
      <c r="C26" s="5">
        <v>1</v>
      </c>
      <c r="D26" s="2" t="str">
        <f t="shared" si="0"/>
        <v>Pedestrian</v>
      </c>
    </row>
    <row r="27" spans="2:4" x14ac:dyDescent="0.25">
      <c r="B27" s="5">
        <v>25</v>
      </c>
      <c r="C27" s="5">
        <v>7</v>
      </c>
      <c r="D27" s="2" t="str">
        <f t="shared" si="0"/>
        <v>Static Person</v>
      </c>
    </row>
    <row r="28" spans="2:4" x14ac:dyDescent="0.25">
      <c r="B28" s="5">
        <v>26</v>
      </c>
      <c r="C28" s="5">
        <v>1</v>
      </c>
      <c r="D28" s="2" t="str">
        <f t="shared" si="0"/>
        <v>Pedestrian</v>
      </c>
    </row>
    <row r="29" spans="2:4" x14ac:dyDescent="0.25">
      <c r="B29" s="5">
        <v>27</v>
      </c>
      <c r="C29" s="5">
        <v>1</v>
      </c>
      <c r="D29" s="2" t="str">
        <f t="shared" si="0"/>
        <v>Pedestrian</v>
      </c>
    </row>
    <row r="30" spans="2:4" x14ac:dyDescent="0.25">
      <c r="B30" s="5">
        <v>28</v>
      </c>
      <c r="C30" s="5">
        <v>1</v>
      </c>
      <c r="D30" s="2" t="str">
        <f t="shared" si="0"/>
        <v>Pedestrian</v>
      </c>
    </row>
    <row r="31" spans="2:4" x14ac:dyDescent="0.25">
      <c r="B31" s="5">
        <v>29</v>
      </c>
      <c r="C31" s="5">
        <v>1</v>
      </c>
      <c r="D31" s="2" t="str">
        <f t="shared" si="0"/>
        <v>Pedestrian</v>
      </c>
    </row>
    <row r="32" spans="2:4" x14ac:dyDescent="0.25">
      <c r="B32" s="5">
        <v>30</v>
      </c>
      <c r="C32" s="5">
        <v>1</v>
      </c>
      <c r="D32" s="2" t="str">
        <f t="shared" si="0"/>
        <v>Pedestrian</v>
      </c>
    </row>
    <row r="33" spans="2:4" x14ac:dyDescent="0.25">
      <c r="B33" s="5">
        <v>31</v>
      </c>
      <c r="C33" s="5">
        <v>1</v>
      </c>
      <c r="D33" s="2" t="str">
        <f t="shared" si="0"/>
        <v>Pedestrian</v>
      </c>
    </row>
    <row r="34" spans="2:4" x14ac:dyDescent="0.25">
      <c r="B34" s="5">
        <v>32</v>
      </c>
      <c r="C34" s="5">
        <v>1</v>
      </c>
      <c r="D34" s="2" t="str">
        <f t="shared" si="0"/>
        <v>Pedestrian</v>
      </c>
    </row>
    <row r="35" spans="2:4" x14ac:dyDescent="0.25">
      <c r="B35" s="5">
        <v>33</v>
      </c>
      <c r="C35" s="5">
        <v>1</v>
      </c>
      <c r="D35" s="2" t="str">
        <f t="shared" si="0"/>
        <v>Pedestrian</v>
      </c>
    </row>
    <row r="36" spans="2:4" x14ac:dyDescent="0.25">
      <c r="B36" s="5">
        <v>34</v>
      </c>
      <c r="C36" s="5">
        <v>1</v>
      </c>
      <c r="D36" s="2" t="str">
        <f t="shared" si="0"/>
        <v>Pedestrian</v>
      </c>
    </row>
    <row r="37" spans="2:4" x14ac:dyDescent="0.25">
      <c r="B37" s="5">
        <v>35</v>
      </c>
      <c r="C37" s="5">
        <v>1</v>
      </c>
      <c r="D37" s="2" t="str">
        <f t="shared" si="0"/>
        <v>Pedestrian</v>
      </c>
    </row>
    <row r="38" spans="2:4" x14ac:dyDescent="0.25">
      <c r="B38" s="5">
        <v>36</v>
      </c>
      <c r="C38" s="5">
        <v>1</v>
      </c>
      <c r="D38" s="2" t="str">
        <f t="shared" si="0"/>
        <v>Pedestrian</v>
      </c>
    </row>
    <row r="39" spans="2:4" x14ac:dyDescent="0.25">
      <c r="B39" s="5">
        <v>37</v>
      </c>
      <c r="C39" s="5">
        <v>1</v>
      </c>
      <c r="D39" s="2" t="str">
        <f t="shared" si="0"/>
        <v>Pedestrian</v>
      </c>
    </row>
    <row r="40" spans="2:4" x14ac:dyDescent="0.25">
      <c r="B40" s="5">
        <v>75</v>
      </c>
      <c r="C40" s="5">
        <v>7</v>
      </c>
      <c r="D40" s="2" t="str">
        <f t="shared" si="0"/>
        <v>Static Person</v>
      </c>
    </row>
    <row r="41" spans="2:4" x14ac:dyDescent="0.25">
      <c r="B41" s="5">
        <v>77</v>
      </c>
      <c r="C41" s="5">
        <v>1</v>
      </c>
      <c r="D41" s="2" t="str">
        <f t="shared" si="0"/>
        <v>Pedestrian</v>
      </c>
    </row>
    <row r="42" spans="2:4" x14ac:dyDescent="0.25">
      <c r="B42" s="5">
        <v>78</v>
      </c>
      <c r="C42" s="5">
        <v>1</v>
      </c>
      <c r="D42" s="2" t="str">
        <f t="shared" si="0"/>
        <v>Pedestrian</v>
      </c>
    </row>
    <row r="43" spans="2:4" x14ac:dyDescent="0.25">
      <c r="B43" s="5">
        <v>79</v>
      </c>
      <c r="C43" s="5">
        <v>11</v>
      </c>
      <c r="D43" s="2" t="str">
        <f t="shared" si="0"/>
        <v>Occluder full</v>
      </c>
    </row>
    <row r="44" spans="2:4" x14ac:dyDescent="0.25">
      <c r="B44" s="5">
        <v>80</v>
      </c>
      <c r="C44" s="5">
        <v>11</v>
      </c>
      <c r="D44" s="2" t="str">
        <f t="shared" si="0"/>
        <v>Occluder full</v>
      </c>
    </row>
    <row r="45" spans="2:4" x14ac:dyDescent="0.25">
      <c r="B45" s="5">
        <v>81</v>
      </c>
      <c r="C45" s="5">
        <v>11</v>
      </c>
      <c r="D45" s="2" t="str">
        <f t="shared" si="0"/>
        <v>Occluder full</v>
      </c>
    </row>
    <row r="46" spans="2:4" x14ac:dyDescent="0.25">
      <c r="B46" s="5">
        <v>82</v>
      </c>
      <c r="C46" s="5">
        <v>11</v>
      </c>
      <c r="D46" s="2" t="str">
        <f t="shared" si="0"/>
        <v>Occluder full</v>
      </c>
    </row>
    <row r="47" spans="2:4" x14ac:dyDescent="0.25">
      <c r="B47" s="5">
        <v>83</v>
      </c>
      <c r="C47" s="5">
        <v>11</v>
      </c>
      <c r="D47" s="2" t="str">
        <f t="shared" si="0"/>
        <v>Occluder full</v>
      </c>
    </row>
    <row r="48" spans="2:4" x14ac:dyDescent="0.25">
      <c r="B48" s="5">
        <v>84</v>
      </c>
      <c r="C48" s="5">
        <v>7</v>
      </c>
      <c r="D48" s="2" t="str">
        <f t="shared" si="0"/>
        <v>Static Person</v>
      </c>
    </row>
    <row r="49" spans="2:4" x14ac:dyDescent="0.25">
      <c r="B49" s="5">
        <v>85</v>
      </c>
      <c r="C49" s="5">
        <v>7</v>
      </c>
      <c r="D49" s="2" t="str">
        <f t="shared" si="0"/>
        <v>Static Person</v>
      </c>
    </row>
    <row r="50" spans="2:4" x14ac:dyDescent="0.25">
      <c r="B50" s="5">
        <v>86</v>
      </c>
      <c r="C50" s="5">
        <v>11</v>
      </c>
      <c r="D50" s="2" t="str">
        <f t="shared" si="0"/>
        <v>Occluder full</v>
      </c>
    </row>
    <row r="51" spans="2:4" x14ac:dyDescent="0.25">
      <c r="B51" s="5">
        <v>87</v>
      </c>
      <c r="C51" s="5">
        <v>11</v>
      </c>
      <c r="D51" s="2" t="str">
        <f t="shared" si="0"/>
        <v>Occluder full</v>
      </c>
    </row>
    <row r="52" spans="2:4" x14ac:dyDescent="0.25">
      <c r="B52" s="5">
        <v>88</v>
      </c>
      <c r="C52" s="5">
        <v>11</v>
      </c>
      <c r="D52" s="2" t="str">
        <f t="shared" si="0"/>
        <v>Occluder full</v>
      </c>
    </row>
    <row r="53" spans="2:4" x14ac:dyDescent="0.25">
      <c r="B53" s="5">
        <v>89</v>
      </c>
      <c r="C53" s="5">
        <v>11</v>
      </c>
      <c r="D53" s="2" t="str">
        <f t="shared" si="0"/>
        <v>Occluder full</v>
      </c>
    </row>
    <row r="54" spans="2:4" x14ac:dyDescent="0.25">
      <c r="B54" s="5">
        <v>90</v>
      </c>
      <c r="C54" s="5">
        <v>11</v>
      </c>
      <c r="D54" s="2" t="str">
        <f t="shared" si="0"/>
        <v>Occluder full</v>
      </c>
    </row>
    <row r="55" spans="2:4" x14ac:dyDescent="0.25">
      <c r="B55" s="5">
        <v>41</v>
      </c>
      <c r="C55" s="5">
        <v>1</v>
      </c>
      <c r="D55" s="2" t="str">
        <f t="shared" si="0"/>
        <v>Pedestrian</v>
      </c>
    </row>
    <row r="56" spans="2:4" x14ac:dyDescent="0.25">
      <c r="B56" s="5">
        <v>82</v>
      </c>
      <c r="C56" s="5">
        <v>1</v>
      </c>
      <c r="D56" s="2" t="str">
        <f t="shared" si="0"/>
        <v>Pedestrian</v>
      </c>
    </row>
    <row r="57" spans="2:4" x14ac:dyDescent="0.25">
      <c r="B57" s="5">
        <v>162</v>
      </c>
      <c r="C57" s="5">
        <v>7</v>
      </c>
      <c r="D57" s="2" t="str">
        <f t="shared" si="0"/>
        <v>Static Person</v>
      </c>
    </row>
    <row r="58" spans="2:4" x14ac:dyDescent="0.25">
      <c r="B58" s="5">
        <v>163</v>
      </c>
      <c r="C58" s="5">
        <v>11</v>
      </c>
      <c r="D58" s="2" t="str">
        <f t="shared" si="0"/>
        <v>Occluder full</v>
      </c>
    </row>
    <row r="59" spans="2:4" x14ac:dyDescent="0.25">
      <c r="B59" s="5">
        <v>164</v>
      </c>
      <c r="C59" s="5">
        <v>11</v>
      </c>
      <c r="D59" s="2" t="str">
        <f t="shared" si="0"/>
        <v>Occluder full</v>
      </c>
    </row>
    <row r="60" spans="2:4" x14ac:dyDescent="0.25">
      <c r="B60" s="5">
        <v>165</v>
      </c>
      <c r="C60" s="5">
        <v>11</v>
      </c>
      <c r="D60" s="2" t="str">
        <f t="shared" si="0"/>
        <v>Occluder full</v>
      </c>
    </row>
    <row r="61" spans="2:4" x14ac:dyDescent="0.25">
      <c r="B61" s="5">
        <v>166</v>
      </c>
      <c r="C61" s="5">
        <v>11</v>
      </c>
      <c r="D61" s="2" t="str">
        <f t="shared" si="0"/>
        <v>Occluder full</v>
      </c>
    </row>
    <row r="62" spans="2:4" x14ac:dyDescent="0.25">
      <c r="B62" s="5">
        <v>171</v>
      </c>
      <c r="C62" s="5">
        <v>7</v>
      </c>
      <c r="D62" s="2" t="str">
        <f t="shared" si="0"/>
        <v>Static Person</v>
      </c>
    </row>
    <row r="63" spans="2:4" x14ac:dyDescent="0.25">
      <c r="B63" s="5">
        <v>175</v>
      </c>
      <c r="C63" s="5">
        <v>7</v>
      </c>
      <c r="D63" s="2" t="str">
        <f t="shared" si="0"/>
        <v>Static Person</v>
      </c>
    </row>
    <row r="64" spans="2:4" x14ac:dyDescent="0.25">
      <c r="B64" s="5">
        <v>176</v>
      </c>
      <c r="C64" s="5">
        <v>1</v>
      </c>
      <c r="D64" s="2" t="str">
        <f t="shared" si="0"/>
        <v>Pedestrian</v>
      </c>
    </row>
    <row r="65" spans="2:4" x14ac:dyDescent="0.25">
      <c r="B65" s="5">
        <v>178</v>
      </c>
      <c r="C65" s="5">
        <v>1</v>
      </c>
      <c r="D65" s="2" t="str">
        <f t="shared" si="0"/>
        <v>Pedestrian</v>
      </c>
    </row>
    <row r="66" spans="2:4" x14ac:dyDescent="0.25">
      <c r="B66" s="5">
        <v>182</v>
      </c>
      <c r="C66" s="5">
        <v>7</v>
      </c>
      <c r="D66" s="2" t="str">
        <f t="shared" si="0"/>
        <v>Static Person</v>
      </c>
    </row>
    <row r="67" spans="2:4" x14ac:dyDescent="0.25">
      <c r="B67" s="5">
        <v>188</v>
      </c>
      <c r="C67" s="5">
        <v>11</v>
      </c>
      <c r="D67" s="2" t="str">
        <f t="shared" si="0"/>
        <v>Occluder full</v>
      </c>
    </row>
    <row r="68" spans="2:4" x14ac:dyDescent="0.25">
      <c r="B68" s="5">
        <v>190</v>
      </c>
      <c r="C68" s="5">
        <v>11</v>
      </c>
      <c r="D68" s="2" t="str">
        <f t="shared" ref="D68:D131" si="1">IF(C68=1, "Pedestrian", IF(C68=7, "Static Person", IF(C68=11, "Occluder full", IF(C68=13, "Crowd",  "Unknown"))))</f>
        <v>Occluder full</v>
      </c>
    </row>
    <row r="69" spans="2:4" x14ac:dyDescent="0.25">
      <c r="B69" s="5">
        <v>191</v>
      </c>
      <c r="C69" s="5">
        <v>11</v>
      </c>
      <c r="D69" s="2" t="str">
        <f t="shared" si="1"/>
        <v>Occluder full</v>
      </c>
    </row>
    <row r="70" spans="2:4" x14ac:dyDescent="0.25">
      <c r="B70" s="5">
        <v>194</v>
      </c>
      <c r="C70" s="5">
        <v>11</v>
      </c>
      <c r="D70" s="2" t="str">
        <f t="shared" si="1"/>
        <v>Occluder full</v>
      </c>
    </row>
    <row r="71" spans="2:4" x14ac:dyDescent="0.25">
      <c r="B71" s="5">
        <v>196</v>
      </c>
      <c r="C71" s="5">
        <v>1</v>
      </c>
      <c r="D71" s="2" t="str">
        <f t="shared" si="1"/>
        <v>Pedestrian</v>
      </c>
    </row>
    <row r="72" spans="2:4" x14ac:dyDescent="0.25">
      <c r="B72" s="5">
        <v>197</v>
      </c>
      <c r="C72" s="5">
        <v>1</v>
      </c>
      <c r="D72" s="2" t="str">
        <f t="shared" si="1"/>
        <v>Pedestrian</v>
      </c>
    </row>
    <row r="73" spans="2:4" x14ac:dyDescent="0.25">
      <c r="B73" s="5">
        <v>198</v>
      </c>
      <c r="C73" s="5">
        <v>1</v>
      </c>
      <c r="D73" s="2" t="str">
        <f t="shared" si="1"/>
        <v>Pedestrian</v>
      </c>
    </row>
    <row r="74" spans="2:4" x14ac:dyDescent="0.25">
      <c r="B74" s="5">
        <v>199</v>
      </c>
      <c r="C74" s="5">
        <v>1</v>
      </c>
      <c r="D74" s="2" t="str">
        <f t="shared" si="1"/>
        <v>Pedestrian</v>
      </c>
    </row>
    <row r="75" spans="2:4" x14ac:dyDescent="0.25">
      <c r="B75" s="5">
        <v>200</v>
      </c>
      <c r="C75" s="5">
        <v>1</v>
      </c>
      <c r="D75" s="2" t="str">
        <f t="shared" si="1"/>
        <v>Pedestrian</v>
      </c>
    </row>
    <row r="76" spans="2:4" x14ac:dyDescent="0.25">
      <c r="B76" s="5">
        <v>201</v>
      </c>
      <c r="C76" s="5">
        <v>1</v>
      </c>
      <c r="D76" s="2" t="str">
        <f t="shared" si="1"/>
        <v>Pedestrian</v>
      </c>
    </row>
    <row r="77" spans="2:4" x14ac:dyDescent="0.25">
      <c r="B77" s="5">
        <v>202</v>
      </c>
      <c r="C77" s="5">
        <v>1</v>
      </c>
      <c r="D77" s="2" t="str">
        <f t="shared" si="1"/>
        <v>Pedestrian</v>
      </c>
    </row>
    <row r="78" spans="2:4" x14ac:dyDescent="0.25">
      <c r="B78" s="5">
        <v>203</v>
      </c>
      <c r="C78" s="5">
        <v>1</v>
      </c>
      <c r="D78" s="2" t="str">
        <f t="shared" si="1"/>
        <v>Pedestrian</v>
      </c>
    </row>
    <row r="79" spans="2:4" x14ac:dyDescent="0.25">
      <c r="B79" s="5">
        <v>204</v>
      </c>
      <c r="C79" s="5">
        <v>1</v>
      </c>
      <c r="D79" s="2" t="str">
        <f t="shared" si="1"/>
        <v>Pedestrian</v>
      </c>
    </row>
    <row r="80" spans="2:4" x14ac:dyDescent="0.25">
      <c r="B80" s="5">
        <v>205</v>
      </c>
      <c r="C80" s="5">
        <v>1</v>
      </c>
      <c r="D80" s="2" t="str">
        <f t="shared" si="1"/>
        <v>Pedestrian</v>
      </c>
    </row>
    <row r="81" spans="2:4" x14ac:dyDescent="0.25">
      <c r="B81" s="5">
        <v>206</v>
      </c>
      <c r="C81" s="5">
        <v>1</v>
      </c>
      <c r="D81" s="2" t="str">
        <f t="shared" si="1"/>
        <v>Pedestrian</v>
      </c>
    </row>
    <row r="82" spans="2:4" x14ac:dyDescent="0.25">
      <c r="B82" s="5">
        <v>207</v>
      </c>
      <c r="C82" s="5">
        <v>1</v>
      </c>
      <c r="D82" s="2" t="str">
        <f t="shared" si="1"/>
        <v>Pedestrian</v>
      </c>
    </row>
    <row r="83" spans="2:4" x14ac:dyDescent="0.25">
      <c r="B83" s="5">
        <v>208</v>
      </c>
      <c r="C83" s="5">
        <v>1</v>
      </c>
      <c r="D83" s="2" t="str">
        <f t="shared" si="1"/>
        <v>Pedestrian</v>
      </c>
    </row>
    <row r="84" spans="2:4" x14ac:dyDescent="0.25">
      <c r="B84" s="5">
        <v>209</v>
      </c>
      <c r="C84" s="5">
        <v>1</v>
      </c>
      <c r="D84" s="2" t="str">
        <f t="shared" si="1"/>
        <v>Pedestrian</v>
      </c>
    </row>
    <row r="85" spans="2:4" x14ac:dyDescent="0.25">
      <c r="B85" s="5">
        <v>210</v>
      </c>
      <c r="C85" s="5">
        <v>1</v>
      </c>
      <c r="D85" s="2" t="str">
        <f t="shared" si="1"/>
        <v>Pedestrian</v>
      </c>
    </row>
    <row r="86" spans="2:4" x14ac:dyDescent="0.25">
      <c r="B86" s="5">
        <v>211</v>
      </c>
      <c r="C86" s="5">
        <v>1</v>
      </c>
      <c r="D86" s="2" t="str">
        <f t="shared" si="1"/>
        <v>Pedestrian</v>
      </c>
    </row>
    <row r="87" spans="2:4" x14ac:dyDescent="0.25">
      <c r="B87" s="5">
        <v>212</v>
      </c>
      <c r="C87" s="5">
        <v>1</v>
      </c>
      <c r="D87" s="2" t="str">
        <f t="shared" si="1"/>
        <v>Pedestrian</v>
      </c>
    </row>
    <row r="88" spans="2:4" x14ac:dyDescent="0.25">
      <c r="B88" s="5">
        <v>213</v>
      </c>
      <c r="C88" s="5">
        <v>1</v>
      </c>
      <c r="D88" s="2" t="str">
        <f t="shared" si="1"/>
        <v>Pedestrian</v>
      </c>
    </row>
    <row r="89" spans="2:4" x14ac:dyDescent="0.25">
      <c r="B89" s="5">
        <v>214</v>
      </c>
      <c r="C89" s="5">
        <v>1</v>
      </c>
      <c r="D89" s="2" t="str">
        <f t="shared" si="1"/>
        <v>Pedestrian</v>
      </c>
    </row>
    <row r="90" spans="2:4" x14ac:dyDescent="0.25">
      <c r="B90" s="5">
        <v>215</v>
      </c>
      <c r="C90" s="5">
        <v>1</v>
      </c>
      <c r="D90" s="2" t="str">
        <f t="shared" si="1"/>
        <v>Pedestrian</v>
      </c>
    </row>
    <row r="91" spans="2:4" x14ac:dyDescent="0.25">
      <c r="B91" s="5">
        <v>216</v>
      </c>
      <c r="C91" s="5">
        <v>1</v>
      </c>
      <c r="D91" s="2" t="str">
        <f t="shared" si="1"/>
        <v>Pedestrian</v>
      </c>
    </row>
    <row r="92" spans="2:4" x14ac:dyDescent="0.25">
      <c r="B92" s="5">
        <v>217</v>
      </c>
      <c r="C92" s="5">
        <v>1</v>
      </c>
      <c r="D92" s="2" t="str">
        <f t="shared" si="1"/>
        <v>Pedestrian</v>
      </c>
    </row>
    <row r="93" spans="2:4" x14ac:dyDescent="0.25">
      <c r="B93" s="5">
        <v>218</v>
      </c>
      <c r="C93" s="5">
        <v>1</v>
      </c>
      <c r="D93" s="2" t="str">
        <f t="shared" si="1"/>
        <v>Pedestrian</v>
      </c>
    </row>
    <row r="94" spans="2:4" x14ac:dyDescent="0.25">
      <c r="B94" s="5">
        <v>219</v>
      </c>
      <c r="C94" s="5">
        <v>1</v>
      </c>
      <c r="D94" s="2" t="str">
        <f t="shared" si="1"/>
        <v>Pedestrian</v>
      </c>
    </row>
    <row r="95" spans="2:4" x14ac:dyDescent="0.25">
      <c r="B95" s="5">
        <v>224</v>
      </c>
      <c r="C95" s="5">
        <v>1</v>
      </c>
      <c r="D95" s="2" t="str">
        <f t="shared" si="1"/>
        <v>Pedestrian</v>
      </c>
    </row>
    <row r="96" spans="2:4" x14ac:dyDescent="0.25">
      <c r="B96" s="5">
        <v>225</v>
      </c>
      <c r="C96" s="5">
        <v>1</v>
      </c>
      <c r="D96" s="2" t="str">
        <f t="shared" si="1"/>
        <v>Pedestrian</v>
      </c>
    </row>
    <row r="97" spans="2:4" x14ac:dyDescent="0.25">
      <c r="B97" s="5">
        <v>228</v>
      </c>
      <c r="C97" s="5">
        <v>1</v>
      </c>
      <c r="D97" s="2" t="str">
        <f t="shared" si="1"/>
        <v>Pedestrian</v>
      </c>
    </row>
    <row r="98" spans="2:4" x14ac:dyDescent="0.25">
      <c r="B98" s="5">
        <v>229</v>
      </c>
      <c r="C98" s="5">
        <v>1</v>
      </c>
      <c r="D98" s="2" t="str">
        <f t="shared" si="1"/>
        <v>Pedestrian</v>
      </c>
    </row>
    <row r="99" spans="2:4" x14ac:dyDescent="0.25">
      <c r="B99" s="5">
        <v>230</v>
      </c>
      <c r="C99" s="5">
        <v>1</v>
      </c>
      <c r="D99" s="2" t="str">
        <f t="shared" si="1"/>
        <v>Pedestrian</v>
      </c>
    </row>
    <row r="100" spans="2:4" x14ac:dyDescent="0.25">
      <c r="B100" s="5">
        <v>231</v>
      </c>
      <c r="C100" s="5">
        <v>1</v>
      </c>
      <c r="D100" s="2" t="str">
        <f t="shared" si="1"/>
        <v>Pedestrian</v>
      </c>
    </row>
    <row r="101" spans="2:4" x14ac:dyDescent="0.25">
      <c r="B101" s="5">
        <v>234</v>
      </c>
      <c r="C101" s="5">
        <v>1</v>
      </c>
      <c r="D101" s="2" t="str">
        <f t="shared" si="1"/>
        <v>Pedestrian</v>
      </c>
    </row>
    <row r="102" spans="2:4" x14ac:dyDescent="0.25">
      <c r="B102" s="5">
        <v>238</v>
      </c>
      <c r="C102" s="5">
        <v>1</v>
      </c>
      <c r="D102" s="2" t="str">
        <f t="shared" si="1"/>
        <v>Pedestrian</v>
      </c>
    </row>
    <row r="103" spans="2:4" x14ac:dyDescent="0.25">
      <c r="B103" s="5">
        <v>240</v>
      </c>
      <c r="C103" s="5">
        <v>11</v>
      </c>
      <c r="D103" s="2" t="str">
        <f t="shared" si="1"/>
        <v>Occluder full</v>
      </c>
    </row>
    <row r="104" spans="2:4" x14ac:dyDescent="0.25">
      <c r="B104" s="5">
        <v>242</v>
      </c>
      <c r="C104" s="5">
        <v>11</v>
      </c>
      <c r="D104" s="2" t="str">
        <f t="shared" si="1"/>
        <v>Occluder full</v>
      </c>
    </row>
    <row r="105" spans="2:4" x14ac:dyDescent="0.25">
      <c r="B105" s="5">
        <v>296</v>
      </c>
      <c r="C105" s="5">
        <v>11</v>
      </c>
      <c r="D105" s="2" t="str">
        <f t="shared" si="1"/>
        <v>Occluder full</v>
      </c>
    </row>
    <row r="106" spans="2:4" x14ac:dyDescent="0.25">
      <c r="B106" s="5">
        <v>66</v>
      </c>
      <c r="C106" s="5">
        <v>1</v>
      </c>
      <c r="D106" s="2" t="str">
        <f t="shared" si="1"/>
        <v>Pedestrian</v>
      </c>
    </row>
    <row r="107" spans="2:4" x14ac:dyDescent="0.25">
      <c r="B107" s="5">
        <v>67</v>
      </c>
      <c r="C107" s="5">
        <v>1</v>
      </c>
      <c r="D107" s="2" t="str">
        <f t="shared" si="1"/>
        <v>Pedestrian</v>
      </c>
    </row>
    <row r="108" spans="2:4" x14ac:dyDescent="0.25">
      <c r="B108" s="5">
        <v>74</v>
      </c>
      <c r="C108" s="5">
        <v>1</v>
      </c>
      <c r="D108" s="2" t="str">
        <f t="shared" si="1"/>
        <v>Pedestrian</v>
      </c>
    </row>
    <row r="109" spans="2:4" x14ac:dyDescent="0.25">
      <c r="B109" s="5">
        <v>75</v>
      </c>
      <c r="C109" s="5">
        <v>1</v>
      </c>
      <c r="D109" s="2" t="str">
        <f t="shared" si="1"/>
        <v>Pedestrian</v>
      </c>
    </row>
    <row r="110" spans="2:4" x14ac:dyDescent="0.25">
      <c r="B110" s="5">
        <v>81</v>
      </c>
      <c r="C110" s="5">
        <v>1</v>
      </c>
      <c r="D110" s="2" t="str">
        <f t="shared" si="1"/>
        <v>Pedestrian</v>
      </c>
    </row>
    <row r="111" spans="2:4" x14ac:dyDescent="0.25">
      <c r="B111" s="5">
        <v>84</v>
      </c>
      <c r="C111" s="5">
        <v>1</v>
      </c>
      <c r="D111" s="2" t="str">
        <f t="shared" si="1"/>
        <v>Pedestrian</v>
      </c>
    </row>
    <row r="112" spans="2:4" x14ac:dyDescent="0.25">
      <c r="B112" s="5">
        <v>85</v>
      </c>
      <c r="C112" s="5">
        <v>1</v>
      </c>
      <c r="D112" s="2" t="str">
        <f t="shared" si="1"/>
        <v>Pedestrian</v>
      </c>
    </row>
    <row r="113" spans="2:4" x14ac:dyDescent="0.25">
      <c r="B113" s="5">
        <v>86</v>
      </c>
      <c r="C113" s="5">
        <v>1</v>
      </c>
      <c r="D113" s="2" t="str">
        <f t="shared" si="1"/>
        <v>Pedestrian</v>
      </c>
    </row>
    <row r="114" spans="2:4" x14ac:dyDescent="0.25">
      <c r="B114" s="5">
        <v>87</v>
      </c>
      <c r="C114" s="5">
        <v>1</v>
      </c>
      <c r="D114" s="2" t="str">
        <f t="shared" si="1"/>
        <v>Pedestrian</v>
      </c>
    </row>
    <row r="115" spans="2:4" x14ac:dyDescent="0.25">
      <c r="B115" s="5">
        <v>88</v>
      </c>
      <c r="C115" s="5">
        <v>1</v>
      </c>
      <c r="D115" s="2" t="str">
        <f t="shared" si="1"/>
        <v>Pedestrian</v>
      </c>
    </row>
    <row r="116" spans="2:4" x14ac:dyDescent="0.25">
      <c r="B116" s="5">
        <v>95</v>
      </c>
      <c r="C116" s="5">
        <v>1</v>
      </c>
      <c r="D116" s="2" t="str">
        <f t="shared" si="1"/>
        <v>Pedestrian</v>
      </c>
    </row>
    <row r="117" spans="2:4" x14ac:dyDescent="0.25">
      <c r="B117" s="5">
        <v>96</v>
      </c>
      <c r="C117" s="5">
        <v>1</v>
      </c>
      <c r="D117" s="2" t="str">
        <f t="shared" si="1"/>
        <v>Pedestrian</v>
      </c>
    </row>
    <row r="118" spans="2:4" x14ac:dyDescent="0.25">
      <c r="B118" s="5">
        <v>97</v>
      </c>
      <c r="C118" s="5">
        <v>1</v>
      </c>
      <c r="D118" s="2" t="str">
        <f t="shared" si="1"/>
        <v>Pedestrian</v>
      </c>
    </row>
    <row r="119" spans="2:4" x14ac:dyDescent="0.25">
      <c r="B119" s="5">
        <v>98</v>
      </c>
      <c r="C119" s="5">
        <v>1</v>
      </c>
      <c r="D119" s="2" t="str">
        <f t="shared" si="1"/>
        <v>Pedestrian</v>
      </c>
    </row>
    <row r="120" spans="2:4" x14ac:dyDescent="0.25">
      <c r="B120" s="5">
        <v>103</v>
      </c>
      <c r="C120" s="5">
        <v>1</v>
      </c>
      <c r="D120" s="2" t="str">
        <f t="shared" si="1"/>
        <v>Pedestrian</v>
      </c>
    </row>
    <row r="121" spans="2:4" x14ac:dyDescent="0.25">
      <c r="B121" s="5">
        <v>104</v>
      </c>
      <c r="C121" s="5">
        <v>1</v>
      </c>
      <c r="D121" s="2" t="str">
        <f t="shared" si="1"/>
        <v>Pedestrian</v>
      </c>
    </row>
    <row r="122" spans="2:4" x14ac:dyDescent="0.25">
      <c r="B122" s="5">
        <v>105</v>
      </c>
      <c r="C122" s="5">
        <v>1</v>
      </c>
      <c r="D122" s="2" t="str">
        <f t="shared" si="1"/>
        <v>Pedestrian</v>
      </c>
    </row>
    <row r="123" spans="2:4" x14ac:dyDescent="0.25">
      <c r="B123" s="5">
        <v>106</v>
      </c>
      <c r="C123" s="5">
        <v>1</v>
      </c>
      <c r="D123" s="2" t="str">
        <f t="shared" si="1"/>
        <v>Pedestrian</v>
      </c>
    </row>
    <row r="124" spans="2:4" x14ac:dyDescent="0.25">
      <c r="B124" s="5">
        <v>108</v>
      </c>
      <c r="C124" s="5">
        <v>1</v>
      </c>
      <c r="D124" s="2" t="str">
        <f t="shared" si="1"/>
        <v>Pedestrian</v>
      </c>
    </row>
    <row r="125" spans="2:4" x14ac:dyDescent="0.25">
      <c r="B125" s="5">
        <v>110</v>
      </c>
      <c r="C125" s="5">
        <v>1</v>
      </c>
      <c r="D125" s="2" t="str">
        <f t="shared" si="1"/>
        <v>Pedestrian</v>
      </c>
    </row>
    <row r="126" spans="2:4" x14ac:dyDescent="0.25">
      <c r="B126" s="5">
        <v>111</v>
      </c>
      <c r="C126" s="5">
        <v>1</v>
      </c>
      <c r="D126" s="2" t="str">
        <f t="shared" si="1"/>
        <v>Pedestrian</v>
      </c>
    </row>
    <row r="127" spans="2:4" x14ac:dyDescent="0.25">
      <c r="B127" s="5">
        <v>112</v>
      </c>
      <c r="C127" s="5">
        <v>1</v>
      </c>
      <c r="D127" s="2" t="str">
        <f t="shared" si="1"/>
        <v>Pedestrian</v>
      </c>
    </row>
    <row r="128" spans="2:4" x14ac:dyDescent="0.25">
      <c r="B128" s="5">
        <v>113</v>
      </c>
      <c r="C128" s="5">
        <v>1</v>
      </c>
      <c r="D128" s="2" t="str">
        <f t="shared" si="1"/>
        <v>Pedestrian</v>
      </c>
    </row>
    <row r="129" spans="2:4" x14ac:dyDescent="0.25">
      <c r="B129" s="5">
        <v>125</v>
      </c>
      <c r="C129" s="5">
        <v>7</v>
      </c>
      <c r="D129" s="2" t="str">
        <f t="shared" si="1"/>
        <v>Static Person</v>
      </c>
    </row>
    <row r="130" spans="2:4" x14ac:dyDescent="0.25">
      <c r="B130" s="5">
        <v>151</v>
      </c>
      <c r="C130" s="5">
        <v>1</v>
      </c>
      <c r="D130" s="2" t="str">
        <f t="shared" si="1"/>
        <v>Pedestrian</v>
      </c>
    </row>
    <row r="131" spans="2:4" x14ac:dyDescent="0.25">
      <c r="B131" s="5">
        <v>169</v>
      </c>
      <c r="C131" s="5">
        <v>1</v>
      </c>
      <c r="D131" s="2" t="str">
        <f t="shared" si="1"/>
        <v>Pedestrian</v>
      </c>
    </row>
    <row r="132" spans="2:4" x14ac:dyDescent="0.25">
      <c r="B132" s="5">
        <v>186</v>
      </c>
      <c r="C132" s="5">
        <v>1</v>
      </c>
      <c r="D132" s="2" t="str">
        <f t="shared" ref="D132:D191" si="2">IF(C132=1, "Pedestrian", IF(C132=7, "Static Person", IF(C132=11, "Occluder full", IF(C132=13, "Crowd",  "Unknown"))))</f>
        <v>Pedestrian</v>
      </c>
    </row>
    <row r="133" spans="2:4" x14ac:dyDescent="0.25">
      <c r="B133" s="5">
        <v>193</v>
      </c>
      <c r="C133" s="5">
        <v>1</v>
      </c>
      <c r="D133" s="2" t="str">
        <f t="shared" si="2"/>
        <v>Pedestrian</v>
      </c>
    </row>
    <row r="134" spans="2:4" x14ac:dyDescent="0.25">
      <c r="B134" s="5">
        <v>246</v>
      </c>
      <c r="C134" s="5">
        <v>7</v>
      </c>
      <c r="D134" s="2" t="str">
        <f t="shared" si="2"/>
        <v>Static Person</v>
      </c>
    </row>
    <row r="135" spans="2:4" x14ac:dyDescent="0.25">
      <c r="B135" s="5">
        <v>334</v>
      </c>
      <c r="C135" s="5">
        <v>7</v>
      </c>
      <c r="D135" s="2" t="str">
        <f t="shared" si="2"/>
        <v>Static Person</v>
      </c>
    </row>
    <row r="136" spans="2:4" x14ac:dyDescent="0.25">
      <c r="B136" s="5">
        <v>440</v>
      </c>
      <c r="C136" s="5">
        <v>1</v>
      </c>
      <c r="D136" s="2" t="str">
        <f t="shared" si="2"/>
        <v>Pedestrian</v>
      </c>
    </row>
    <row r="137" spans="2:4" x14ac:dyDescent="0.25">
      <c r="B137" s="5">
        <v>468</v>
      </c>
      <c r="C137" s="5">
        <v>1</v>
      </c>
      <c r="D137" s="2" t="str">
        <f t="shared" si="2"/>
        <v>Pedestrian</v>
      </c>
    </row>
    <row r="138" spans="2:4" x14ac:dyDescent="0.25">
      <c r="B138" s="5">
        <v>470</v>
      </c>
      <c r="C138" s="5">
        <v>1</v>
      </c>
      <c r="D138" s="2" t="str">
        <f t="shared" si="2"/>
        <v>Pedestrian</v>
      </c>
    </row>
    <row r="139" spans="2:4" x14ac:dyDescent="0.25">
      <c r="B139" s="5">
        <v>471</v>
      </c>
      <c r="C139" s="5">
        <v>1</v>
      </c>
      <c r="D139" s="2" t="str">
        <f t="shared" si="2"/>
        <v>Pedestrian</v>
      </c>
    </row>
    <row r="140" spans="2:4" x14ac:dyDescent="0.25">
      <c r="B140" s="5">
        <v>472</v>
      </c>
      <c r="C140" s="5">
        <v>1</v>
      </c>
      <c r="D140" s="2" t="str">
        <f t="shared" si="2"/>
        <v>Pedestrian</v>
      </c>
    </row>
    <row r="141" spans="2:4" x14ac:dyDescent="0.25">
      <c r="B141" s="5">
        <v>485</v>
      </c>
      <c r="C141" s="5">
        <v>7</v>
      </c>
      <c r="D141" s="2" t="str">
        <f t="shared" si="2"/>
        <v>Static Person</v>
      </c>
    </row>
    <row r="142" spans="2:4" x14ac:dyDescent="0.25">
      <c r="B142" s="5">
        <v>486</v>
      </c>
      <c r="C142" s="5">
        <v>1</v>
      </c>
      <c r="D142" s="2" t="str">
        <f t="shared" si="2"/>
        <v>Pedestrian</v>
      </c>
    </row>
    <row r="143" spans="2:4" x14ac:dyDescent="0.25">
      <c r="B143" s="5">
        <v>488</v>
      </c>
      <c r="C143" s="5">
        <v>1</v>
      </c>
      <c r="D143" s="2" t="str">
        <f t="shared" si="2"/>
        <v>Pedestrian</v>
      </c>
    </row>
    <row r="144" spans="2:4" x14ac:dyDescent="0.25">
      <c r="B144" s="5">
        <v>489</v>
      </c>
      <c r="C144" s="5">
        <v>1</v>
      </c>
      <c r="D144" s="2" t="str">
        <f t="shared" si="2"/>
        <v>Pedestrian</v>
      </c>
    </row>
    <row r="145" spans="2:4" x14ac:dyDescent="0.25">
      <c r="B145" s="5">
        <v>491</v>
      </c>
      <c r="C145" s="5">
        <v>1</v>
      </c>
      <c r="D145" s="2" t="str">
        <f t="shared" si="2"/>
        <v>Pedestrian</v>
      </c>
    </row>
    <row r="146" spans="2:4" x14ac:dyDescent="0.25">
      <c r="B146" s="5">
        <v>492</v>
      </c>
      <c r="C146" s="5">
        <v>1</v>
      </c>
      <c r="D146" s="2" t="str">
        <f t="shared" si="2"/>
        <v>Pedestrian</v>
      </c>
    </row>
    <row r="147" spans="2:4" x14ac:dyDescent="0.25">
      <c r="B147" s="5">
        <v>493</v>
      </c>
      <c r="C147" s="5">
        <v>1</v>
      </c>
      <c r="D147" s="2" t="str">
        <f t="shared" si="2"/>
        <v>Pedestrian</v>
      </c>
    </row>
    <row r="148" spans="2:4" x14ac:dyDescent="0.25">
      <c r="B148" s="5">
        <v>494</v>
      </c>
      <c r="C148" s="5">
        <v>1</v>
      </c>
      <c r="D148" s="2" t="str">
        <f t="shared" si="2"/>
        <v>Pedestrian</v>
      </c>
    </row>
    <row r="149" spans="2:4" x14ac:dyDescent="0.25">
      <c r="B149" s="5">
        <v>495</v>
      </c>
      <c r="C149" s="5">
        <v>1</v>
      </c>
      <c r="D149" s="2" t="str">
        <f t="shared" si="2"/>
        <v>Pedestrian</v>
      </c>
    </row>
    <row r="150" spans="2:4" x14ac:dyDescent="0.25">
      <c r="B150" s="5">
        <v>496</v>
      </c>
      <c r="C150" s="5">
        <v>1</v>
      </c>
      <c r="D150" s="2" t="str">
        <f t="shared" si="2"/>
        <v>Pedestrian</v>
      </c>
    </row>
    <row r="151" spans="2:4" x14ac:dyDescent="0.25">
      <c r="B151" s="5">
        <v>497</v>
      </c>
      <c r="C151" s="5">
        <v>1</v>
      </c>
      <c r="D151" s="2" t="str">
        <f t="shared" si="2"/>
        <v>Pedestrian</v>
      </c>
    </row>
    <row r="152" spans="2:4" x14ac:dyDescent="0.25">
      <c r="B152" s="5">
        <v>252</v>
      </c>
      <c r="C152" s="5">
        <v>13</v>
      </c>
      <c r="D152" s="2" t="str">
        <f t="shared" si="2"/>
        <v>Crowd</v>
      </c>
    </row>
    <row r="153" spans="2:4" x14ac:dyDescent="0.25">
      <c r="B153" s="5">
        <v>498</v>
      </c>
      <c r="C153" s="5">
        <v>1</v>
      </c>
      <c r="D153" s="2" t="str">
        <f t="shared" si="2"/>
        <v>Pedestrian</v>
      </c>
    </row>
    <row r="154" spans="2:4" x14ac:dyDescent="0.25">
      <c r="B154" s="5">
        <v>44</v>
      </c>
      <c r="C154" s="5">
        <v>1</v>
      </c>
      <c r="D154" s="2" t="str">
        <f t="shared" si="2"/>
        <v>Pedestrian</v>
      </c>
    </row>
    <row r="155" spans="2:4" x14ac:dyDescent="0.25">
      <c r="B155" s="5">
        <v>59</v>
      </c>
      <c r="C155" s="5">
        <v>1</v>
      </c>
      <c r="D155" s="2" t="str">
        <f t="shared" si="2"/>
        <v>Pedestrian</v>
      </c>
    </row>
    <row r="156" spans="2:4" x14ac:dyDescent="0.25">
      <c r="B156" s="5">
        <v>123</v>
      </c>
      <c r="C156" s="5">
        <v>1</v>
      </c>
      <c r="D156" s="2" t="str">
        <f t="shared" si="2"/>
        <v>Pedestrian</v>
      </c>
    </row>
    <row r="157" spans="2:4" x14ac:dyDescent="0.25">
      <c r="B157" s="5">
        <v>124</v>
      </c>
      <c r="C157" s="5">
        <v>1</v>
      </c>
      <c r="D157" s="2" t="str">
        <f t="shared" si="2"/>
        <v>Pedestrian</v>
      </c>
    </row>
    <row r="158" spans="2:4" x14ac:dyDescent="0.25">
      <c r="B158" s="5">
        <v>127</v>
      </c>
      <c r="C158" s="5">
        <v>1</v>
      </c>
      <c r="D158" s="2" t="str">
        <f t="shared" si="2"/>
        <v>Pedestrian</v>
      </c>
    </row>
    <row r="159" spans="2:4" x14ac:dyDescent="0.25">
      <c r="B159" s="5">
        <v>128</v>
      </c>
      <c r="C159" s="5">
        <v>1</v>
      </c>
      <c r="D159" s="2" t="str">
        <f t="shared" si="2"/>
        <v>Pedestrian</v>
      </c>
    </row>
    <row r="160" spans="2:4" x14ac:dyDescent="0.25">
      <c r="B160" s="5">
        <v>129</v>
      </c>
      <c r="C160" s="5">
        <v>1</v>
      </c>
      <c r="D160" s="2" t="str">
        <f t="shared" si="2"/>
        <v>Pedestrian</v>
      </c>
    </row>
    <row r="161" spans="2:4" x14ac:dyDescent="0.25">
      <c r="B161" s="5">
        <v>133</v>
      </c>
      <c r="C161" s="5">
        <v>1</v>
      </c>
      <c r="D161" s="2" t="str">
        <f t="shared" si="2"/>
        <v>Pedestrian</v>
      </c>
    </row>
    <row r="162" spans="2:4" x14ac:dyDescent="0.25">
      <c r="B162" s="5">
        <v>134</v>
      </c>
      <c r="C162" s="5">
        <v>1</v>
      </c>
      <c r="D162" s="2" t="str">
        <f t="shared" si="2"/>
        <v>Pedestrian</v>
      </c>
    </row>
    <row r="163" spans="2:4" x14ac:dyDescent="0.25">
      <c r="B163" s="5">
        <v>135</v>
      </c>
      <c r="C163" s="5">
        <v>1</v>
      </c>
      <c r="D163" s="2" t="str">
        <f t="shared" si="2"/>
        <v>Pedestrian</v>
      </c>
    </row>
    <row r="164" spans="2:4" x14ac:dyDescent="0.25">
      <c r="B164" s="5">
        <v>136</v>
      </c>
      <c r="C164" s="5">
        <v>1</v>
      </c>
      <c r="D164" s="2" t="str">
        <f t="shared" si="2"/>
        <v>Pedestrian</v>
      </c>
    </row>
    <row r="165" spans="2:4" x14ac:dyDescent="0.25">
      <c r="B165" s="5">
        <v>137</v>
      </c>
      <c r="C165" s="5">
        <v>1</v>
      </c>
      <c r="D165" s="2" t="str">
        <f t="shared" si="2"/>
        <v>Pedestrian</v>
      </c>
    </row>
    <row r="166" spans="2:4" x14ac:dyDescent="0.25">
      <c r="B166" s="5">
        <v>138</v>
      </c>
      <c r="C166" s="5">
        <v>1</v>
      </c>
      <c r="D166" s="2" t="str">
        <f t="shared" si="2"/>
        <v>Pedestrian</v>
      </c>
    </row>
    <row r="167" spans="2:4" x14ac:dyDescent="0.25">
      <c r="B167" s="5">
        <v>139</v>
      </c>
      <c r="C167" s="5">
        <v>1</v>
      </c>
      <c r="D167" s="2" t="str">
        <f t="shared" si="2"/>
        <v>Pedestrian</v>
      </c>
    </row>
    <row r="168" spans="2:4" x14ac:dyDescent="0.25">
      <c r="B168" s="5">
        <v>140</v>
      </c>
      <c r="C168" s="5">
        <v>1</v>
      </c>
      <c r="D168" s="2" t="str">
        <f t="shared" si="2"/>
        <v>Pedestrian</v>
      </c>
    </row>
    <row r="169" spans="2:4" x14ac:dyDescent="0.25">
      <c r="B169" s="5">
        <v>157</v>
      </c>
      <c r="C169" s="5">
        <v>1</v>
      </c>
      <c r="D169" s="2" t="str">
        <f t="shared" si="2"/>
        <v>Pedestrian</v>
      </c>
    </row>
    <row r="170" spans="2:4" x14ac:dyDescent="0.25">
      <c r="B170" s="5">
        <v>158</v>
      </c>
      <c r="C170" s="5">
        <v>1</v>
      </c>
      <c r="D170" s="2" t="str">
        <f t="shared" si="2"/>
        <v>Pedestrian</v>
      </c>
    </row>
    <row r="171" spans="2:4" x14ac:dyDescent="0.25">
      <c r="B171" s="5">
        <v>163</v>
      </c>
      <c r="C171" s="5">
        <v>1</v>
      </c>
      <c r="D171" s="2" t="str">
        <f t="shared" si="2"/>
        <v>Pedestrian</v>
      </c>
    </row>
    <row r="172" spans="2:4" x14ac:dyDescent="0.25">
      <c r="B172" s="5">
        <v>164</v>
      </c>
      <c r="C172" s="5">
        <v>1</v>
      </c>
      <c r="D172" s="2" t="str">
        <f t="shared" si="2"/>
        <v>Pedestrian</v>
      </c>
    </row>
    <row r="173" spans="2:4" x14ac:dyDescent="0.25">
      <c r="B173" s="5">
        <v>166</v>
      </c>
      <c r="C173" s="5">
        <v>1</v>
      </c>
      <c r="D173" s="2" t="str">
        <f t="shared" si="2"/>
        <v>Pedestrian</v>
      </c>
    </row>
    <row r="174" spans="2:4" x14ac:dyDescent="0.25">
      <c r="B174" s="5">
        <v>170</v>
      </c>
      <c r="C174" s="5">
        <v>1</v>
      </c>
      <c r="D174" s="2" t="str">
        <f t="shared" si="2"/>
        <v>Pedestrian</v>
      </c>
    </row>
    <row r="175" spans="2:4" x14ac:dyDescent="0.25">
      <c r="B175" s="5">
        <v>171</v>
      </c>
      <c r="C175" s="5">
        <v>1</v>
      </c>
      <c r="D175" s="2" t="str">
        <f t="shared" si="2"/>
        <v>Pedestrian</v>
      </c>
    </row>
    <row r="176" spans="2:4" x14ac:dyDescent="0.25">
      <c r="B176" s="5">
        <v>172</v>
      </c>
      <c r="C176" s="5">
        <v>1</v>
      </c>
      <c r="D176" s="2" t="str">
        <f t="shared" si="2"/>
        <v>Pedestrian</v>
      </c>
    </row>
    <row r="177" spans="2:4" x14ac:dyDescent="0.25">
      <c r="B177" s="5">
        <v>184</v>
      </c>
      <c r="C177" s="5">
        <v>1</v>
      </c>
      <c r="D177" s="2" t="str">
        <f t="shared" si="2"/>
        <v>Pedestrian</v>
      </c>
    </row>
    <row r="178" spans="2:4" x14ac:dyDescent="0.25">
      <c r="B178" s="5">
        <v>188</v>
      </c>
      <c r="C178" s="5">
        <v>1</v>
      </c>
      <c r="D178" s="2" t="str">
        <f t="shared" si="2"/>
        <v>Pedestrian</v>
      </c>
    </row>
    <row r="179" spans="2:4" x14ac:dyDescent="0.25">
      <c r="B179" s="5">
        <v>191</v>
      </c>
      <c r="C179" s="5">
        <v>1</v>
      </c>
      <c r="D179" s="2" t="str">
        <f t="shared" si="2"/>
        <v>Pedestrian</v>
      </c>
    </row>
    <row r="180" spans="2:4" x14ac:dyDescent="0.25">
      <c r="B180" s="5">
        <v>194</v>
      </c>
      <c r="C180" s="5">
        <v>1</v>
      </c>
      <c r="D180" s="2" t="str">
        <f t="shared" si="2"/>
        <v>Pedestrian</v>
      </c>
    </row>
    <row r="181" spans="2:4" x14ac:dyDescent="0.25">
      <c r="B181" s="5">
        <v>195</v>
      </c>
      <c r="C181" s="5">
        <v>1</v>
      </c>
      <c r="D181" s="2" t="str">
        <f t="shared" si="2"/>
        <v>Pedestrian</v>
      </c>
    </row>
    <row r="182" spans="2:4" x14ac:dyDescent="0.25">
      <c r="B182" s="5">
        <v>223</v>
      </c>
      <c r="C182" s="5">
        <v>1</v>
      </c>
      <c r="D182" s="2" t="str">
        <f t="shared" si="2"/>
        <v>Pedestrian</v>
      </c>
    </row>
    <row r="183" spans="2:4" x14ac:dyDescent="0.25">
      <c r="B183" s="5">
        <v>227</v>
      </c>
      <c r="C183" s="5">
        <v>1</v>
      </c>
      <c r="D183" s="2" t="str">
        <f t="shared" si="2"/>
        <v>Pedestrian</v>
      </c>
    </row>
    <row r="184" spans="2:4" x14ac:dyDescent="0.25">
      <c r="B184" s="5">
        <v>232</v>
      </c>
      <c r="C184" s="5">
        <v>1</v>
      </c>
      <c r="D184" s="2" t="str">
        <f t="shared" si="2"/>
        <v>Pedestrian</v>
      </c>
    </row>
    <row r="185" spans="2:4" x14ac:dyDescent="0.25">
      <c r="B185" s="5">
        <v>233</v>
      </c>
      <c r="C185" s="5">
        <v>1</v>
      </c>
      <c r="D185" s="2" t="str">
        <f t="shared" si="2"/>
        <v>Pedestrian</v>
      </c>
    </row>
    <row r="186" spans="2:4" x14ac:dyDescent="0.25">
      <c r="B186" s="5">
        <v>235</v>
      </c>
      <c r="C186" s="5">
        <v>1</v>
      </c>
      <c r="D186" s="2" t="str">
        <f t="shared" si="2"/>
        <v>Pedestrian</v>
      </c>
    </row>
    <row r="187" spans="2:4" x14ac:dyDescent="0.25">
      <c r="B187" s="5">
        <v>236</v>
      </c>
      <c r="C187" s="5">
        <v>1</v>
      </c>
      <c r="D187" s="2" t="str">
        <f t="shared" si="2"/>
        <v>Pedestrian</v>
      </c>
    </row>
    <row r="188" spans="2:4" x14ac:dyDescent="0.25">
      <c r="B188" s="5">
        <v>237</v>
      </c>
      <c r="C188" s="5">
        <v>1</v>
      </c>
      <c r="D188" s="2" t="str">
        <f t="shared" si="2"/>
        <v>Pedestrian</v>
      </c>
    </row>
    <row r="189" spans="2:4" x14ac:dyDescent="0.25">
      <c r="B189" s="5">
        <v>239</v>
      </c>
      <c r="C189" s="5">
        <v>1</v>
      </c>
      <c r="D189" s="2" t="str">
        <f t="shared" si="2"/>
        <v>Pedestrian</v>
      </c>
    </row>
    <row r="190" spans="2:4" x14ac:dyDescent="0.25">
      <c r="B190" s="5">
        <v>241</v>
      </c>
      <c r="C190" s="5">
        <v>1</v>
      </c>
      <c r="D190" s="2" t="str">
        <f t="shared" si="2"/>
        <v>Pedestrian</v>
      </c>
    </row>
    <row r="191" spans="2:4" x14ac:dyDescent="0.25">
      <c r="B191" s="5">
        <v>242</v>
      </c>
      <c r="C191" s="5">
        <v>1</v>
      </c>
      <c r="D191" s="2" t="str">
        <f t="shared" si="2"/>
        <v>Pedestrian</v>
      </c>
    </row>
    <row r="192" spans="2:4" x14ac:dyDescent="0.25">
      <c r="B192" s="5">
        <v>243</v>
      </c>
      <c r="C192" s="5">
        <v>1</v>
      </c>
      <c r="D192" s="2" t="str">
        <f>IF(C192=1, "Pedestrian", IF(C192=7, "Static Person", IF(C192=11, "Occluder full", IF(C192=13, "Crowd",  "Unknown"))))</f>
        <v>Pedestrian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5"/>
  <sheetViews>
    <sheetView workbookViewId="0">
      <selection activeCell="C7" sqref="C7"/>
    </sheetView>
  </sheetViews>
  <sheetFormatPr defaultRowHeight="15" x14ac:dyDescent="0.25"/>
  <cols>
    <col min="1" max="1" width="11.85546875" customWidth="1"/>
    <col min="2" max="8" width="14.140625" style="3" customWidth="1"/>
  </cols>
  <sheetData>
    <row r="2" spans="1:8" x14ac:dyDescent="0.25">
      <c r="A2" s="2" t="s">
        <v>54</v>
      </c>
      <c r="B2" s="5" t="s">
        <v>43</v>
      </c>
      <c r="C2" s="5" t="s">
        <v>44</v>
      </c>
      <c r="D2" s="5" t="s">
        <v>45</v>
      </c>
      <c r="E2" s="5" t="s">
        <v>46</v>
      </c>
      <c r="F2" s="5" t="s">
        <v>47</v>
      </c>
      <c r="G2" s="5" t="s">
        <v>48</v>
      </c>
      <c r="H2" s="5" t="s">
        <v>49</v>
      </c>
    </row>
    <row r="3" spans="1:8" x14ac:dyDescent="0.25">
      <c r="A3" s="2" t="s">
        <v>50</v>
      </c>
      <c r="B3" s="5">
        <f>'MOT20-01'!D53</f>
        <v>0.39549453122046557</v>
      </c>
      <c r="C3" s="5">
        <f>'MOT20-01'!$I$53</f>
        <v>0.41796929497870272</v>
      </c>
      <c r="D3" s="5">
        <f>'MOT20-01'!$N$53</f>
        <v>0.38524969593035707</v>
      </c>
      <c r="E3" s="5">
        <f>'MOT20-01'!$S$53</f>
        <v>0.33823905010011418</v>
      </c>
      <c r="F3" s="5">
        <f>'MOT20-01'!$X$53</f>
        <v>0.40797356043425054</v>
      </c>
      <c r="G3" s="5">
        <f>'MOT20-01'!$AC$53</f>
        <v>0.38036287079983344</v>
      </c>
      <c r="H3" s="5">
        <f>'MOT20-01'!$AH$53</f>
        <v>0.17714190398401147</v>
      </c>
    </row>
    <row r="4" spans="1:8" x14ac:dyDescent="0.25">
      <c r="A4" s="2" t="s">
        <v>51</v>
      </c>
      <c r="B4" s="5">
        <f>'MOT20-02'!D53</f>
        <v>0.35647335347939169</v>
      </c>
      <c r="C4" s="5">
        <f>'MOT20-02'!$I$53</f>
        <v>0.40567680413268314</v>
      </c>
      <c r="D4" s="5">
        <f>'MOT20-02'!$N$53</f>
        <v>0.31931862779024778</v>
      </c>
      <c r="E4" s="5">
        <f>'MOT20-02'!$S$53</f>
        <v>0.27830033179452263</v>
      </c>
      <c r="F4" s="5">
        <f>'MOT20-02'!$X$53</f>
        <v>0.34063215142404957</v>
      </c>
      <c r="G4" s="5">
        <f>'MOT20-02'!$AC$53</f>
        <v>0.31180055324332129</v>
      </c>
      <c r="H4" s="5">
        <f>'MOT20-02'!$AH$53</f>
        <v>0.18877272510100443</v>
      </c>
    </row>
    <row r="5" spans="1:8" x14ac:dyDescent="0.25">
      <c r="A5" s="2" t="s">
        <v>52</v>
      </c>
      <c r="B5" s="5">
        <f>'MOT20-03'!D53</f>
        <v>0.28876346900118471</v>
      </c>
      <c r="C5" s="5">
        <f>'MOT20-03'!$I$53</f>
        <v>0.4754918279369918</v>
      </c>
      <c r="D5" s="5">
        <f>'MOT20-03'!$N$53</f>
        <v>0.16673814601330922</v>
      </c>
      <c r="E5" s="5">
        <f>'MOT20-03'!$S$53</f>
        <v>9.8399581886654472E-2</v>
      </c>
      <c r="F5" s="5">
        <f>'MOT20-03'!$X$53</f>
        <v>0.38431358759540146</v>
      </c>
      <c r="G5" s="5">
        <f>'MOT20-03'!$AC$53</f>
        <v>0.29834931016085636</v>
      </c>
      <c r="H5" s="5">
        <f>'MOT20-03'!$AH$53</f>
        <v>6.1420684295582589E-2</v>
      </c>
    </row>
    <row r="6" spans="1:8" x14ac:dyDescent="0.25">
      <c r="A6" s="2" t="s">
        <v>53</v>
      </c>
      <c r="B6" s="5">
        <f>'MOT20-05'!D53</f>
        <v>0.29946347190009426</v>
      </c>
      <c r="C6" s="5">
        <f>'MOT20-05'!$I$53</f>
        <v>0.32404970706258146</v>
      </c>
      <c r="D6" s="5">
        <f>'MOT20-05'!$N$53</f>
        <v>0.24803488323248271</v>
      </c>
      <c r="E6" s="5">
        <f>'MOT20-05'!$S$53</f>
        <v>0.2385149407394801</v>
      </c>
      <c r="F6" s="5">
        <f>'MOT20-05'!$X$53</f>
        <v>0.31862468125326099</v>
      </c>
      <c r="G6" s="5">
        <f>'MOT20-05'!$AC$53</f>
        <v>0.19010285613611141</v>
      </c>
      <c r="H6" s="5">
        <f>'MOT20-05'!$AH$53</f>
        <v>8.9491356633427013E-2</v>
      </c>
    </row>
    <row r="7" spans="1:8" x14ac:dyDescent="0.25">
      <c r="A7" s="2" t="s">
        <v>55</v>
      </c>
      <c r="B7" s="5">
        <f>AVERAGE(B3:B6)</f>
        <v>0.33504870640028406</v>
      </c>
      <c r="C7" s="5">
        <f t="shared" ref="C7:H7" si="0">AVERAGE(C3:C6)</f>
        <v>0.40579690852773975</v>
      </c>
      <c r="D7" s="5">
        <f t="shared" si="0"/>
        <v>0.27983533824159923</v>
      </c>
      <c r="E7" s="5">
        <f t="shared" si="0"/>
        <v>0.23836347613019282</v>
      </c>
      <c r="F7" s="5">
        <f t="shared" si="0"/>
        <v>0.36288599517674064</v>
      </c>
      <c r="G7" s="5">
        <f t="shared" si="0"/>
        <v>0.29515389758503058</v>
      </c>
      <c r="H7" s="5">
        <f t="shared" si="0"/>
        <v>0.12920666750350637</v>
      </c>
    </row>
    <row r="10" spans="1:8" x14ac:dyDescent="0.25">
      <c r="A10" s="2" t="s">
        <v>56</v>
      </c>
      <c r="B10" s="5" t="s">
        <v>43</v>
      </c>
      <c r="C10" s="5" t="s">
        <v>44</v>
      </c>
      <c r="D10" s="5" t="s">
        <v>45</v>
      </c>
      <c r="E10" s="5" t="s">
        <v>46</v>
      </c>
      <c r="F10" s="5" t="s">
        <v>47</v>
      </c>
      <c r="G10" s="5" t="s">
        <v>48</v>
      </c>
      <c r="H10" s="5" t="s">
        <v>49</v>
      </c>
    </row>
    <row r="11" spans="1:8" x14ac:dyDescent="0.25">
      <c r="A11" s="2" t="s">
        <v>50</v>
      </c>
      <c r="B11" s="5">
        <f>'MOT20-01'!$E$53</f>
        <v>206.75088969321143</v>
      </c>
      <c r="C11" s="5">
        <f>'MOT20-01'!$J$53</f>
        <v>144.0687201884233</v>
      </c>
      <c r="D11" s="5">
        <f>'MOT20-01'!$O$53</f>
        <v>190.40668705618464</v>
      </c>
      <c r="E11" s="5">
        <f>'MOT20-01'!$T$53</f>
        <v>185.54725611300108</v>
      </c>
      <c r="F11" s="5">
        <f>'MOT20-01'!$Y$53</f>
        <v>170.60604702108895</v>
      </c>
      <c r="G11" s="5">
        <f>'MOT20-01'!$AD$53</f>
        <v>205.23886056968632</v>
      </c>
      <c r="H11" s="5">
        <f>'MOT20-01'!$AI$53</f>
        <v>507.56170730545557</v>
      </c>
    </row>
    <row r="12" spans="1:8" x14ac:dyDescent="0.25">
      <c r="A12" s="2" t="s">
        <v>51</v>
      </c>
      <c r="B12" s="5">
        <f>'MOT20-02'!$E$53</f>
        <v>276.4455670152575</v>
      </c>
      <c r="C12" s="5">
        <f>'MOT20-02'!$J$53</f>
        <v>282.84467909831716</v>
      </c>
      <c r="D12" s="5">
        <f>'MOT20-02'!$O$53</f>
        <v>274.18727483961709</v>
      </c>
      <c r="E12" s="5">
        <f>'MOT20-02'!$T$53</f>
        <v>300.43375718686116</v>
      </c>
      <c r="F12" s="5">
        <f>'MOT20-02'!$Y$53</f>
        <v>253.07881131556167</v>
      </c>
      <c r="G12" s="5">
        <f>'MOT20-02'!$AD$53</f>
        <v>392.33429382799494</v>
      </c>
      <c r="H12" s="5">
        <f>'MOT20-02'!$AI$53</f>
        <v>632.70753041581372</v>
      </c>
    </row>
    <row r="13" spans="1:8" x14ac:dyDescent="0.25">
      <c r="A13" s="2" t="s">
        <v>52</v>
      </c>
      <c r="B13" s="5">
        <f>'MOT20-03'!$E$53</f>
        <v>134.03453439314046</v>
      </c>
      <c r="C13" s="5">
        <f>'MOT20-03'!$J$53</f>
        <v>83.604961175290754</v>
      </c>
      <c r="D13" s="5">
        <f>'MOT20-03'!$O$53</f>
        <v>358.1900383109359</v>
      </c>
      <c r="E13" s="5">
        <f>'MOT20-03'!$T$53</f>
        <v>454.52932044560026</v>
      </c>
      <c r="F13" s="5">
        <f>'MOT20-03'!$Y$53</f>
        <v>101.42553428630826</v>
      </c>
      <c r="G13" s="5">
        <f>'MOT20-03'!$AD$53</f>
        <v>205.93457962097725</v>
      </c>
      <c r="H13" s="5">
        <f>'MOT20-03'!$AI$53</f>
        <v>748.42229996004755</v>
      </c>
    </row>
    <row r="14" spans="1:8" x14ac:dyDescent="0.25">
      <c r="A14" s="2" t="s">
        <v>53</v>
      </c>
      <c r="B14" s="5">
        <f>'MOT20-05'!$E$53</f>
        <v>190.81012773108824</v>
      </c>
      <c r="C14" s="5">
        <f>'MOT20-05'!$J$53</f>
        <v>184.65891481865566</v>
      </c>
      <c r="D14" s="5">
        <f>'MOT20-05'!$O$53</f>
        <v>312.02722846462501</v>
      </c>
      <c r="E14" s="5">
        <f>'MOT20-05'!$T$53</f>
        <v>232.35919864796205</v>
      </c>
      <c r="F14" s="5">
        <f>'MOT20-05'!$Y$53</f>
        <v>175.1184412884958</v>
      </c>
      <c r="G14" s="5">
        <f>'MOT20-05'!$AD$53</f>
        <v>422.4803068655047</v>
      </c>
      <c r="H14" s="5">
        <f>'MOT20-05'!$AI$53</f>
        <v>776.67972651621506</v>
      </c>
    </row>
    <row r="15" spans="1:8" x14ac:dyDescent="0.25">
      <c r="A15" s="2" t="s">
        <v>55</v>
      </c>
      <c r="B15" s="5">
        <f>AVERAGE(B11:B14)</f>
        <v>202.01027970817438</v>
      </c>
      <c r="C15" s="5">
        <f t="shared" ref="C15" si="1">AVERAGE(C11:C14)</f>
        <v>173.79431882017172</v>
      </c>
      <c r="D15" s="5">
        <f t="shared" ref="D15" si="2">AVERAGE(D11:D14)</f>
        <v>283.70280716784066</v>
      </c>
      <c r="E15" s="5">
        <f t="shared" ref="E15" si="3">AVERAGE(E11:E14)</f>
        <v>293.21738309835615</v>
      </c>
      <c r="F15" s="5">
        <f t="shared" ref="F15" si="4">AVERAGE(F11:F14)</f>
        <v>175.05720847786367</v>
      </c>
      <c r="G15" s="5">
        <f t="shared" ref="G15" si="5">AVERAGE(G11:G14)</f>
        <v>306.4970102210408</v>
      </c>
      <c r="H15" s="5">
        <f t="shared" ref="H15" si="6">AVERAGE(H11:H14)</f>
        <v>666.34281604938292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30</vt:i4>
      </vt:variant>
    </vt:vector>
  </HeadingPairs>
  <TitlesOfParts>
    <vt:vector size="36" baseType="lpstr">
      <vt:lpstr>MOT20-01</vt:lpstr>
      <vt:lpstr>MOT20-02</vt:lpstr>
      <vt:lpstr>MOT20-03</vt:lpstr>
      <vt:lpstr>MOT20-05</vt:lpstr>
      <vt:lpstr>Object Types</vt:lpstr>
      <vt:lpstr>Total average analysis</vt:lpstr>
      <vt:lpstr>'MOT20-01'!Extract</vt:lpstr>
      <vt:lpstr>'MOT20-01'!MOT20_01_boosting_1</vt:lpstr>
      <vt:lpstr>'MOT20-01'!MOT20_01_csrt</vt:lpstr>
      <vt:lpstr>'MOT20-01'!MOT20_01_kcf</vt:lpstr>
      <vt:lpstr>'MOT20-01'!MOT20_01_medianflow</vt:lpstr>
      <vt:lpstr>'MOT20-01'!MOT20_01_mil</vt:lpstr>
      <vt:lpstr>'MOT20-01'!MOT20_01_mosse</vt:lpstr>
      <vt:lpstr>'MOT20-01'!MOT20_01_tld</vt:lpstr>
      <vt:lpstr>'MOT20-02'!MOT20_02_boosting</vt:lpstr>
      <vt:lpstr>'MOT20-02'!MOT20_02_csrt</vt:lpstr>
      <vt:lpstr>'MOT20-02'!MOT20_02_kcf</vt:lpstr>
      <vt:lpstr>'MOT20-02'!MOT20_02_medianflow</vt:lpstr>
      <vt:lpstr>'MOT20-02'!MOT20_02_mil</vt:lpstr>
      <vt:lpstr>'MOT20-02'!MOT20_02_mosse</vt:lpstr>
      <vt:lpstr>'MOT20-02'!MOT20_02_tld</vt:lpstr>
      <vt:lpstr>'MOT20-03'!MOT20_03_boosting</vt:lpstr>
      <vt:lpstr>'MOT20-03'!MOT20_03_csrt</vt:lpstr>
      <vt:lpstr>'MOT20-03'!MOT20_03_kcf</vt:lpstr>
      <vt:lpstr>'MOT20-03'!MOT20_03_medianflow</vt:lpstr>
      <vt:lpstr>'MOT20-03'!MOT20_03_mil</vt:lpstr>
      <vt:lpstr>'MOT20-03'!MOT20_03_mosse</vt:lpstr>
      <vt:lpstr>'MOT20-03'!MOT20_03_tld</vt:lpstr>
      <vt:lpstr>'MOT20-05'!MOT20_05_boosting</vt:lpstr>
      <vt:lpstr>'MOT20-05'!MOT20_05_csrt</vt:lpstr>
      <vt:lpstr>'MOT20-05'!MOT20_05_kcf</vt:lpstr>
      <vt:lpstr>'MOT20-05'!MOT20_05_medianflow</vt:lpstr>
      <vt:lpstr>'MOT20-05'!MOT20_05_mil</vt:lpstr>
      <vt:lpstr>'MOT20-05'!MOT20_05_mosse</vt:lpstr>
      <vt:lpstr>'MOT20-05'!MOT20_05_tld</vt:lpstr>
      <vt:lpstr>'Object Types'!objectTypes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2021-02-21T09:31:29Z</cp:lastPrinted>
  <dcterms:created xsi:type="dcterms:W3CDTF">2021-01-27T21:02:31Z</dcterms:created>
  <dcterms:modified xsi:type="dcterms:W3CDTF">2021-02-21T09:31:31Z</dcterms:modified>
</cp:coreProperties>
</file>