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NDDate">OFFSET(Sheet1!$A$3,0,0,COUNTA(Sheet1!$A:$A),1)</definedName>
    <definedName name="NDL">OFFSET(Sheet1!$R$3,0,0,COUNTA(Sheet1!$R:$R),1)</definedName>
    <definedName name="NDLOSS">OFFSET(Sheet1!$E$3,0,0,COUNTA(Sheet1!$E:$E),1)</definedName>
    <definedName name="NDopponent">OFFSET(Sheet1!$B$3,0,0,COUNTA(Sheet1!$B:$B),1)</definedName>
    <definedName name="NDpct">OFFSET(Sheet1!$G$3,0,0,COUNTA(Sheet1!$G:$G),1)</definedName>
    <definedName name="NDResult">OFFSET(Sheet1!$C$3,0,0,COUNTA(Sheet1!$C:$C),1)</definedName>
    <definedName name="NDTie">OFFSET(Sheet1!$F$3,0,0,COUNTA(Sheet1!$F:$F),1)</definedName>
    <definedName name="NDW">OFFSET(Sheet1!$Q$3,0,0,COUNTA(Sheet1!$Q:$Q),1)</definedName>
    <definedName name="NDWIN">OFFSET(Sheet1!$D$3,0,0,COUNTA(Sheet1!$D:$D),1)</definedName>
    <definedName name="Result">Sheet1!$P$1:$P$3</definedName>
    <definedName name="UMDate">OFFSET(Sheet1!$H$3,0,0,COUNTA(Sheet1!$H:$H),1)</definedName>
    <definedName name="UML">OFFSET(Sheet1!$T$3,0,0,COUNTA(Sheet1!$T:$T),1)</definedName>
    <definedName name="UMLOSS">OFFSET(Sheet1!$L$3,0,0,COUNTA(Sheet1!$L:$L),1)</definedName>
    <definedName name="UMopponent">OFFSET(Sheet1!$I$3,0,0,COUNTA(Sheet1!$I:$I),1)</definedName>
    <definedName name="UMpct">OFFSET(Sheet1!$N$3,0,0,COUNTA(Sheet1!$N:$N),1)</definedName>
    <definedName name="UMResult">OFFSET(Sheet1!$J$3,0,0,COUNTA(Sheet1!$J:$J),1)</definedName>
    <definedName name="UMTie">OFFSET(Sheet1!$M$3,0,0,COUNTA(Sheet1!$M:$M),1)</definedName>
    <definedName name="UMW">OFFSET(Sheet1!$S$3,0,0,COUNTA(Sheet1!$S:$S),1)</definedName>
    <definedName name="UMWIN">OFFSET(Sheet1!$K$3,0,0,COUNTA(Sheet1!$K:$K),1)</definedName>
  </definedNames>
  <calcPr calcId="145621"/>
</workbook>
</file>

<file path=xl/calcChain.xml><?xml version="1.0" encoding="utf-8"?>
<calcChain xmlns="http://schemas.openxmlformats.org/spreadsheetml/2006/main">
  <c r="X2" i="1" l="1" a="1"/>
  <c r="X2" i="1"/>
  <c r="W4" i="1"/>
  <c r="W3" i="1"/>
  <c r="W2" i="1"/>
  <c r="D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T3" i="1"/>
  <c r="S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R3" i="1"/>
  <c r="Q3" i="1"/>
  <c r="C1" i="1"/>
  <c r="J1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17" i="1"/>
  <c r="L17" i="1"/>
  <c r="M17" i="1"/>
  <c r="M3" i="1"/>
  <c r="M4" i="1" s="1"/>
  <c r="L3" i="1"/>
  <c r="L4" i="1" s="1"/>
  <c r="K3" i="1"/>
  <c r="K4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N1" i="1"/>
  <c r="G1" i="1"/>
  <c r="N3" i="1"/>
  <c r="G17" i="1" l="1"/>
  <c r="E18" i="1"/>
  <c r="F18" i="1"/>
  <c r="D18" i="1"/>
  <c r="G18" i="1" s="1"/>
  <c r="F19" i="1"/>
  <c r="E19" i="1"/>
  <c r="D19" i="1"/>
  <c r="G19" i="1" s="1"/>
  <c r="N17" i="1"/>
  <c r="M5" i="1"/>
  <c r="L5" i="1"/>
  <c r="K5" i="1"/>
  <c r="N4" i="1"/>
  <c r="E20" i="1" l="1"/>
  <c r="E21" i="1" s="1"/>
  <c r="F20" i="1"/>
  <c r="F21" i="1" s="1"/>
  <c r="D20" i="1"/>
  <c r="G20" i="1" s="1"/>
  <c r="D21" i="1"/>
  <c r="K6" i="1"/>
  <c r="L6" i="1"/>
  <c r="M6" i="1"/>
  <c r="K7" i="1"/>
  <c r="L7" i="1"/>
  <c r="M7" i="1"/>
  <c r="K8" i="1"/>
  <c r="L8" i="1"/>
  <c r="M8" i="1"/>
  <c r="K9" i="1"/>
  <c r="K10" i="1" s="1"/>
  <c r="L9" i="1"/>
  <c r="L10" i="1" s="1"/>
  <c r="M9" i="1"/>
  <c r="M10" i="1" s="1"/>
  <c r="K11" i="1"/>
  <c r="L11" i="1"/>
  <c r="M11" i="1"/>
  <c r="K12" i="1"/>
  <c r="L12" i="1"/>
  <c r="M12" i="1"/>
  <c r="K13" i="1"/>
  <c r="K14" i="1" s="1"/>
  <c r="L13" i="1"/>
  <c r="L14" i="1" s="1"/>
  <c r="M13" i="1"/>
  <c r="M14" i="1" s="1"/>
  <c r="K15" i="1"/>
  <c r="L15" i="1"/>
  <c r="M15" i="1"/>
  <c r="N5" i="1"/>
  <c r="D22" i="1" l="1"/>
  <c r="D23" i="1"/>
  <c r="D24" i="1"/>
  <c r="D25" i="1"/>
  <c r="E22" i="1"/>
  <c r="E23" i="1" s="1"/>
  <c r="F22" i="1"/>
  <c r="F23" i="1" s="1"/>
  <c r="G21" i="1"/>
  <c r="M16" i="1"/>
  <c r="L16" i="1"/>
  <c r="K16" i="1"/>
  <c r="N6" i="1"/>
  <c r="F24" i="1" l="1"/>
  <c r="E24" i="1"/>
  <c r="D26" i="1"/>
  <c r="G24" i="1"/>
  <c r="G23" i="1"/>
  <c r="G22" i="1"/>
  <c r="N7" i="1"/>
  <c r="D27" i="1" l="1"/>
  <c r="D28" i="1"/>
  <c r="D29" i="1"/>
  <c r="D30" i="1"/>
  <c r="D31" i="1"/>
  <c r="D32" i="1"/>
  <c r="D33" i="1"/>
  <c r="D34" i="1"/>
  <c r="D35" i="1"/>
  <c r="D36" i="1"/>
  <c r="D37" i="1"/>
  <c r="D38" i="1"/>
  <c r="D39" i="1"/>
  <c r="E25" i="1"/>
  <c r="E26" i="1" s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 s="1"/>
  <c r="E41" i="1"/>
  <c r="E42" i="1"/>
  <c r="E43" i="1" s="1"/>
  <c r="E44" i="1" s="1"/>
  <c r="E45" i="1" s="1"/>
  <c r="E46" i="1" s="1"/>
  <c r="F25" i="1"/>
  <c r="N8" i="1"/>
  <c r="F26" i="1" l="1"/>
  <c r="G25" i="1"/>
  <c r="D40" i="1"/>
  <c r="N9" i="1"/>
  <c r="D41" i="1" l="1"/>
  <c r="D42" i="1"/>
  <c r="D43" i="1"/>
  <c r="D44" i="1"/>
  <c r="G26" i="1"/>
  <c r="F27" i="1"/>
  <c r="N10" i="1"/>
  <c r="F28" i="1" l="1"/>
  <c r="G27" i="1"/>
  <c r="D45" i="1"/>
  <c r="N11" i="1"/>
  <c r="D46" i="1" l="1"/>
  <c r="F29" i="1"/>
  <c r="G28" i="1"/>
  <c r="N12" i="1"/>
  <c r="F30" i="1" l="1"/>
  <c r="G29" i="1"/>
  <c r="N13" i="1"/>
  <c r="F31" i="1" l="1"/>
  <c r="G30" i="1"/>
  <c r="N14" i="1"/>
  <c r="F32" i="1" l="1"/>
  <c r="G31" i="1"/>
  <c r="N15" i="1"/>
  <c r="F33" i="1" l="1"/>
  <c r="G32" i="1"/>
  <c r="N1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F34" i="1" l="1"/>
  <c r="G33" i="1"/>
  <c r="F35" i="1" l="1"/>
  <c r="G34" i="1"/>
  <c r="F36" i="1" l="1"/>
  <c r="G35" i="1"/>
  <c r="F37" i="1" l="1"/>
  <c r="G36" i="1"/>
  <c r="F38" i="1" l="1"/>
  <c r="G37" i="1"/>
  <c r="F39" i="1" l="1"/>
  <c r="G38" i="1"/>
  <c r="F40" i="1" l="1"/>
  <c r="G39" i="1"/>
  <c r="F41" i="1" l="1"/>
  <c r="G40" i="1"/>
  <c r="F42" i="1" l="1"/>
  <c r="G41" i="1"/>
  <c r="F43" i="1" l="1"/>
  <c r="G42" i="1"/>
  <c r="F44" i="1" l="1"/>
  <c r="G43" i="1"/>
  <c r="F45" i="1" l="1"/>
  <c r="G44" i="1"/>
  <c r="F46" i="1" l="1"/>
  <c r="G46" i="1" s="1"/>
  <c r="G45" i="1"/>
</calcChain>
</file>

<file path=xl/sharedStrings.xml><?xml version="1.0" encoding="utf-8"?>
<sst xmlns="http://schemas.openxmlformats.org/spreadsheetml/2006/main" count="161" uniqueCount="80">
  <si>
    <t>Michigan</t>
  </si>
  <si>
    <t>Rice Owls</t>
  </si>
  <si>
    <t>Appalachian St.</t>
  </si>
  <si>
    <t>Miami (OH)</t>
  </si>
  <si>
    <t>Utah</t>
  </si>
  <si>
    <t>Minnesota</t>
  </si>
  <si>
    <t>Rutgers</t>
  </si>
  <si>
    <t>Penn St.</t>
  </si>
  <si>
    <t>Indiana</t>
  </si>
  <si>
    <t>Northwestern</t>
  </si>
  <si>
    <t>Maryland</t>
  </si>
  <si>
    <t>Ohio St.</t>
  </si>
  <si>
    <t>B1G Champ.</t>
  </si>
  <si>
    <t>Purdue</t>
  </si>
  <si>
    <t>Stanford</t>
  </si>
  <si>
    <t>North Carolina</t>
  </si>
  <si>
    <t>SYRACUSE</t>
  </si>
  <si>
    <t>FLORIDA ST.</t>
  </si>
  <si>
    <t>open</t>
  </si>
  <si>
    <t>Navy</t>
  </si>
  <si>
    <t>ARIZONA ST.</t>
  </si>
  <si>
    <t>Louisville</t>
  </si>
  <si>
    <t>SOUTHERN CALIFORNIA</t>
  </si>
  <si>
    <t>NOTRE DAME</t>
  </si>
  <si>
    <t>RUTGERS</t>
  </si>
  <si>
    <t>MICHIGAN ST.</t>
  </si>
  <si>
    <t>NORTHWESTERN</t>
  </si>
  <si>
    <t>OHIO ST.</t>
  </si>
  <si>
    <t>WIN</t>
  </si>
  <si>
    <t>LOSS</t>
  </si>
  <si>
    <t>L</t>
  </si>
  <si>
    <t>W</t>
  </si>
  <si>
    <t>T</t>
  </si>
  <si>
    <t>PCT</t>
  </si>
  <si>
    <t>Date</t>
  </si>
  <si>
    <t>Opponent</t>
  </si>
  <si>
    <t>Result</t>
  </si>
  <si>
    <t>University of Michigan</t>
  </si>
  <si>
    <t>University of Notre Dame</t>
  </si>
  <si>
    <t>VIRGINIA</t>
  </si>
  <si>
    <t>Georgia Tech</t>
  </si>
  <si>
    <t>Massachusettes</t>
  </si>
  <si>
    <t>CLEMSON</t>
  </si>
  <si>
    <t>Southern California</t>
  </si>
  <si>
    <t>TEMPLE</t>
  </si>
  <si>
    <t>PITTSBURGH</t>
  </si>
  <si>
    <t>Wake Forest</t>
  </si>
  <si>
    <t>Boston College</t>
  </si>
  <si>
    <t>UTAH</t>
  </si>
  <si>
    <t>Oregon State</t>
  </si>
  <si>
    <t>unlv</t>
  </si>
  <si>
    <t>byu</t>
  </si>
  <si>
    <t>MARYLAND</t>
  </si>
  <si>
    <t>Michigan St.</t>
  </si>
  <si>
    <t>MINNESOTA</t>
  </si>
  <si>
    <t>INDIANA</t>
  </si>
  <si>
    <t>PENN ST.</t>
  </si>
  <si>
    <t>Hawaii</t>
  </si>
  <si>
    <t>ucf</t>
  </si>
  <si>
    <t>Colorado</t>
  </si>
  <si>
    <t>wisconsin</t>
  </si>
  <si>
    <t>Illinois</t>
  </si>
  <si>
    <t>IOWA</t>
  </si>
  <si>
    <t>TEXAS</t>
  </si>
  <si>
    <t>Texas</t>
  </si>
  <si>
    <t>Nevada</t>
  </si>
  <si>
    <t>Duke</t>
  </si>
  <si>
    <t>NORTH CAROLINA ST.</t>
  </si>
  <si>
    <t>Miami (FL)</t>
  </si>
  <si>
    <t>NaVy</t>
  </si>
  <si>
    <t>ArMy</t>
  </si>
  <si>
    <t>Virginia Tech</t>
  </si>
  <si>
    <t>Date2</t>
  </si>
  <si>
    <t>Opponent3</t>
  </si>
  <si>
    <t>Result4</t>
  </si>
  <si>
    <t>W(UofM)</t>
  </si>
  <si>
    <t>L(UofM)</t>
  </si>
  <si>
    <t>T(UofM)</t>
  </si>
  <si>
    <t>PCT(UofM)</t>
  </si>
  <si>
    <t>BoWl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</si>
</sst>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CCC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12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N46" totalsRowShown="0">
  <autoFilter ref="A2:N46"/>
  <tableColumns count="14">
    <tableColumn id="1" name="Date" dataDxfId="3"/>
    <tableColumn id="2" name="Opponent"/>
    <tableColumn id="3" name="Result" dataDxfId="2"/>
    <tableColumn id="4" name="W">
      <calculatedColumnFormula>IF(B3="open",$D2,IF($C3="WIN",MAX($D$1:$D2)+1,IF($C3="LOSS",MAX($D$1:$D2),"")))</calculatedColumnFormula>
    </tableColumn>
    <tableColumn id="5" name="L">
      <calculatedColumnFormula>IF(B3="open",$E2,IF($C3="WIN",MAX($E$1:$E2),IF($C3="LOSS",MAX($E$1:$E2)+1,"")))</calculatedColumnFormula>
    </tableColumn>
    <tableColumn id="6" name="T">
      <calculatedColumnFormula>IF(B3="open",$F2,IF($C3="WIN",MAX($F$1:$F2),IF($C3="LOSS",MAX($F$1:$F2),"")))</calculatedColumnFormula>
    </tableColumn>
    <tableColumn id="7" name="PCT">
      <calculatedColumnFormula>IFERROR((D3+0.5*F3)/SUM(D3:F3),"")</calculatedColumnFormula>
    </tableColumn>
    <tableColumn id="8" name="Date2" dataDxfId="1"/>
    <tableColumn id="9" name="Opponent3"/>
    <tableColumn id="10" name="Result4" dataDxfId="0"/>
    <tableColumn id="11" name="W(UofM)">
      <calculatedColumnFormula>IF(I3="open",K2,IF(J3="WIN",MAX(K$1:K2)+1,IF(J3="LOSS",MAX(K$1:K2),"")))</calculatedColumnFormula>
    </tableColumn>
    <tableColumn id="12" name="L(UofM)">
      <calculatedColumnFormula>IF(I3="open",L2,IF(J3="WIN",MAX(L$1:L2),IF(J3="LOSS",MAX(L$1:L2)+1,"")))</calculatedColumnFormula>
    </tableColumn>
    <tableColumn id="13" name="T(UofM)">
      <calculatedColumnFormula>IF(I3="open",M2,IF(J3="WIN",MAX(M$1:M2),IF(J3="LOSS",MAX(M$1:M2),"")))</calculatedColumnFormula>
    </tableColumn>
    <tableColumn id="14" name="PCT(UofM)">
      <calculatedColumnFormula>IFERROR((K3+0.5*M3)/SUM(K3:M3),"")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selection activeCell="X2" sqref="X2"/>
    </sheetView>
  </sheetViews>
  <sheetFormatPr defaultRowHeight="15" x14ac:dyDescent="0.25"/>
  <cols>
    <col min="1" max="1" width="10.7109375" bestFit="1" customWidth="1"/>
    <col min="2" max="2" width="22.140625" bestFit="1" customWidth="1"/>
    <col min="3" max="3" width="9.42578125" customWidth="1"/>
    <col min="4" max="4" width="5.28515625" bestFit="1" customWidth="1"/>
    <col min="5" max="5" width="4.140625" bestFit="1" customWidth="1"/>
    <col min="6" max="6" width="4.28515625" bestFit="1" customWidth="1"/>
    <col min="8" max="8" width="10.7109375" bestFit="1" customWidth="1"/>
    <col min="9" max="9" width="15.85546875" bestFit="1" customWidth="1"/>
    <col min="10" max="10" width="9.7109375" customWidth="1"/>
    <col min="11" max="11" width="4.140625" customWidth="1"/>
    <col min="12" max="12" width="5.42578125" customWidth="1"/>
    <col min="13" max="13" width="3.7109375" customWidth="1"/>
    <col min="16" max="16" width="0" hidden="1" customWidth="1"/>
    <col min="24" max="24" width="8.7109375" bestFit="1" customWidth="1"/>
  </cols>
  <sheetData>
    <row r="1" spans="1:24" x14ac:dyDescent="0.25">
      <c r="A1" s="3" t="s">
        <v>38</v>
      </c>
      <c r="B1" s="3"/>
      <c r="C1" t="str">
        <f>COUNTIF(C3:C18,"WIN")&amp;"-"&amp;COUNTIF(C3:C18,"LOSS")</f>
        <v>10-4</v>
      </c>
      <c r="D1">
        <v>874</v>
      </c>
      <c r="E1">
        <v>305</v>
      </c>
      <c r="F1">
        <v>42</v>
      </c>
      <c r="G1">
        <f>IFERROR((D1+0.5*F1)/SUM(D1:F1),"")</f>
        <v>0.73300573300573302</v>
      </c>
      <c r="H1" s="2" t="s">
        <v>37</v>
      </c>
      <c r="I1" s="2"/>
      <c r="J1" t="str">
        <f>COUNTIF(J3:J18,"WIN")&amp;"-"&amp;COUNTIF(J3:J18,"LOSS")</f>
        <v>10-4</v>
      </c>
      <c r="K1">
        <v>910</v>
      </c>
      <c r="L1">
        <v>321</v>
      </c>
      <c r="M1">
        <v>36</v>
      </c>
      <c r="N1">
        <f>IFERROR((K1+0.5*M1)/SUM(K1:M1),"")</f>
        <v>0.73243883188634573</v>
      </c>
    </row>
    <row r="2" spans="1:24" x14ac:dyDescent="0.25">
      <c r="A2" t="s">
        <v>34</v>
      </c>
      <c r="B2" t="s">
        <v>35</v>
      </c>
      <c r="C2" t="s">
        <v>36</v>
      </c>
      <c r="D2" t="s">
        <v>31</v>
      </c>
      <c r="E2" t="s">
        <v>30</v>
      </c>
      <c r="F2" t="s">
        <v>32</v>
      </c>
      <c r="G2" t="s">
        <v>33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P2" t="s">
        <v>28</v>
      </c>
      <c r="V2">
        <v>2014</v>
      </c>
      <c r="W2" t="str">
        <f>COUNTIFS($A$3:$A$46,"&lt;="&amp;DATEVALUE("3/1/2015"),$C$3:$C$46,"WIN")&amp;"-"&amp;COUNTIFS($A$3:$A$46,"&lt;="&amp;DATEVALUE("3/1/2015"),$C$3:$C$46,"LOSS")</f>
        <v>10-4</v>
      </c>
      <c r="X2" s="1" t="e">
        <f t="array" ref="X2">INDEX(Table4[],MAX(IF(A3:A46&lt;=DATEVALUE("3/3/2015"),A3:A46)),7)</f>
        <v>#REF!</v>
      </c>
    </row>
    <row r="3" spans="1:24" x14ac:dyDescent="0.25">
      <c r="A3" s="1">
        <v>41881</v>
      </c>
      <c r="B3" s="1" t="s">
        <v>1</v>
      </c>
      <c r="C3" s="1" t="s">
        <v>28</v>
      </c>
      <c r="D3">
        <f>IF(B3="open",$D2,IF($C3="WIN",MAX($D$1:$D2)+1,IF($C3="LOSS",MAX($D$1:$D2),"")))</f>
        <v>875</v>
      </c>
      <c r="E3">
        <f>IF(B3="open",$E2,IF($C3="WIN",MAX($E$1:$E2),IF($C3="LOSS",MAX($E$1:$E2)+1,"")))</f>
        <v>305</v>
      </c>
      <c r="F3">
        <f>IF(B3="open",$F2,IF($C3="WIN",MAX($F$1:$F2),IF($C3="LOSS",MAX($F$1:$F2),"")))</f>
        <v>42</v>
      </c>
      <c r="G3">
        <f>IFERROR((D3+0.5*F3)/SUM(D3:F3),"")</f>
        <v>0.73322422258592468</v>
      </c>
      <c r="H3" s="1">
        <v>41881</v>
      </c>
      <c r="I3" s="1" t="s">
        <v>2</v>
      </c>
      <c r="J3" s="1" t="s">
        <v>28</v>
      </c>
      <c r="K3">
        <f>IF(I3="open",K2,IF(J3="WIN",MAX(K$1:K2)+1,IF(J3="LOSS",MAX(K$1:K2),"")))</f>
        <v>911</v>
      </c>
      <c r="L3">
        <f>IF(I3="open",L2,IF(J3="WIN",MAX(L$1:L2),IF(J3="LOSS",MAX(L$1:L2)+1,"")))</f>
        <v>321</v>
      </c>
      <c r="M3">
        <f>IF(I3="open",M2,IF(J3="WIN",MAX(M$1:M2),IF(J3="LOSS",MAX(M$1:M2),"")))</f>
        <v>36</v>
      </c>
      <c r="N3">
        <f>IFERROR((K3+0.5*M3)/SUM(K3:M3),"")</f>
        <v>0.73264984227129337</v>
      </c>
      <c r="P3" t="s">
        <v>29</v>
      </c>
      <c r="Q3">
        <f>IF(C3="WIN",1,0)</f>
        <v>1</v>
      </c>
      <c r="R3">
        <f>IF(C3="LOSS",1,0)</f>
        <v>0</v>
      </c>
      <c r="S3">
        <f>IF(J3="WIN",1,0)</f>
        <v>1</v>
      </c>
      <c r="T3">
        <f>IF(J3="LOSS",1,0)</f>
        <v>0</v>
      </c>
      <c r="V3">
        <v>2015</v>
      </c>
      <c r="W3" t="str">
        <f>COUNTIFS($A$3:$A$46,"&lt;="&amp;DATEVALUE("3/1/2016"),$A$3:$A$46,"&gt;="&amp;DATEVALUE("3/1/2015"),$C$3:$C$46,"WIN")&amp;"-"&amp;COUNTIFS($A$3:$A$46,"&lt;="&amp;DATEVALUE("3/1/2016"),$A$3:$A$46,"&gt;="&amp;DATEVALUE("3/1/2015"),$C$3:$C$46,"LOSS")</f>
        <v>14-0</v>
      </c>
    </row>
    <row r="4" spans="1:24" x14ac:dyDescent="0.25">
      <c r="A4" s="1">
        <v>41888</v>
      </c>
      <c r="B4" t="s">
        <v>0</v>
      </c>
      <c r="C4" s="1" t="s">
        <v>28</v>
      </c>
      <c r="D4">
        <f>IF(B4="open",$D3,IF($C4="WIN",MAX($D$1:$D3)+1,IF($C4="LOSS",MAX($D$1:$D3),"")))</f>
        <v>876</v>
      </c>
      <c r="E4">
        <f>IF(B4="open",$E3,IF($C4="WIN",MAX($E$1:$E3),IF($C4="LOSS",MAX($E$1:$E3)+1,"")))</f>
        <v>305</v>
      </c>
      <c r="F4">
        <f>IF(B4="open",$F3,IF($C4="WIN",MAX($F$1:$F3),IF($C4="LOSS",MAX($F$1:$F3),"")))</f>
        <v>42</v>
      </c>
      <c r="G4">
        <f t="shared" ref="G4:G17" si="0">IFERROR((D4+0.5*F4)/SUM(D4:F4),"")</f>
        <v>0.7334423548650858</v>
      </c>
      <c r="H4" s="1">
        <v>41888</v>
      </c>
      <c r="I4" t="s">
        <v>23</v>
      </c>
      <c r="J4" s="1" t="s">
        <v>29</v>
      </c>
      <c r="K4">
        <f>IF(I4="open",K3,IF(J4="WIN",MAX(K$1:K3)+1,IF(J4="LOSS",MAX(K$1:K3),"")))</f>
        <v>911</v>
      </c>
      <c r="L4">
        <f>IF(I4="open",L3,IF(J4="WIN",MAX(L$1:L3),IF(J4="LOSS",MAX(L$1:L3)+1,"")))</f>
        <v>322</v>
      </c>
      <c r="M4">
        <f>IF(I4="open",M3,IF(J4="WIN",MAX(M$1:M3),IF(J4="LOSS",MAX(M$1:M3),"")))</f>
        <v>36</v>
      </c>
      <c r="N4">
        <f t="shared" ref="N4:N17" si="1">IFERROR((K4+0.5*M4)/SUM(K4:M4),"")</f>
        <v>0.73207249802994478</v>
      </c>
      <c r="Q4">
        <f t="shared" ref="Q4:Q46" si="2">IF(C4="WIN",1,0)</f>
        <v>1</v>
      </c>
      <c r="R4">
        <f t="shared" ref="R4:R46" si="3">IF(C4="LOSS",1,0)</f>
        <v>0</v>
      </c>
      <c r="S4">
        <f t="shared" ref="S4:S46" si="4">IF(J4="WIN",1,0)</f>
        <v>0</v>
      </c>
      <c r="T4">
        <f t="shared" ref="T4:T46" si="5">IF(J4="LOSS",1,0)</f>
        <v>1</v>
      </c>
      <c r="V4">
        <v>2016</v>
      </c>
      <c r="W4" t="str">
        <f>COUNTIFS($A$3:$A$46,"&lt;="&amp;DATEVALUE("3/1/2017"),$A$3:$A$46,"&gt;="&amp;DATEVALUE("3/1/2016"),$C$3:$C$46,"WIN")&amp;"-"&amp;COUNTIFS($A$3:$A$46,"&lt;="&amp;DATEVALUE("3/1/2017"),$A$3:$A$46,"&gt;="&amp;DATEVALUE("3/1/2016"),$C$3:$C$46,"LOSS")</f>
        <v>13-1</v>
      </c>
    </row>
    <row r="5" spans="1:24" x14ac:dyDescent="0.25">
      <c r="A5" s="1">
        <v>41895</v>
      </c>
      <c r="B5" t="s">
        <v>13</v>
      </c>
      <c r="C5" s="1" t="s">
        <v>28</v>
      </c>
      <c r="D5">
        <f>IF(B5="open",$D4,IF($C5="WIN",MAX($D$1:$D4)+1,IF($C5="LOSS",MAX($D$1:$D4),"")))</f>
        <v>877</v>
      </c>
      <c r="E5">
        <f>IF(B5="open",$E4,IF($C5="WIN",MAX($E$1:$E4),IF($C5="LOSS",MAX($E$1:$E4)+1,"")))</f>
        <v>305</v>
      </c>
      <c r="F5">
        <f>IF(B5="open",$F4,IF($C5="WIN",MAX($F$1:$F4),IF($C5="LOSS",MAX($F$1:$F4),"")))</f>
        <v>42</v>
      </c>
      <c r="G5">
        <f t="shared" si="0"/>
        <v>0.7336601307189542</v>
      </c>
      <c r="H5" s="1">
        <v>41895</v>
      </c>
      <c r="I5" t="s">
        <v>3</v>
      </c>
      <c r="J5" s="1" t="s">
        <v>28</v>
      </c>
      <c r="K5">
        <f>IF(I5="open",K4,IF(J5="WIN",MAX(K$1:K4)+1,IF(J5="LOSS",MAX(K$1:K4),"")))</f>
        <v>912</v>
      </c>
      <c r="L5">
        <f>IF(I5="open",L4,IF(J5="WIN",MAX(L$1:L4),IF(J5="LOSS",MAX(L$1:L4)+1,"")))</f>
        <v>322</v>
      </c>
      <c r="M5">
        <f>IF(I5="open",M4,IF(J5="WIN",MAX(M$1:M4),IF(J5="LOSS",MAX(M$1:M4),"")))</f>
        <v>36</v>
      </c>
      <c r="N5">
        <f t="shared" si="1"/>
        <v>0.73228346456692917</v>
      </c>
      <c r="Q5">
        <f t="shared" si="2"/>
        <v>1</v>
      </c>
      <c r="R5">
        <f t="shared" si="3"/>
        <v>0</v>
      </c>
      <c r="S5">
        <f t="shared" si="4"/>
        <v>1</v>
      </c>
      <c r="T5">
        <f t="shared" si="5"/>
        <v>0</v>
      </c>
    </row>
    <row r="6" spans="1:24" x14ac:dyDescent="0.25">
      <c r="A6" s="1">
        <v>41902</v>
      </c>
      <c r="B6" t="s">
        <v>18</v>
      </c>
      <c r="C6" s="1" t="s">
        <v>28</v>
      </c>
      <c r="D6">
        <f>IF(B6="open",$D5,IF($C6="WIN",MAX($D$1:$D5)+1,IF($C6="LOSS",MAX($D$1:$D5),"")))</f>
        <v>877</v>
      </c>
      <c r="E6">
        <f>IF(B6="open",$E5,IF($C6="WIN",MAX($E$1:$E5),IF($C6="LOSS",MAX($E$1:$E5)+1,"")))</f>
        <v>305</v>
      </c>
      <c r="F6">
        <f>IF(B6="open",$F5,IF($C6="WIN",MAX($F$1:$F5),IF($C6="LOSS",MAX($F$1:$F5),"")))</f>
        <v>42</v>
      </c>
      <c r="G6">
        <f t="shared" si="0"/>
        <v>0.7336601307189542</v>
      </c>
      <c r="H6" s="1">
        <v>41902</v>
      </c>
      <c r="I6" t="s">
        <v>4</v>
      </c>
      <c r="J6" s="1" t="s">
        <v>28</v>
      </c>
      <c r="K6">
        <f>IF(I6="open",K5,IF(J6="WIN",MAX(K$1:K5)+1,IF(J6="LOSS",MAX(K$1:K5),"")))</f>
        <v>913</v>
      </c>
      <c r="L6">
        <f>IF(I6="open",L5,IF(J6="WIN",MAX(L$1:L5),IF(J6="LOSS",MAX(L$1:L5)+1,"")))</f>
        <v>322</v>
      </c>
      <c r="M6">
        <f>IF(I6="open",M5,IF(J6="WIN",MAX(M$1:M5),IF(J6="LOSS",MAX(M$1:M5),"")))</f>
        <v>36</v>
      </c>
      <c r="N6">
        <f t="shared" si="1"/>
        <v>0.73249409913453978</v>
      </c>
      <c r="Q6">
        <f t="shared" si="2"/>
        <v>1</v>
      </c>
      <c r="R6">
        <f t="shared" si="3"/>
        <v>0</v>
      </c>
      <c r="S6">
        <f t="shared" si="4"/>
        <v>1</v>
      </c>
      <c r="T6">
        <f t="shared" si="5"/>
        <v>0</v>
      </c>
    </row>
    <row r="7" spans="1:24" x14ac:dyDescent="0.25">
      <c r="A7" s="1">
        <v>41909</v>
      </c>
      <c r="B7" t="s">
        <v>16</v>
      </c>
      <c r="C7" s="1" t="s">
        <v>28</v>
      </c>
      <c r="D7">
        <f>IF(B7="open",$D6,IF($C7="WIN",MAX($D$1:$D6)+1,IF($C7="LOSS",MAX($D$1:$D6),"")))</f>
        <v>878</v>
      </c>
      <c r="E7">
        <f>IF(B7="open",$E6,IF($C7="WIN",MAX($E$1:$E6),IF($C7="LOSS",MAX($E$1:$E6)+1,"")))</f>
        <v>305</v>
      </c>
      <c r="F7">
        <f>IF(B7="open",$F6,IF($C7="WIN",MAX($F$1:$F6),IF($C7="LOSS",MAX($F$1:$F6),"")))</f>
        <v>42</v>
      </c>
      <c r="G7">
        <f t="shared" si="0"/>
        <v>0.73387755102040819</v>
      </c>
      <c r="H7" s="1">
        <v>41909</v>
      </c>
      <c r="I7" t="s">
        <v>5</v>
      </c>
      <c r="J7" s="1" t="s">
        <v>28</v>
      </c>
      <c r="K7">
        <f>IF(I7="open",K6,IF(J7="WIN",MAX(K$1:K6)+1,IF(J7="LOSS",MAX(K$1:K6),"")))</f>
        <v>914</v>
      </c>
      <c r="L7">
        <f>IF(I7="open",L6,IF(J7="WIN",MAX(L$1:L6),IF(J7="LOSS",MAX(L$1:L6)+1,"")))</f>
        <v>322</v>
      </c>
      <c r="M7">
        <f>IF(I7="open",M6,IF(J7="WIN",MAX(M$1:M6),IF(J7="LOSS",MAX(M$1:M6),"")))</f>
        <v>36</v>
      </c>
      <c r="N7">
        <f t="shared" si="1"/>
        <v>0.73270440251572322</v>
      </c>
      <c r="Q7">
        <f t="shared" si="2"/>
        <v>1</v>
      </c>
      <c r="R7">
        <f t="shared" si="3"/>
        <v>0</v>
      </c>
      <c r="S7">
        <f t="shared" si="4"/>
        <v>1</v>
      </c>
      <c r="T7">
        <f t="shared" si="5"/>
        <v>0</v>
      </c>
    </row>
    <row r="8" spans="1:24" x14ac:dyDescent="0.25">
      <c r="A8" s="1">
        <v>41916</v>
      </c>
      <c r="B8" t="s">
        <v>14</v>
      </c>
      <c r="C8" s="1" t="s">
        <v>29</v>
      </c>
      <c r="D8">
        <f>IF(B8="open",$D7,IF($C8="WIN",MAX($D$1:$D7)+1,IF($C8="LOSS",MAX($D$1:$D7),"")))</f>
        <v>878</v>
      </c>
      <c r="E8">
        <f>IF(B8="open",$E7,IF($C8="WIN",MAX($E$1:$E7),IF($C8="LOSS",MAX($E$1:$E7)+1,"")))</f>
        <v>306</v>
      </c>
      <c r="F8">
        <f>IF(B8="open",$F7,IF($C8="WIN",MAX($F$1:$F7),IF($C8="LOSS",MAX($F$1:$F7),"")))</f>
        <v>42</v>
      </c>
      <c r="G8">
        <f t="shared" si="0"/>
        <v>0.73327895595432302</v>
      </c>
      <c r="H8" s="1">
        <v>41916</v>
      </c>
      <c r="I8" t="s">
        <v>24</v>
      </c>
      <c r="J8" s="1" t="s">
        <v>28</v>
      </c>
      <c r="K8">
        <f>IF(I8="open",K7,IF(J8="WIN",MAX(K$1:K7)+1,IF(J8="LOSS",MAX(K$1:K7),"")))</f>
        <v>915</v>
      </c>
      <c r="L8">
        <f>IF(I8="open",L7,IF(J8="WIN",MAX(L$1:L7),IF(J8="LOSS",MAX(L$1:L7)+1,"")))</f>
        <v>322</v>
      </c>
      <c r="M8">
        <f>IF(I8="open",M7,IF(J8="WIN",MAX(M$1:M7),IF(J8="LOSS",MAX(M$1:M7),"")))</f>
        <v>36</v>
      </c>
      <c r="N8">
        <f t="shared" si="1"/>
        <v>0.73291437549096627</v>
      </c>
      <c r="Q8">
        <f t="shared" si="2"/>
        <v>0</v>
      </c>
      <c r="R8">
        <f t="shared" si="3"/>
        <v>1</v>
      </c>
      <c r="S8">
        <f t="shared" si="4"/>
        <v>1</v>
      </c>
      <c r="T8">
        <f t="shared" si="5"/>
        <v>0</v>
      </c>
    </row>
    <row r="9" spans="1:24" x14ac:dyDescent="0.25">
      <c r="A9" s="1">
        <v>41923</v>
      </c>
      <c r="B9" t="s">
        <v>15</v>
      </c>
      <c r="C9" s="1" t="s">
        <v>28</v>
      </c>
      <c r="D9">
        <f>IF(B9="open",$D8,IF($C9="WIN",MAX($D$1:$D8)+1,IF($C9="LOSS",MAX($D$1:$D8),"")))</f>
        <v>879</v>
      </c>
      <c r="E9">
        <f>IF(B9="open",$E8,IF($C9="WIN",MAX($E$1:$E8),IF($C9="LOSS",MAX($E$1:$E8)+1,"")))</f>
        <v>306</v>
      </c>
      <c r="F9">
        <f>IF(B9="open",$F8,IF($C9="WIN",MAX($F$1:$F8),IF($C9="LOSS",MAX($F$1:$F8),"")))</f>
        <v>42</v>
      </c>
      <c r="G9">
        <f t="shared" si="0"/>
        <v>0.73349633251833746</v>
      </c>
      <c r="H9" s="1">
        <v>41923</v>
      </c>
      <c r="I9" t="s">
        <v>7</v>
      </c>
      <c r="J9" s="1" t="s">
        <v>28</v>
      </c>
      <c r="K9">
        <f>IF(I9="open",K8,IF(J9="WIN",MAX(K$1:K8)+1,IF(J9="LOSS",MAX(K$1:K8),"")))</f>
        <v>916</v>
      </c>
      <c r="L9">
        <f>IF(I9="open",L8,IF(J9="WIN",MAX(L$1:L8),IF(J9="LOSS",MAX(L$1:L8)+1,"")))</f>
        <v>322</v>
      </c>
      <c r="M9">
        <f>IF(I9="open",M8,IF(J9="WIN",MAX(M$1:M8),IF(J9="LOSS",MAX(M$1:M8),"")))</f>
        <v>36</v>
      </c>
      <c r="N9">
        <f t="shared" si="1"/>
        <v>0.73312401883830458</v>
      </c>
      <c r="Q9">
        <f t="shared" si="2"/>
        <v>1</v>
      </c>
      <c r="R9">
        <f t="shared" si="3"/>
        <v>0</v>
      </c>
      <c r="S9">
        <f t="shared" si="4"/>
        <v>1</v>
      </c>
      <c r="T9">
        <f t="shared" si="5"/>
        <v>0</v>
      </c>
    </row>
    <row r="10" spans="1:24" x14ac:dyDescent="0.25">
      <c r="A10" s="1">
        <v>41930</v>
      </c>
      <c r="B10" t="s">
        <v>17</v>
      </c>
      <c r="C10" s="1" t="s">
        <v>29</v>
      </c>
      <c r="D10">
        <f>IF(B10="open",$D9,IF($C10="WIN",MAX($D$1:$D9)+1,IF($C10="LOSS",MAX($D$1:$D9),"")))</f>
        <v>879</v>
      </c>
      <c r="E10">
        <f>IF(B10="open",$E9,IF($C10="WIN",MAX($E$1:$E9),IF($C10="LOSS",MAX($E$1:$E9)+1,"")))</f>
        <v>307</v>
      </c>
      <c r="F10">
        <f>IF(B10="open",$F9,IF($C10="WIN",MAX($F$1:$F9),IF($C10="LOSS",MAX($F$1:$F9),"")))</f>
        <v>42</v>
      </c>
      <c r="G10">
        <f t="shared" si="0"/>
        <v>0.73289902280130292</v>
      </c>
      <c r="H10" s="1">
        <v>41930</v>
      </c>
      <c r="I10" t="s">
        <v>18</v>
      </c>
      <c r="J10" s="1"/>
      <c r="K10">
        <f>IF(I10="open",K9,IF(J10="WIN",MAX(K$1:K9)+1,IF(J10="LOSS",MAX(K$1:K9),"")))</f>
        <v>916</v>
      </c>
      <c r="L10">
        <f>IF(I10="open",L9,IF(J10="WIN",MAX(L$1:L9),IF(J10="LOSS",MAX(L$1:L9)+1,"")))</f>
        <v>322</v>
      </c>
      <c r="M10">
        <f>IF(I10="open",M9,IF(J10="WIN",MAX(M$1:M9),IF(J10="LOSS",MAX(M$1:M9),"")))</f>
        <v>36</v>
      </c>
      <c r="N10">
        <f t="shared" si="1"/>
        <v>0.73312401883830458</v>
      </c>
      <c r="Q10">
        <f t="shared" si="2"/>
        <v>0</v>
      </c>
      <c r="R10">
        <f t="shared" si="3"/>
        <v>1</v>
      </c>
      <c r="S10">
        <f t="shared" si="4"/>
        <v>0</v>
      </c>
      <c r="T10">
        <f t="shared" si="5"/>
        <v>0</v>
      </c>
    </row>
    <row r="11" spans="1:24" x14ac:dyDescent="0.25">
      <c r="A11" s="1">
        <v>41937</v>
      </c>
      <c r="B11" t="s">
        <v>18</v>
      </c>
      <c r="C11" s="1"/>
      <c r="D11">
        <f>IF(B11="open",$D10,IF($C11="WIN",MAX($D$1:$D10)+1,IF($C11="LOSS",MAX($D$1:$D10),"")))</f>
        <v>879</v>
      </c>
      <c r="E11">
        <f>IF(B11="open",$E10,IF($C11="WIN",MAX($E$1:$E10),IF($C11="LOSS",MAX($E$1:$E10)+1,"")))</f>
        <v>307</v>
      </c>
      <c r="F11">
        <f>IF(B11="open",$F10,IF($C11="WIN",MAX($F$1:$F10),IF($C11="LOSS",MAX($F$1:$F10),"")))</f>
        <v>42</v>
      </c>
      <c r="G11">
        <f t="shared" si="0"/>
        <v>0.73289902280130292</v>
      </c>
      <c r="H11" s="1">
        <v>41937</v>
      </c>
      <c r="I11" t="s">
        <v>25</v>
      </c>
      <c r="J11" s="1" t="s">
        <v>29</v>
      </c>
      <c r="K11">
        <f>IF(I11="open",K10,IF(J11="WIN",MAX(K$1:K10)+1,IF(J11="LOSS",MAX(K$1:K10),"")))</f>
        <v>916</v>
      </c>
      <c r="L11">
        <f>IF(I11="open",L10,IF(J11="WIN",MAX(L$1:L10),IF(J11="LOSS",MAX(L$1:L10)+1,"")))</f>
        <v>323</v>
      </c>
      <c r="M11">
        <f>IF(I11="open",M10,IF(J11="WIN",MAX(M$1:M10),IF(J11="LOSS",MAX(M$1:M10),"")))</f>
        <v>36</v>
      </c>
      <c r="N11">
        <f t="shared" si="1"/>
        <v>0.73254901960784313</v>
      </c>
      <c r="Q11">
        <f t="shared" si="2"/>
        <v>0</v>
      </c>
      <c r="R11">
        <f t="shared" si="3"/>
        <v>0</v>
      </c>
      <c r="S11">
        <f t="shared" si="4"/>
        <v>0</v>
      </c>
      <c r="T11">
        <f t="shared" si="5"/>
        <v>1</v>
      </c>
    </row>
    <row r="12" spans="1:24" x14ac:dyDescent="0.25">
      <c r="A12" s="1">
        <v>41944</v>
      </c>
      <c r="B12" t="s">
        <v>19</v>
      </c>
      <c r="C12" s="1" t="s">
        <v>28</v>
      </c>
      <c r="D12">
        <f>IF(B12="open",$D11,IF($C12="WIN",MAX($D$1:$D11)+1,IF($C12="LOSS",MAX($D$1:$D11),"")))</f>
        <v>880</v>
      </c>
      <c r="E12">
        <f>IF(B12="open",$E11,IF($C12="WIN",MAX($E$1:$E11),IF($C12="LOSS",MAX($E$1:$E11)+1,"")))</f>
        <v>307</v>
      </c>
      <c r="F12">
        <f>IF(B12="open",$F11,IF($C12="WIN",MAX($F$1:$F11),IF($C12="LOSS",MAX($F$1:$F11),"")))</f>
        <v>42</v>
      </c>
      <c r="G12">
        <f t="shared" si="0"/>
        <v>0.7331163547599675</v>
      </c>
      <c r="H12" s="1">
        <v>41944</v>
      </c>
      <c r="I12" t="s">
        <v>8</v>
      </c>
      <c r="J12" s="1" t="s">
        <v>28</v>
      </c>
      <c r="K12">
        <f>IF(I12="open",K11,IF(J12="WIN",MAX(K$1:K11)+1,IF(J12="LOSS",MAX(K$1:K11),"")))</f>
        <v>917</v>
      </c>
      <c r="L12">
        <f>IF(I12="open",L11,IF(J12="WIN",MAX(L$1:L11),IF(J12="LOSS",MAX(L$1:L11)+1,"")))</f>
        <v>323</v>
      </c>
      <c r="M12">
        <f>IF(I12="open",M11,IF(J12="WIN",MAX(M$1:M11),IF(J12="LOSS",MAX(M$1:M11),"")))</f>
        <v>36</v>
      </c>
      <c r="N12">
        <f t="shared" si="1"/>
        <v>0.73275862068965514</v>
      </c>
      <c r="Q12">
        <f t="shared" si="2"/>
        <v>1</v>
      </c>
      <c r="R12">
        <f t="shared" si="3"/>
        <v>0</v>
      </c>
      <c r="S12">
        <f t="shared" si="4"/>
        <v>1</v>
      </c>
      <c r="T12">
        <f t="shared" si="5"/>
        <v>0</v>
      </c>
    </row>
    <row r="13" spans="1:24" x14ac:dyDescent="0.25">
      <c r="A13" s="1">
        <v>41951</v>
      </c>
      <c r="B13" t="s">
        <v>20</v>
      </c>
      <c r="C13" s="1" t="s">
        <v>29</v>
      </c>
      <c r="D13">
        <f>IF(B13="open",$D12,IF($C13="WIN",MAX($D$1:$D12)+1,IF($C13="LOSS",MAX($D$1:$D12),"")))</f>
        <v>880</v>
      </c>
      <c r="E13">
        <f>IF(B13="open",$E12,IF($C13="WIN",MAX($E$1:$E12),IF($C13="LOSS",MAX($E$1:$E12)+1,"")))</f>
        <v>308</v>
      </c>
      <c r="F13">
        <f>IF(B13="open",$F12,IF($C13="WIN",MAX($F$1:$F12),IF($C13="LOSS",MAX($F$1:$F12),"")))</f>
        <v>42</v>
      </c>
      <c r="G13">
        <f t="shared" si="0"/>
        <v>0.73252032520325205</v>
      </c>
      <c r="H13" s="1">
        <v>41951</v>
      </c>
      <c r="I13" t="s">
        <v>26</v>
      </c>
      <c r="J13" s="1" t="s">
        <v>28</v>
      </c>
      <c r="K13">
        <f>IF(I13="open",K12,IF(J13="WIN",MAX(K$1:K12)+1,IF(J13="LOSS",MAX(K$1:K12),"")))</f>
        <v>918</v>
      </c>
      <c r="L13">
        <f>IF(I13="open",L12,IF(J13="WIN",MAX(L$1:L12),IF(J13="LOSS",MAX(L$1:L12)+1,"")))</f>
        <v>323</v>
      </c>
      <c r="M13">
        <f>IF(I13="open",M12,IF(J13="WIN",MAX(M$1:M12),IF(J13="LOSS",MAX(M$1:M12),"")))</f>
        <v>36</v>
      </c>
      <c r="N13">
        <f t="shared" si="1"/>
        <v>0.73296789350039149</v>
      </c>
      <c r="Q13">
        <f t="shared" si="2"/>
        <v>0</v>
      </c>
      <c r="R13">
        <f t="shared" si="3"/>
        <v>1</v>
      </c>
      <c r="S13">
        <f t="shared" si="4"/>
        <v>1</v>
      </c>
      <c r="T13">
        <f t="shared" si="5"/>
        <v>0</v>
      </c>
    </row>
    <row r="14" spans="1:24" x14ac:dyDescent="0.25">
      <c r="A14" s="1">
        <v>41958</v>
      </c>
      <c r="B14" t="s">
        <v>9</v>
      </c>
      <c r="C14" s="1" t="s">
        <v>28</v>
      </c>
      <c r="D14">
        <f>IF(B14="open",$D13,IF($C14="WIN",MAX($D$1:$D13)+1,IF($C14="LOSS",MAX($D$1:$D13),"")))</f>
        <v>881</v>
      </c>
      <c r="E14">
        <f>IF(B14="open",$E13,IF($C14="WIN",MAX($E$1:$E13),IF($C14="LOSS",MAX($E$1:$E13)+1,"")))</f>
        <v>308</v>
      </c>
      <c r="F14">
        <f>IF(B14="open",$F13,IF($C14="WIN",MAX($F$1:$F13),IF($C14="LOSS",MAX($F$1:$F13),"")))</f>
        <v>42</v>
      </c>
      <c r="G14">
        <f t="shared" si="0"/>
        <v>0.73273761169780671</v>
      </c>
      <c r="H14" s="1">
        <v>41958</v>
      </c>
      <c r="I14" t="s">
        <v>18</v>
      </c>
      <c r="J14" s="1"/>
      <c r="K14">
        <f>IF(I14="open",K13,IF(J14="WIN",MAX(K$1:K13)+1,IF(J14="LOSS",MAX(K$1:K13),"")))</f>
        <v>918</v>
      </c>
      <c r="L14">
        <f>IF(I14="open",L13,IF(J14="WIN",MAX(L$1:L13),IF(J14="LOSS",MAX(L$1:L13)+1,"")))</f>
        <v>323</v>
      </c>
      <c r="M14">
        <f>IF(I14="open",M13,IF(J14="WIN",MAX(M$1:M13),IF(J14="LOSS",MAX(M$1:M13),"")))</f>
        <v>36</v>
      </c>
      <c r="N14">
        <f t="shared" si="1"/>
        <v>0.73296789350039149</v>
      </c>
      <c r="Q14">
        <f t="shared" si="2"/>
        <v>1</v>
      </c>
      <c r="R14">
        <f t="shared" si="3"/>
        <v>0</v>
      </c>
      <c r="S14">
        <f t="shared" si="4"/>
        <v>0</v>
      </c>
      <c r="T14">
        <f t="shared" si="5"/>
        <v>0</v>
      </c>
    </row>
    <row r="15" spans="1:24" x14ac:dyDescent="0.25">
      <c r="A15" s="1">
        <v>41965</v>
      </c>
      <c r="B15" t="s">
        <v>21</v>
      </c>
      <c r="C15" s="1" t="s">
        <v>28</v>
      </c>
      <c r="D15">
        <f>IF(B15="open",$D14,IF($C15="WIN",MAX($D$1:$D14)+1,IF($C15="LOSS",MAX($D$1:$D14),"")))</f>
        <v>882</v>
      </c>
      <c r="E15">
        <f>IF(B15="open",$E14,IF($C15="WIN",MAX($E$1:$E14),IF($C15="LOSS",MAX($E$1:$E14)+1,"")))</f>
        <v>308</v>
      </c>
      <c r="F15">
        <f>IF(B15="open",$F14,IF($C15="WIN",MAX($F$1:$F14),IF($C15="LOSS",MAX($F$1:$F14),"")))</f>
        <v>42</v>
      </c>
      <c r="G15">
        <f t="shared" si="0"/>
        <v>0.73295454545454541</v>
      </c>
      <c r="H15" s="1">
        <v>41965</v>
      </c>
      <c r="I15" t="s">
        <v>10</v>
      </c>
      <c r="J15" s="1" t="s">
        <v>28</v>
      </c>
      <c r="K15">
        <f>IF(I15="open",K14,IF(J15="WIN",MAX(K$1:K14)+1,IF(J15="LOSS",MAX(K$1:K14),"")))</f>
        <v>919</v>
      </c>
      <c r="L15">
        <f>IF(I15="open",L14,IF(J15="WIN",MAX(L$1:L14),IF(J15="LOSS",MAX(L$1:L14)+1,"")))</f>
        <v>323</v>
      </c>
      <c r="M15">
        <f>IF(I15="open",M14,IF(J15="WIN",MAX(M$1:M14),IF(J15="LOSS",MAX(M$1:M14),"")))</f>
        <v>36</v>
      </c>
      <c r="N15">
        <f t="shared" si="1"/>
        <v>0.73317683881064166</v>
      </c>
      <c r="Q15">
        <f t="shared" si="2"/>
        <v>1</v>
      </c>
      <c r="R15">
        <f t="shared" si="3"/>
        <v>0</v>
      </c>
      <c r="S15">
        <f t="shared" si="4"/>
        <v>1</v>
      </c>
      <c r="T15">
        <f t="shared" si="5"/>
        <v>0</v>
      </c>
    </row>
    <row r="16" spans="1:24" x14ac:dyDescent="0.25">
      <c r="A16" s="1">
        <v>41972</v>
      </c>
      <c r="B16" t="s">
        <v>22</v>
      </c>
      <c r="C16" s="1" t="s">
        <v>28</v>
      </c>
      <c r="D16">
        <f>IF(B16="open",$D15,IF($C16="WIN",MAX($D$1:$D15)+1,IF($C16="LOSS",MAX($D$1:$D15),"")))</f>
        <v>883</v>
      </c>
      <c r="E16">
        <f>IF(B16="open",$E15,IF($C16="WIN",MAX($E$1:$E15),IF($C16="LOSS",MAX($E$1:$E15)+1,"")))</f>
        <v>308</v>
      </c>
      <c r="F16">
        <f>IF(B16="open",$F15,IF($C16="WIN",MAX($F$1:$F15),IF($C16="LOSS",MAX($F$1:$F15),"")))</f>
        <v>42</v>
      </c>
      <c r="G16">
        <f t="shared" si="0"/>
        <v>0.7331711273317113</v>
      </c>
      <c r="H16" s="1">
        <v>41972</v>
      </c>
      <c r="I16" t="s">
        <v>27</v>
      </c>
      <c r="J16" s="1" t="s">
        <v>29</v>
      </c>
      <c r="K16">
        <f>IF(I16="open",K15,IF(J16="WIN",MAX(K$1:K15)+1,IF(J16="LOSS",MAX(K$1:K15),"")))</f>
        <v>919</v>
      </c>
      <c r="L16">
        <f>IF(I16="open",L15,IF(J16="WIN",MAX(L$1:L15),IF(J16="LOSS",MAX(L$1:L15)+1,"")))</f>
        <v>324</v>
      </c>
      <c r="M16">
        <f>IF(I16="open",M15,IF(J16="WIN",MAX(M$1:M15),IF(J16="LOSS",MAX(M$1:M15),"")))</f>
        <v>36</v>
      </c>
      <c r="N16">
        <f t="shared" si="1"/>
        <v>0.73260359655981233</v>
      </c>
      <c r="Q16">
        <f t="shared" si="2"/>
        <v>1</v>
      </c>
      <c r="R16">
        <f t="shared" si="3"/>
        <v>0</v>
      </c>
      <c r="S16">
        <f t="shared" si="4"/>
        <v>0</v>
      </c>
      <c r="T16">
        <f t="shared" si="5"/>
        <v>1</v>
      </c>
    </row>
    <row r="17" spans="1:20" x14ac:dyDescent="0.25">
      <c r="A17" s="1">
        <v>41979</v>
      </c>
      <c r="B17" t="s">
        <v>18</v>
      </c>
      <c r="C17" s="1"/>
      <c r="D17">
        <f>IF(B17="open",$D16,IF($C17="WIN",MAX($D$1:$D16)+1,IF($C17="LOSS",MAX($D$1:$D16),"")))</f>
        <v>883</v>
      </c>
      <c r="E17">
        <f>IF(B17="open",$E16,IF($C17="WIN",MAX($E$1:$E16),IF($C17="LOSS",MAX($E$1:$E16)+1,"")))</f>
        <v>308</v>
      </c>
      <c r="F17">
        <f>IF(B17="open",$F16,IF($C17="WIN",MAX($F$1:$F16),IF($C17="LOSS",MAX($F$1:$F16),"")))</f>
        <v>42</v>
      </c>
      <c r="G17">
        <f t="shared" si="0"/>
        <v>0.7331711273317113</v>
      </c>
      <c r="H17" s="1">
        <v>41979</v>
      </c>
      <c r="I17" t="s">
        <v>12</v>
      </c>
      <c r="J17" s="1" t="s">
        <v>28</v>
      </c>
      <c r="K17">
        <f>IF(I17="open",K16,IF(J17="WIN",MAX(K$1:K16)+1,IF(J17="LOSS",MAX(K$1:K16),"")))</f>
        <v>920</v>
      </c>
      <c r="L17">
        <f>IF(I17="open",L16,IF(J17="WIN",MAX(L$1:L16),IF(J17="LOSS",MAX(L$1:L16)+1,"")))</f>
        <v>324</v>
      </c>
      <c r="M17">
        <f>IF(I17="open",M16,IF(J17="WIN",MAX(M$1:M16),IF(J17="LOSS",MAX(M$1:M16),"")))</f>
        <v>36</v>
      </c>
      <c r="N17">
        <f t="shared" si="1"/>
        <v>0.73281249999999998</v>
      </c>
      <c r="Q17">
        <f t="shared" si="2"/>
        <v>0</v>
      </c>
      <c r="R17">
        <f t="shared" si="3"/>
        <v>0</v>
      </c>
      <c r="S17">
        <f t="shared" si="4"/>
        <v>1</v>
      </c>
      <c r="T17">
        <f t="shared" si="5"/>
        <v>0</v>
      </c>
    </row>
    <row r="18" spans="1:20" x14ac:dyDescent="0.25">
      <c r="A18" s="1">
        <v>42005</v>
      </c>
      <c r="B18" t="s">
        <v>79</v>
      </c>
      <c r="C18" s="1" t="s">
        <v>29</v>
      </c>
      <c r="D18">
        <f>IF(B18="open",$D17,IF($C18="WIN",MAX($D$1:$D17)+1,IF($C18="LOSS",MAX($D$1:$D17),"")))</f>
        <v>883</v>
      </c>
      <c r="E18">
        <f>IF(B18="open",$E17,IF($C18="WIN",MAX($E$1:$E17),IF($C18="LOSS",MAX($E$1:$E17)+1,"")))</f>
        <v>309</v>
      </c>
      <c r="F18">
        <f>IF(B18="open",$F17,IF($C18="WIN",MAX($F$1:$F17),IF($C18="LOSS",MAX($F$1:$F17),"")))</f>
        <v>42</v>
      </c>
      <c r="G18">
        <f t="shared" ref="G18:G46" si="6">IFERROR((D18+0.5*F18)/SUM(D18:F18),"")</f>
        <v>0.73257698541329008</v>
      </c>
      <c r="H18" s="1">
        <v>42005</v>
      </c>
      <c r="I18" t="s">
        <v>79</v>
      </c>
      <c r="J18" s="1" t="s">
        <v>29</v>
      </c>
      <c r="K18">
        <f>IF(I18="open",K17,IF(J18="WIN",MAX(K$1:K17)+1,IF(J18="LOSS",MAX(K$1:K17),"")))</f>
        <v>920</v>
      </c>
      <c r="L18">
        <f>IF(I18="open",L17,IF(J18="WIN",MAX(L$1:L17),IF(J18="LOSS",MAX(L$1:L17)+1,"")))</f>
        <v>325</v>
      </c>
      <c r="M18">
        <f>IF(I18="open",M17,IF(J18="WIN",MAX(M$1:M17),IF(J18="LOSS",MAX(M$1:M17),"")))</f>
        <v>36</v>
      </c>
      <c r="N18">
        <f t="shared" ref="N18:N46" si="7">IFERROR((K18+0.5*M18)/SUM(K18:M18),"")</f>
        <v>0.73224043715846998</v>
      </c>
      <c r="Q18">
        <f t="shared" si="2"/>
        <v>0</v>
      </c>
      <c r="R18">
        <f t="shared" si="3"/>
        <v>1</v>
      </c>
      <c r="S18">
        <f t="shared" si="4"/>
        <v>0</v>
      </c>
      <c r="T18">
        <f t="shared" si="5"/>
        <v>1</v>
      </c>
    </row>
    <row r="19" spans="1:20" x14ac:dyDescent="0.25">
      <c r="A19" s="1">
        <v>42252</v>
      </c>
      <c r="B19" t="s">
        <v>64</v>
      </c>
      <c r="C19" s="1" t="s">
        <v>28</v>
      </c>
      <c r="D19">
        <f>IF(B19="open",$D18,IF($C19="WIN",MAX($D$1:$D18)+1,IF($C19="LOSS",MAX($D$1:$D18),"")))</f>
        <v>884</v>
      </c>
      <c r="E19">
        <f>IF(B19="open",$E18,IF($C19="WIN",MAX($E$1:$E18),IF($C19="LOSS",MAX($E$1:$E18)+1,"")))</f>
        <v>309</v>
      </c>
      <c r="F19">
        <f>IF(B19="open",$F18,IF($C19="WIN",MAX($F$1:$F18),IF($C19="LOSS",MAX($F$1:$F18),"")))</f>
        <v>42</v>
      </c>
      <c r="G19">
        <f t="shared" si="6"/>
        <v>0.73279352226720651</v>
      </c>
      <c r="H19" s="1">
        <v>42250</v>
      </c>
      <c r="I19" t="s">
        <v>48</v>
      </c>
      <c r="J19" s="1" t="s">
        <v>28</v>
      </c>
      <c r="K19">
        <f>IF(I19="open",K18,IF(J19="WIN",MAX(K$1:K18)+1,IF(J19="LOSS",MAX(K$1:K18),"")))</f>
        <v>921</v>
      </c>
      <c r="L19">
        <f>IF(I19="open",L18,IF(J19="WIN",MAX(L$1:L18),IF(J19="LOSS",MAX(L$1:L18)+1,"")))</f>
        <v>325</v>
      </c>
      <c r="M19">
        <f>IF(I19="open",M18,IF(J19="WIN",MAX(M$1:M18),IF(J19="LOSS",MAX(M$1:M18),"")))</f>
        <v>36</v>
      </c>
      <c r="N19">
        <f t="shared" si="7"/>
        <v>0.73244929797191882</v>
      </c>
      <c r="Q19">
        <f t="shared" si="2"/>
        <v>1</v>
      </c>
      <c r="R19">
        <f t="shared" si="3"/>
        <v>0</v>
      </c>
      <c r="S19">
        <f t="shared" si="4"/>
        <v>1</v>
      </c>
      <c r="T19">
        <f t="shared" si="5"/>
        <v>0</v>
      </c>
    </row>
    <row r="20" spans="1:20" x14ac:dyDescent="0.25">
      <c r="A20" s="1">
        <v>42259</v>
      </c>
      <c r="B20" t="s">
        <v>39</v>
      </c>
      <c r="C20" s="1" t="s">
        <v>28</v>
      </c>
      <c r="D20">
        <f>IF(B20="open",$D19,IF($C20="WIN",MAX($D$1:$D19)+1,IF($C20="LOSS",MAX($D$1:$D19),"")))</f>
        <v>885</v>
      </c>
      <c r="E20">
        <f>IF(B20="open",$E19,IF($C20="WIN",MAX($E$1:$E19),IF($C20="LOSS",MAX($E$1:$E19)+1,"")))</f>
        <v>309</v>
      </c>
      <c r="F20">
        <f>IF(B20="open",$F19,IF($C20="WIN",MAX($F$1:$F19),IF($C20="LOSS",MAX($F$1:$F19),"")))</f>
        <v>42</v>
      </c>
      <c r="G20">
        <f t="shared" si="6"/>
        <v>0.73300970873786409</v>
      </c>
      <c r="H20" s="1">
        <v>42259</v>
      </c>
      <c r="I20" t="s">
        <v>49</v>
      </c>
      <c r="J20" s="1"/>
      <c r="K20" t="str">
        <f>IF(I20="open",K19,IF(J20="WIN",MAX(K$1:K19)+1,IF(J20="LOSS",MAX(K$1:K19),"")))</f>
        <v/>
      </c>
      <c r="L20" t="str">
        <f>IF(I20="open",L19,IF(J20="WIN",MAX(L$1:L19),IF(J20="LOSS",MAX(L$1:L19)+1,"")))</f>
        <v/>
      </c>
      <c r="M20" t="str">
        <f>IF(I20="open",M19,IF(J20="WIN",MAX(M$1:M19),IF(J20="LOSS",MAX(M$1:M19),"")))</f>
        <v/>
      </c>
      <c r="N20" t="str">
        <f t="shared" si="7"/>
        <v/>
      </c>
      <c r="Q20">
        <f t="shared" si="2"/>
        <v>1</v>
      </c>
      <c r="R20">
        <f t="shared" si="3"/>
        <v>0</v>
      </c>
      <c r="S20">
        <f t="shared" si="4"/>
        <v>0</v>
      </c>
      <c r="T20">
        <f t="shared" si="5"/>
        <v>0</v>
      </c>
    </row>
    <row r="21" spans="1:20" x14ac:dyDescent="0.25">
      <c r="A21" s="1">
        <v>42266</v>
      </c>
      <c r="B21" t="s">
        <v>40</v>
      </c>
      <c r="C21" s="1" t="s">
        <v>28</v>
      </c>
      <c r="D21">
        <f>IF(B21="open",$D20,IF($C21="WIN",MAX($D$1:$D20)+1,IF($C21="LOSS",MAX($D$1:$D20),"")))</f>
        <v>886</v>
      </c>
      <c r="E21">
        <f>IF(B21="open",$E20,IF($C21="WIN",MAX($E$1:$E20),IF($C21="LOSS",MAX($E$1:$E20)+1,"")))</f>
        <v>309</v>
      </c>
      <c r="F21">
        <f>IF(B21="open",$F20,IF($C21="WIN",MAX($F$1:$F20),IF($C21="LOSS",MAX($F$1:$F20),"")))</f>
        <v>42</v>
      </c>
      <c r="G21">
        <f t="shared" si="6"/>
        <v>0.73322554567502018</v>
      </c>
      <c r="H21" s="1">
        <v>42266</v>
      </c>
      <c r="I21" t="s">
        <v>50</v>
      </c>
      <c r="J21" s="1"/>
      <c r="K21" t="str">
        <f>IF(I21="open",K20,IF(J21="WIN",MAX(K$1:K20)+1,IF(J21="LOSS",MAX(K$1:K20),"")))</f>
        <v/>
      </c>
      <c r="L21" t="str">
        <f>IF(I21="open",L20,IF(J21="WIN",MAX(L$1:L20),IF(J21="LOSS",MAX(L$1:L20)+1,"")))</f>
        <v/>
      </c>
      <c r="M21" t="str">
        <f>IF(I21="open",M20,IF(J21="WIN",MAX(M$1:M20),IF(J21="LOSS",MAX(M$1:M20),"")))</f>
        <v/>
      </c>
      <c r="N21" t="str">
        <f t="shared" si="7"/>
        <v/>
      </c>
      <c r="Q21">
        <f t="shared" si="2"/>
        <v>1</v>
      </c>
      <c r="R21">
        <f t="shared" si="3"/>
        <v>0</v>
      </c>
      <c r="S21">
        <f t="shared" si="4"/>
        <v>0</v>
      </c>
      <c r="T21">
        <f t="shared" si="5"/>
        <v>0</v>
      </c>
    </row>
    <row r="22" spans="1:20" x14ac:dyDescent="0.25">
      <c r="A22" s="1">
        <v>42273</v>
      </c>
      <c r="B22" t="s">
        <v>41</v>
      </c>
      <c r="C22" s="1" t="s">
        <v>28</v>
      </c>
      <c r="D22">
        <f>IF(B22="open",$D21,IF($C22="WIN",MAX($D$1:$D21)+1,IF($C22="LOSS",MAX($D$1:$D21),"")))</f>
        <v>887</v>
      </c>
      <c r="E22">
        <f>IF(B22="open",$E21,IF($C22="WIN",MAX($E$1:$E21),IF($C22="LOSS",MAX($E$1:$E21)+1,"")))</f>
        <v>309</v>
      </c>
      <c r="F22">
        <f>IF(B22="open",$F21,IF($C22="WIN",MAX($F$1:$F21),IF($C22="LOSS",MAX($F$1:$F21),"")))</f>
        <v>42</v>
      </c>
      <c r="G22">
        <f t="shared" si="6"/>
        <v>0.7334410339256866</v>
      </c>
      <c r="H22" s="1">
        <v>42273</v>
      </c>
      <c r="I22" t="s">
        <v>51</v>
      </c>
      <c r="J22" s="1"/>
      <c r="K22" t="str">
        <f>IF(I22="open",K21,IF(J22="WIN",MAX(K$1:K21)+1,IF(J22="LOSS",MAX(K$1:K21),"")))</f>
        <v/>
      </c>
      <c r="L22" t="str">
        <f>IF(I22="open",L21,IF(J22="WIN",MAX(L$1:L21),IF(J22="LOSS",MAX(L$1:L21)+1,"")))</f>
        <v/>
      </c>
      <c r="M22" t="str">
        <f>IF(I22="open",M21,IF(J22="WIN",MAX(M$1:M21),IF(J22="LOSS",MAX(M$1:M21),"")))</f>
        <v/>
      </c>
      <c r="N22" t="str">
        <f t="shared" si="7"/>
        <v/>
      </c>
      <c r="Q22">
        <f t="shared" si="2"/>
        <v>1</v>
      </c>
      <c r="R22">
        <f t="shared" si="3"/>
        <v>0</v>
      </c>
      <c r="S22">
        <f t="shared" si="4"/>
        <v>0</v>
      </c>
      <c r="T22">
        <f t="shared" si="5"/>
        <v>0</v>
      </c>
    </row>
    <row r="23" spans="1:20" x14ac:dyDescent="0.25">
      <c r="A23" s="1">
        <v>42280</v>
      </c>
      <c r="B23" t="s">
        <v>42</v>
      </c>
      <c r="C23" s="1" t="s">
        <v>28</v>
      </c>
      <c r="D23">
        <f>IF(B23="open",$D22,IF($C23="WIN",MAX($D$1:$D22)+1,IF($C23="LOSS",MAX($D$1:$D22),"")))</f>
        <v>888</v>
      </c>
      <c r="E23">
        <f>IF(B23="open",$E22,IF($C23="WIN",MAX($E$1:$E22),IF($C23="LOSS",MAX($E$1:$E22)+1,"")))</f>
        <v>309</v>
      </c>
      <c r="F23">
        <f>IF(B23="open",$F22,IF($C23="WIN",MAX($F$1:$F22),IF($C23="LOSS",MAX($F$1:$F22),"")))</f>
        <v>42</v>
      </c>
      <c r="G23">
        <f t="shared" si="6"/>
        <v>0.73365617433414043</v>
      </c>
      <c r="H23" s="1">
        <v>42280</v>
      </c>
      <c r="I23" t="s">
        <v>52</v>
      </c>
      <c r="J23" s="1"/>
      <c r="K23" t="str">
        <f>IF(I23="open",K22,IF(J23="WIN",MAX(K$1:K22)+1,IF(J23="LOSS",MAX(K$1:K22),"")))</f>
        <v/>
      </c>
      <c r="L23" t="str">
        <f>IF(I23="open",L22,IF(J23="WIN",MAX(L$1:L22),IF(J23="LOSS",MAX(L$1:L22)+1,"")))</f>
        <v/>
      </c>
      <c r="M23" t="str">
        <f>IF(I23="open",M22,IF(J23="WIN",MAX(M$1:M22),IF(J23="LOSS",MAX(M$1:M22),"")))</f>
        <v/>
      </c>
      <c r="N23" t="str">
        <f t="shared" si="7"/>
        <v/>
      </c>
      <c r="Q23">
        <f t="shared" si="2"/>
        <v>1</v>
      </c>
      <c r="R23">
        <f t="shared" si="3"/>
        <v>0</v>
      </c>
      <c r="S23">
        <f t="shared" si="4"/>
        <v>0</v>
      </c>
      <c r="T23">
        <f t="shared" si="5"/>
        <v>0</v>
      </c>
    </row>
    <row r="24" spans="1:20" x14ac:dyDescent="0.25">
      <c r="A24" s="1">
        <v>42287</v>
      </c>
      <c r="B24" t="s">
        <v>19</v>
      </c>
      <c r="C24" s="1" t="s">
        <v>28</v>
      </c>
      <c r="D24">
        <f>IF(B24="open",$D23,IF($C24="WIN",MAX($D$1:$D23)+1,IF($C24="LOSS",MAX($D$1:$D23),"")))</f>
        <v>889</v>
      </c>
      <c r="E24">
        <f>IF(B24="open",$E23,IF($C24="WIN",MAX($E$1:$E23),IF($C24="LOSS",MAX($E$1:$E23)+1,"")))</f>
        <v>309</v>
      </c>
      <c r="F24">
        <f>IF(B24="open",$F23,IF($C24="WIN",MAX($F$1:$F23),IF($C24="LOSS",MAX($F$1:$F23),"")))</f>
        <v>42</v>
      </c>
      <c r="G24">
        <f t="shared" si="6"/>
        <v>0.7338709677419355</v>
      </c>
      <c r="H24" s="1">
        <v>42287</v>
      </c>
      <c r="I24" t="s">
        <v>9</v>
      </c>
      <c r="J24" s="1"/>
      <c r="K24" t="str">
        <f>IF(I24="open",K23,IF(J24="WIN",MAX(K$1:K23)+1,IF(J24="LOSS",MAX(K$1:K23),"")))</f>
        <v/>
      </c>
      <c r="L24" t="str">
        <f>IF(I24="open",L23,IF(J24="WIN",MAX(L$1:L23),IF(J24="LOSS",MAX(L$1:L23)+1,"")))</f>
        <v/>
      </c>
      <c r="M24" t="str">
        <f>IF(I24="open",M23,IF(J24="WIN",MAX(M$1:M23),IF(J24="LOSS",MAX(M$1:M23),"")))</f>
        <v/>
      </c>
      <c r="N24" t="str">
        <f t="shared" si="7"/>
        <v/>
      </c>
      <c r="Q24">
        <f t="shared" si="2"/>
        <v>1</v>
      </c>
      <c r="R24">
        <f t="shared" si="3"/>
        <v>0</v>
      </c>
      <c r="S24">
        <f t="shared" si="4"/>
        <v>0</v>
      </c>
      <c r="T24">
        <f t="shared" si="5"/>
        <v>0</v>
      </c>
    </row>
    <row r="25" spans="1:20" x14ac:dyDescent="0.25">
      <c r="A25" s="1">
        <v>42294</v>
      </c>
      <c r="B25" t="s">
        <v>43</v>
      </c>
      <c r="C25" s="1" t="s">
        <v>28</v>
      </c>
      <c r="D25">
        <f>IF(B25="open",$D24,IF($C25="WIN",MAX($D$1:$D24)+1,IF($C25="LOSS",MAX($D$1:$D24),"")))</f>
        <v>890</v>
      </c>
      <c r="E25">
        <f>IF(B25="open",$E24,IF($C25="WIN",MAX($E$1:$E24),IF($C25="LOSS",MAX($E$1:$E24)+1,"")))</f>
        <v>309</v>
      </c>
      <c r="F25">
        <f>IF(B25="open",$F24,IF($C25="WIN",MAX($F$1:$F24),IF($C25="LOSS",MAX($F$1:$F24),"")))</f>
        <v>42</v>
      </c>
      <c r="G25">
        <f t="shared" si="6"/>
        <v>0.73408541498791302</v>
      </c>
      <c r="H25" s="1">
        <v>42294</v>
      </c>
      <c r="I25" t="s">
        <v>53</v>
      </c>
      <c r="J25" s="1"/>
      <c r="K25" t="str">
        <f>IF(I25="open",K24,IF(J25="WIN",MAX(K$1:K24)+1,IF(J25="LOSS",MAX(K$1:K24),"")))</f>
        <v/>
      </c>
      <c r="L25" t="str">
        <f>IF(I25="open",L24,IF(J25="WIN",MAX(L$1:L24),IF(J25="LOSS",MAX(L$1:L24)+1,"")))</f>
        <v/>
      </c>
      <c r="M25" t="str">
        <f>IF(I25="open",M24,IF(J25="WIN",MAX(M$1:M24),IF(J25="LOSS",MAX(M$1:M24),"")))</f>
        <v/>
      </c>
      <c r="N25" t="str">
        <f t="shared" si="7"/>
        <v/>
      </c>
      <c r="Q25">
        <f t="shared" si="2"/>
        <v>1</v>
      </c>
      <c r="R25">
        <f t="shared" si="3"/>
        <v>0</v>
      </c>
      <c r="S25">
        <f t="shared" si="4"/>
        <v>0</v>
      </c>
      <c r="T25">
        <f t="shared" si="5"/>
        <v>0</v>
      </c>
    </row>
    <row r="26" spans="1:20" x14ac:dyDescent="0.25">
      <c r="A26" s="1">
        <v>42301</v>
      </c>
      <c r="B26" t="s">
        <v>18</v>
      </c>
      <c r="C26" s="1" t="s">
        <v>28</v>
      </c>
      <c r="D26">
        <f>IF(B26="open",$D25,IF($C26="WIN",MAX($D$1:$D25)+1,IF($C26="LOSS",MAX($D$1:$D25),"")))</f>
        <v>890</v>
      </c>
      <c r="E26">
        <f>IF(B26="open",$E25,IF($C26="WIN",MAX($E$1:$E25),IF($C26="LOSS",MAX($E$1:$E25)+1,"")))</f>
        <v>309</v>
      </c>
      <c r="F26">
        <f>IF(B26="open",$F25,IF($C26="WIN",MAX($F$1:$F25),IF($C26="LOSS",MAX($F$1:$F25),"")))</f>
        <v>42</v>
      </c>
      <c r="G26">
        <f t="shared" si="6"/>
        <v>0.73408541498791302</v>
      </c>
      <c r="H26" s="1">
        <v>42301</v>
      </c>
      <c r="I26" t="s">
        <v>18</v>
      </c>
      <c r="J26" s="1"/>
      <c r="K26" t="str">
        <f>IF(I26="open",K25,IF(J26="WIN",MAX(K$1:K25)+1,IF(J26="LOSS",MAX(K$1:K25),"")))</f>
        <v/>
      </c>
      <c r="L26" t="str">
        <f>IF(I26="open",L25,IF(J26="WIN",MAX(L$1:L25),IF(J26="LOSS",MAX(L$1:L25)+1,"")))</f>
        <v/>
      </c>
      <c r="M26" t="str">
        <f>IF(I26="open",M25,IF(J26="WIN",MAX(M$1:M25),IF(J26="LOSS",MAX(M$1:M25),"")))</f>
        <v/>
      </c>
      <c r="N26" t="str">
        <f t="shared" si="7"/>
        <v/>
      </c>
      <c r="Q26">
        <f t="shared" si="2"/>
        <v>1</v>
      </c>
      <c r="R26">
        <f t="shared" si="3"/>
        <v>0</v>
      </c>
      <c r="S26">
        <f t="shared" si="4"/>
        <v>0</v>
      </c>
      <c r="T26">
        <f t="shared" si="5"/>
        <v>0</v>
      </c>
    </row>
    <row r="27" spans="1:20" x14ac:dyDescent="0.25">
      <c r="A27" s="1">
        <v>42308</v>
      </c>
      <c r="B27" t="s">
        <v>44</v>
      </c>
      <c r="C27" s="1" t="s">
        <v>28</v>
      </c>
      <c r="D27">
        <f>IF(B27="open",$D26,IF($C27="WIN",MAX($D$1:$D26)+1,IF($C27="LOSS",MAX($D$1:$D26),"")))</f>
        <v>891</v>
      </c>
      <c r="E27">
        <f>IF(B27="open",$E26,IF($C27="WIN",MAX($E$1:$E26),IF($C27="LOSS",MAX($E$1:$E26)+1,"")))</f>
        <v>309</v>
      </c>
      <c r="F27">
        <f>IF(B27="open",$F26,IF($C27="WIN",MAX($F$1:$F26),IF($C27="LOSS",MAX($F$1:$F26),"")))</f>
        <v>42</v>
      </c>
      <c r="G27">
        <f t="shared" si="6"/>
        <v>0.7342995169082126</v>
      </c>
      <c r="H27" s="1">
        <v>42308</v>
      </c>
      <c r="I27" t="s">
        <v>54</v>
      </c>
      <c r="J27" s="1"/>
      <c r="K27" t="str">
        <f>IF(I27="open",K26,IF(J27="WIN",MAX(K$1:K26)+1,IF(J27="LOSS",MAX(K$1:K26),"")))</f>
        <v/>
      </c>
      <c r="L27" t="str">
        <f>IF(I27="open",L26,IF(J27="WIN",MAX(L$1:L26),IF(J27="LOSS",MAX(L$1:L26)+1,"")))</f>
        <v/>
      </c>
      <c r="M27" t="str">
        <f>IF(I27="open",M26,IF(J27="WIN",MAX(M$1:M26),IF(J27="LOSS",MAX(M$1:M26),"")))</f>
        <v/>
      </c>
      <c r="N27" t="str">
        <f t="shared" si="7"/>
        <v/>
      </c>
      <c r="Q27">
        <f t="shared" si="2"/>
        <v>1</v>
      </c>
      <c r="R27">
        <f t="shared" si="3"/>
        <v>0</v>
      </c>
      <c r="S27">
        <f t="shared" si="4"/>
        <v>0</v>
      </c>
      <c r="T27">
        <f t="shared" si="5"/>
        <v>0</v>
      </c>
    </row>
    <row r="28" spans="1:20" x14ac:dyDescent="0.25">
      <c r="A28" s="1">
        <v>42315</v>
      </c>
      <c r="B28" t="s">
        <v>45</v>
      </c>
      <c r="C28" s="1" t="s">
        <v>28</v>
      </c>
      <c r="D28">
        <f>IF(B28="open",$D27,IF($C28="WIN",MAX($D$1:$D27)+1,IF($C28="LOSS",MAX($D$1:$D27),"")))</f>
        <v>892</v>
      </c>
      <c r="E28">
        <f>IF(B28="open",$E27,IF($C28="WIN",MAX($E$1:$E27),IF($C28="LOSS",MAX($E$1:$E27)+1,"")))</f>
        <v>309</v>
      </c>
      <c r="F28">
        <f>IF(B28="open",$F27,IF($C28="WIN",MAX($F$1:$F27),IF($C28="LOSS",MAX($F$1:$F27),"")))</f>
        <v>42</v>
      </c>
      <c r="G28">
        <f t="shared" si="6"/>
        <v>0.73451327433628322</v>
      </c>
      <c r="H28" s="1">
        <v>42315</v>
      </c>
      <c r="I28" t="s">
        <v>6</v>
      </c>
      <c r="J28" s="1"/>
      <c r="K28" t="str">
        <f>IF(I28="open",K27,IF(J28="WIN",MAX(K$1:K27)+1,IF(J28="LOSS",MAX(K$1:K27),"")))</f>
        <v/>
      </c>
      <c r="L28" t="str">
        <f>IF(I28="open",L27,IF(J28="WIN",MAX(L$1:L27),IF(J28="LOSS",MAX(L$1:L27)+1,"")))</f>
        <v/>
      </c>
      <c r="M28" t="str">
        <f>IF(I28="open",M27,IF(J28="WIN",MAX(M$1:M27),IF(J28="LOSS",MAX(M$1:M27),"")))</f>
        <v/>
      </c>
      <c r="N28" t="str">
        <f t="shared" si="7"/>
        <v/>
      </c>
      <c r="Q28">
        <f t="shared" si="2"/>
        <v>1</v>
      </c>
      <c r="R28">
        <f t="shared" si="3"/>
        <v>0</v>
      </c>
      <c r="S28">
        <f t="shared" si="4"/>
        <v>0</v>
      </c>
      <c r="T28">
        <f t="shared" si="5"/>
        <v>0</v>
      </c>
    </row>
    <row r="29" spans="1:20" x14ac:dyDescent="0.25">
      <c r="A29" s="1">
        <v>42322</v>
      </c>
      <c r="B29" t="s">
        <v>46</v>
      </c>
      <c r="C29" s="1" t="s">
        <v>28</v>
      </c>
      <c r="D29">
        <f>IF(B29="open",$D28,IF($C29="WIN",MAX($D$1:$D28)+1,IF($C29="LOSS",MAX($D$1:$D28),"")))</f>
        <v>893</v>
      </c>
      <c r="E29">
        <f>IF(B29="open",$E28,IF($C29="WIN",MAX($E$1:$E28),IF($C29="LOSS",MAX($E$1:$E28)+1,"")))</f>
        <v>309</v>
      </c>
      <c r="F29">
        <f>IF(B29="open",$F28,IF($C29="WIN",MAX($F$1:$F28),IF($C29="LOSS",MAX($F$1:$F28),"")))</f>
        <v>42</v>
      </c>
      <c r="G29">
        <f t="shared" si="6"/>
        <v>0.73472668810289388</v>
      </c>
      <c r="H29" s="1">
        <v>42322</v>
      </c>
      <c r="I29" t="s">
        <v>55</v>
      </c>
      <c r="J29" s="1"/>
      <c r="K29" t="str">
        <f>IF(I29="open",K28,IF(J29="WIN",MAX(K$1:K28)+1,IF(J29="LOSS",MAX(K$1:K28),"")))</f>
        <v/>
      </c>
      <c r="L29" t="str">
        <f>IF(I29="open",L28,IF(J29="WIN",MAX(L$1:L28),IF(J29="LOSS",MAX(L$1:L28)+1,"")))</f>
        <v/>
      </c>
      <c r="M29" t="str">
        <f>IF(I29="open",M28,IF(J29="WIN",MAX(M$1:M28),IF(J29="LOSS",MAX(M$1:M28),"")))</f>
        <v/>
      </c>
      <c r="N29" t="str">
        <f t="shared" si="7"/>
        <v/>
      </c>
      <c r="Q29">
        <f t="shared" si="2"/>
        <v>1</v>
      </c>
      <c r="R29">
        <f t="shared" si="3"/>
        <v>0</v>
      </c>
      <c r="S29">
        <f t="shared" si="4"/>
        <v>0</v>
      </c>
      <c r="T29">
        <f t="shared" si="5"/>
        <v>0</v>
      </c>
    </row>
    <row r="30" spans="1:20" x14ac:dyDescent="0.25">
      <c r="A30" s="1">
        <v>42329</v>
      </c>
      <c r="B30" t="s">
        <v>47</v>
      </c>
      <c r="C30" s="1" t="s">
        <v>28</v>
      </c>
      <c r="D30">
        <f>IF(B30="open",$D29,IF($C30="WIN",MAX($D$1:$D29)+1,IF($C30="LOSS",MAX($D$1:$D29),"")))</f>
        <v>894</v>
      </c>
      <c r="E30">
        <f>IF(B30="open",$E29,IF($C30="WIN",MAX($E$1:$E29),IF($C30="LOSS",MAX($E$1:$E29)+1,"")))</f>
        <v>309</v>
      </c>
      <c r="F30">
        <f>IF(B30="open",$F29,IF($C30="WIN",MAX($F$1:$F29),IF($C30="LOSS",MAX($F$1:$F29),"")))</f>
        <v>42</v>
      </c>
      <c r="G30">
        <f t="shared" si="6"/>
        <v>0.73493975903614461</v>
      </c>
      <c r="H30" s="1">
        <v>42329</v>
      </c>
      <c r="I30" t="s">
        <v>56</v>
      </c>
      <c r="J30" s="1"/>
      <c r="K30" t="str">
        <f>IF(I30="open",K29,IF(J30="WIN",MAX(K$1:K29)+1,IF(J30="LOSS",MAX(K$1:K29),"")))</f>
        <v/>
      </c>
      <c r="L30" t="str">
        <f>IF(I30="open",L29,IF(J30="WIN",MAX(L$1:L29),IF(J30="LOSS",MAX(L$1:L29)+1,"")))</f>
        <v/>
      </c>
      <c r="M30" t="str">
        <f>IF(I30="open",M29,IF(J30="WIN",MAX(M$1:M29),IF(J30="LOSS",MAX(M$1:M29),"")))</f>
        <v/>
      </c>
      <c r="N30" t="str">
        <f t="shared" si="7"/>
        <v/>
      </c>
      <c r="Q30">
        <f t="shared" si="2"/>
        <v>1</v>
      </c>
      <c r="R30">
        <f t="shared" si="3"/>
        <v>0</v>
      </c>
      <c r="S30">
        <f t="shared" si="4"/>
        <v>0</v>
      </c>
      <c r="T30">
        <f t="shared" si="5"/>
        <v>0</v>
      </c>
    </row>
    <row r="31" spans="1:20" x14ac:dyDescent="0.25">
      <c r="A31" s="1">
        <v>42336</v>
      </c>
      <c r="B31" t="s">
        <v>14</v>
      </c>
      <c r="C31" s="1" t="s">
        <v>28</v>
      </c>
      <c r="D31">
        <f>IF(B31="open",$D30,IF($C31="WIN",MAX($D$1:$D30)+1,IF($C31="LOSS",MAX($D$1:$D30),"")))</f>
        <v>895</v>
      </c>
      <c r="E31">
        <f>IF(B31="open",$E30,IF($C31="WIN",MAX($E$1:$E30),IF($C31="LOSS",MAX($E$1:$E30)+1,"")))</f>
        <v>309</v>
      </c>
      <c r="F31">
        <f>IF(B31="open",$F30,IF($C31="WIN",MAX($F$1:$F30),IF($C31="LOSS",MAX($F$1:$F30),"")))</f>
        <v>42</v>
      </c>
      <c r="G31">
        <f t="shared" si="6"/>
        <v>0.7351524879614767</v>
      </c>
      <c r="H31" s="1">
        <v>42336</v>
      </c>
      <c r="I31" t="s">
        <v>11</v>
      </c>
      <c r="J31" s="1"/>
      <c r="K31" t="str">
        <f>IF(I31="open",K30,IF(J31="WIN",MAX(K$1:K30)+1,IF(J31="LOSS",MAX(K$1:K30),"")))</f>
        <v/>
      </c>
      <c r="L31" t="str">
        <f>IF(I31="open",L30,IF(J31="WIN",MAX(L$1:L30),IF(J31="LOSS",MAX(L$1:L30)+1,"")))</f>
        <v/>
      </c>
      <c r="M31" t="str">
        <f>IF(I31="open",M30,IF(J31="WIN",MAX(M$1:M30),IF(J31="LOSS",MAX(M$1:M30),"")))</f>
        <v/>
      </c>
      <c r="N31" t="str">
        <f t="shared" si="7"/>
        <v/>
      </c>
      <c r="Q31">
        <f t="shared" si="2"/>
        <v>1</v>
      </c>
      <c r="R31">
        <f t="shared" si="3"/>
        <v>0</v>
      </c>
      <c r="S31">
        <f t="shared" si="4"/>
        <v>0</v>
      </c>
      <c r="T31">
        <f t="shared" si="5"/>
        <v>0</v>
      </c>
    </row>
    <row r="32" spans="1:20" x14ac:dyDescent="0.25">
      <c r="A32" s="1">
        <v>42343</v>
      </c>
      <c r="C32" s="1" t="s">
        <v>28</v>
      </c>
      <c r="D32">
        <f>IF(B32="open",$D31,IF($C32="WIN",MAX($D$1:$D31)+1,IF($C32="LOSS",MAX($D$1:$D31),"")))</f>
        <v>896</v>
      </c>
      <c r="E32">
        <f>IF(B32="open",$E31,IF($C32="WIN",MAX($E$1:$E31),IF($C32="LOSS",MAX($E$1:$E31)+1,"")))</f>
        <v>309</v>
      </c>
      <c r="F32">
        <f>IF(B32="open",$F31,IF($C32="WIN",MAX($F$1:$F31),IF($C32="LOSS",MAX($F$1:$F31),"")))</f>
        <v>42</v>
      </c>
      <c r="G32">
        <f t="shared" si="6"/>
        <v>0.73536487570168407</v>
      </c>
      <c r="H32" s="1">
        <v>42343</v>
      </c>
      <c r="I32" t="s">
        <v>12</v>
      </c>
      <c r="J32" s="1"/>
      <c r="K32" t="str">
        <f>IF(I32="open",K31,IF(J32="WIN",MAX(K$1:K31)+1,IF(J32="LOSS",MAX(K$1:K31),"")))</f>
        <v/>
      </c>
      <c r="L32" t="str">
        <f>IF(I32="open",L31,IF(J32="WIN",MAX(L$1:L31),IF(J32="LOSS",MAX(L$1:L31)+1,"")))</f>
        <v/>
      </c>
      <c r="M32" t="str">
        <f>IF(I32="open",M31,IF(J32="WIN",MAX(M$1:M31),IF(J32="LOSS",MAX(M$1:M31),"")))</f>
        <v/>
      </c>
      <c r="N32" t="str">
        <f t="shared" si="7"/>
        <v/>
      </c>
      <c r="Q32">
        <f t="shared" si="2"/>
        <v>1</v>
      </c>
      <c r="R32">
        <f t="shared" si="3"/>
        <v>0</v>
      </c>
      <c r="S32">
        <f t="shared" si="4"/>
        <v>0</v>
      </c>
      <c r="T32">
        <f t="shared" si="5"/>
        <v>0</v>
      </c>
    </row>
    <row r="33" spans="1:20" x14ac:dyDescent="0.25">
      <c r="A33" s="1">
        <v>42616</v>
      </c>
      <c r="B33" t="s">
        <v>63</v>
      </c>
      <c r="C33" s="1" t="s">
        <v>28</v>
      </c>
      <c r="D33">
        <f>IF(B33="open",$D32,IF($C33="WIN",MAX($D$1:$D32)+1,IF($C33="LOSS",MAX($D$1:$D32),"")))</f>
        <v>897</v>
      </c>
      <c r="E33">
        <f>IF(B33="open",$E32,IF($C33="WIN",MAX($E$1:$E32),IF($C33="LOSS",MAX($E$1:$E32)+1,"")))</f>
        <v>309</v>
      </c>
      <c r="F33">
        <f>IF(B33="open",$F32,IF($C33="WIN",MAX($F$1:$F32),IF($C33="LOSS",MAX($F$1:$F32),"")))</f>
        <v>42</v>
      </c>
      <c r="G33">
        <f t="shared" si="6"/>
        <v>0.73557692307692313</v>
      </c>
      <c r="H33" s="1">
        <v>42616</v>
      </c>
      <c r="I33" t="s">
        <v>57</v>
      </c>
      <c r="J33" s="1"/>
      <c r="K33" t="str">
        <f>IF(I33="open",K32,IF(J33="WIN",MAX(K$1:K32)+1,IF(J33="LOSS",MAX(K$1:K32),"")))</f>
        <v/>
      </c>
      <c r="L33" t="str">
        <f>IF(I33="open",L32,IF(J33="WIN",MAX(L$1:L32),IF(J33="LOSS",MAX(L$1:L32)+1,"")))</f>
        <v/>
      </c>
      <c r="M33" t="str">
        <f>IF(I33="open",M32,IF(J33="WIN",MAX(M$1:M32),IF(J33="LOSS",MAX(M$1:M32),"")))</f>
        <v/>
      </c>
      <c r="N33" t="str">
        <f t="shared" si="7"/>
        <v/>
      </c>
      <c r="Q33">
        <f t="shared" si="2"/>
        <v>1</v>
      </c>
      <c r="R33">
        <f t="shared" si="3"/>
        <v>0</v>
      </c>
      <c r="S33">
        <f t="shared" si="4"/>
        <v>0</v>
      </c>
      <c r="T33">
        <f t="shared" si="5"/>
        <v>0</v>
      </c>
    </row>
    <row r="34" spans="1:20" x14ac:dyDescent="0.25">
      <c r="A34" s="1">
        <v>42623</v>
      </c>
      <c r="B34" t="s">
        <v>65</v>
      </c>
      <c r="C34" s="1" t="s">
        <v>28</v>
      </c>
      <c r="D34">
        <f>IF(B34="open",$D33,IF($C34="WIN",MAX($D$1:$D33)+1,IF($C34="LOSS",MAX($D$1:$D33),"")))</f>
        <v>898</v>
      </c>
      <c r="E34">
        <f>IF(B34="open",$E33,IF($C34="WIN",MAX($E$1:$E33),IF($C34="LOSS",MAX($E$1:$E33)+1,"")))</f>
        <v>309</v>
      </c>
      <c r="F34">
        <f>IF(B34="open",$F33,IF($C34="WIN",MAX($F$1:$F33),IF($C34="LOSS",MAX($F$1:$F33),"")))</f>
        <v>42</v>
      </c>
      <c r="G34">
        <f t="shared" si="6"/>
        <v>0.73578863090472379</v>
      </c>
      <c r="H34" s="1">
        <v>42623</v>
      </c>
      <c r="I34" t="s">
        <v>58</v>
      </c>
      <c r="J34" s="1"/>
      <c r="K34" t="str">
        <f>IF(I34="open",K33,IF(J34="WIN",MAX(K$1:K33)+1,IF(J34="LOSS",MAX(K$1:K33),"")))</f>
        <v/>
      </c>
      <c r="L34" t="str">
        <f>IF(I34="open",L33,IF(J34="WIN",MAX(L$1:L33),IF(J34="LOSS",MAX(L$1:L33)+1,"")))</f>
        <v/>
      </c>
      <c r="M34" t="str">
        <f>IF(I34="open",M33,IF(J34="WIN",MAX(M$1:M33),IF(J34="LOSS",MAX(M$1:M33),"")))</f>
        <v/>
      </c>
      <c r="N34" t="str">
        <f t="shared" si="7"/>
        <v/>
      </c>
      <c r="Q34">
        <f t="shared" si="2"/>
        <v>1</v>
      </c>
      <c r="R34">
        <f t="shared" si="3"/>
        <v>0</v>
      </c>
      <c r="S34">
        <f t="shared" si="4"/>
        <v>0</v>
      </c>
      <c r="T34">
        <f t="shared" si="5"/>
        <v>0</v>
      </c>
    </row>
    <row r="35" spans="1:20" x14ac:dyDescent="0.25">
      <c r="A35" s="1">
        <v>42630</v>
      </c>
      <c r="B35" t="s">
        <v>53</v>
      </c>
      <c r="C35" s="1" t="s">
        <v>29</v>
      </c>
      <c r="D35">
        <f>IF(B35="open",$D34,IF($C35="WIN",MAX($D$1:$D34)+1,IF($C35="LOSS",MAX($D$1:$D34),"")))</f>
        <v>898</v>
      </c>
      <c r="E35">
        <f>IF(B35="open",$E34,IF($C35="WIN",MAX($E$1:$E34),IF($C35="LOSS",MAX($E$1:$E34)+1,"")))</f>
        <v>310</v>
      </c>
      <c r="F35">
        <f>IF(B35="open",$F34,IF($C35="WIN",MAX($F$1:$F34),IF($C35="LOSS",MAX($F$1:$F34),"")))</f>
        <v>42</v>
      </c>
      <c r="G35">
        <f t="shared" si="6"/>
        <v>0.73519999999999996</v>
      </c>
      <c r="H35" s="1">
        <v>42630</v>
      </c>
      <c r="I35" t="s">
        <v>59</v>
      </c>
      <c r="J35" s="1"/>
      <c r="K35" t="str">
        <f>IF(I35="open",K34,IF(J35="WIN",MAX(K$1:K34)+1,IF(J35="LOSS",MAX(K$1:K34),"")))</f>
        <v/>
      </c>
      <c r="L35" t="str">
        <f>IF(I35="open",L34,IF(J35="WIN",MAX(L$1:L34),IF(J35="LOSS",MAX(L$1:L34)+1,"")))</f>
        <v/>
      </c>
      <c r="M35" t="str">
        <f>IF(I35="open",M34,IF(J35="WIN",MAX(M$1:M34),IF(J35="LOSS",MAX(M$1:M34),"")))</f>
        <v/>
      </c>
      <c r="N35" t="str">
        <f t="shared" si="7"/>
        <v/>
      </c>
      <c r="Q35">
        <f t="shared" si="2"/>
        <v>0</v>
      </c>
      <c r="R35">
        <f t="shared" si="3"/>
        <v>1</v>
      </c>
      <c r="S35">
        <f t="shared" si="4"/>
        <v>0</v>
      </c>
      <c r="T35">
        <f t="shared" si="5"/>
        <v>0</v>
      </c>
    </row>
    <row r="36" spans="1:20" x14ac:dyDescent="0.25">
      <c r="A36" s="1">
        <v>42637</v>
      </c>
      <c r="B36" t="s">
        <v>66</v>
      </c>
      <c r="C36" s="1" t="s">
        <v>28</v>
      </c>
      <c r="D36">
        <f>IF(B36="open",$D35,IF($C36="WIN",MAX($D$1:$D35)+1,IF($C36="LOSS",MAX($D$1:$D35),"")))</f>
        <v>899</v>
      </c>
      <c r="E36">
        <f>IF(B36="open",$E35,IF($C36="WIN",MAX($E$1:$E35),IF($C36="LOSS",MAX($E$1:$E35)+1,"")))</f>
        <v>310</v>
      </c>
      <c r="F36">
        <f>IF(B36="open",$F35,IF($C36="WIN",MAX($F$1:$F35),IF($C36="LOSS",MAX($F$1:$F35),"")))</f>
        <v>42</v>
      </c>
      <c r="G36">
        <f t="shared" si="6"/>
        <v>0.73541167066346924</v>
      </c>
      <c r="H36" s="1">
        <v>42637</v>
      </c>
      <c r="I36" t="s">
        <v>18</v>
      </c>
      <c r="J36" s="1"/>
      <c r="K36" t="str">
        <f>IF(I36="open",K35,IF(J36="WIN",MAX(K$1:K35)+1,IF(J36="LOSS",MAX(K$1:K35),"")))</f>
        <v/>
      </c>
      <c r="L36" t="str">
        <f>IF(I36="open",L35,IF(J36="WIN",MAX(L$1:L35),IF(J36="LOSS",MAX(L$1:L35)+1,"")))</f>
        <v/>
      </c>
      <c r="M36" t="str">
        <f>IF(I36="open",M35,IF(J36="WIN",MAX(M$1:M35),IF(J36="LOSS",MAX(M$1:M35),"")))</f>
        <v/>
      </c>
      <c r="N36" t="str">
        <f t="shared" si="7"/>
        <v/>
      </c>
      <c r="Q36">
        <f t="shared" si="2"/>
        <v>1</v>
      </c>
      <c r="R36">
        <f t="shared" si="3"/>
        <v>0</v>
      </c>
      <c r="S36">
        <f t="shared" si="4"/>
        <v>0</v>
      </c>
      <c r="T36">
        <f t="shared" si="5"/>
        <v>0</v>
      </c>
    </row>
    <row r="37" spans="1:20" x14ac:dyDescent="0.25">
      <c r="A37" s="1">
        <v>42644</v>
      </c>
      <c r="B37" t="s">
        <v>16</v>
      </c>
      <c r="C37" s="1" t="s">
        <v>28</v>
      </c>
      <c r="D37">
        <f>IF(B37="open",$D36,IF($C37="WIN",MAX($D$1:$D36)+1,IF($C37="LOSS",MAX($D$1:$D36),"")))</f>
        <v>900</v>
      </c>
      <c r="E37">
        <f>IF(B37="open",$E36,IF($C37="WIN",MAX($E$1:$E36),IF($C37="LOSS",MAX($E$1:$E36)+1,"")))</f>
        <v>310</v>
      </c>
      <c r="F37">
        <f>IF(B37="open",$F36,IF($C37="WIN",MAX($F$1:$F36),IF($C37="LOSS",MAX($F$1:$F36),"")))</f>
        <v>42</v>
      </c>
      <c r="G37">
        <f t="shared" si="6"/>
        <v>0.73562300319488816</v>
      </c>
      <c r="H37" s="1">
        <v>42644</v>
      </c>
      <c r="I37" t="s">
        <v>60</v>
      </c>
      <c r="J37" s="1"/>
      <c r="K37" t="str">
        <f>IF(I37="open",K36,IF(J37="WIN",MAX(K$1:K36)+1,IF(J37="LOSS",MAX(K$1:K36),"")))</f>
        <v/>
      </c>
      <c r="L37" t="str">
        <f>IF(I37="open",L36,IF(J37="WIN",MAX(L$1:L36),IF(J37="LOSS",MAX(L$1:L36)+1,"")))</f>
        <v/>
      </c>
      <c r="M37" t="str">
        <f>IF(I37="open",M36,IF(J37="WIN",MAX(M$1:M36),IF(J37="LOSS",MAX(M$1:M36),"")))</f>
        <v/>
      </c>
      <c r="N37" t="str">
        <f t="shared" si="7"/>
        <v/>
      </c>
      <c r="Q37">
        <f t="shared" si="2"/>
        <v>1</v>
      </c>
      <c r="R37">
        <f t="shared" si="3"/>
        <v>0</v>
      </c>
      <c r="S37">
        <f t="shared" si="4"/>
        <v>0</v>
      </c>
      <c r="T37">
        <f t="shared" si="5"/>
        <v>0</v>
      </c>
    </row>
    <row r="38" spans="1:20" x14ac:dyDescent="0.25">
      <c r="A38" s="1">
        <v>42651</v>
      </c>
      <c r="B38" t="s">
        <v>67</v>
      </c>
      <c r="C38" s="1" t="s">
        <v>28</v>
      </c>
      <c r="D38">
        <f>IF(B38="open",$D37,IF($C38="WIN",MAX($D$1:$D37)+1,IF($C38="LOSS",MAX($D$1:$D37),"")))</f>
        <v>901</v>
      </c>
      <c r="E38">
        <f>IF(B38="open",$E37,IF($C38="WIN",MAX($E$1:$E37),IF($C38="LOSS",MAX($E$1:$E37)+1,"")))</f>
        <v>310</v>
      </c>
      <c r="F38">
        <f>IF(B38="open",$F37,IF($C38="WIN",MAX($F$1:$F37),IF($C38="LOSS",MAX($F$1:$F37),"")))</f>
        <v>42</v>
      </c>
      <c r="G38">
        <f t="shared" si="6"/>
        <v>0.73583399840383079</v>
      </c>
      <c r="H38" s="1">
        <v>42651</v>
      </c>
      <c r="I38" t="s">
        <v>24</v>
      </c>
      <c r="J38" s="1"/>
      <c r="K38" t="str">
        <f>IF(I38="open",K37,IF(J38="WIN",MAX(K$1:K37)+1,IF(J38="LOSS",MAX(K$1:K37),"")))</f>
        <v/>
      </c>
      <c r="L38" t="str">
        <f>IF(I38="open",L37,IF(J38="WIN",MAX(L$1:L37),IF(J38="LOSS",MAX(L$1:L37)+1,"")))</f>
        <v/>
      </c>
      <c r="M38" t="str">
        <f>IF(I38="open",M37,IF(J38="WIN",MAX(M$1:M37),IF(J38="LOSS",MAX(M$1:M37),"")))</f>
        <v/>
      </c>
      <c r="N38" t="str">
        <f t="shared" si="7"/>
        <v/>
      </c>
      <c r="Q38">
        <f t="shared" si="2"/>
        <v>1</v>
      </c>
      <c r="R38">
        <f t="shared" si="3"/>
        <v>0</v>
      </c>
      <c r="S38">
        <f t="shared" si="4"/>
        <v>0</v>
      </c>
      <c r="T38">
        <f t="shared" si="5"/>
        <v>0</v>
      </c>
    </row>
    <row r="39" spans="1:20" x14ac:dyDescent="0.25">
      <c r="A39" s="1">
        <v>42658</v>
      </c>
      <c r="B39" t="s">
        <v>14</v>
      </c>
      <c r="C39" s="1" t="s">
        <v>28</v>
      </c>
      <c r="D39">
        <f>IF(B39="open",$D38,IF($C39="WIN",MAX($D$1:$D38)+1,IF($C39="LOSS",MAX($D$1:$D38),"")))</f>
        <v>902</v>
      </c>
      <c r="E39">
        <f>IF(B39="open",$E38,IF($C39="WIN",MAX($E$1:$E38),IF($C39="LOSS",MAX($E$1:$E38)+1,"")))</f>
        <v>310</v>
      </c>
      <c r="F39">
        <f>IF(B39="open",$F38,IF($C39="WIN",MAX($F$1:$F38),IF($C39="LOSS",MAX($F$1:$F38),"")))</f>
        <v>42</v>
      </c>
      <c r="G39">
        <f t="shared" si="6"/>
        <v>0.73604465709728872</v>
      </c>
      <c r="H39" s="1">
        <v>42658</v>
      </c>
      <c r="I39" t="s">
        <v>7</v>
      </c>
      <c r="J39" s="1"/>
      <c r="K39" t="str">
        <f>IF(I39="open",K38,IF(J39="WIN",MAX(K$1:K38)+1,IF(J39="LOSS",MAX(K$1:K38),"")))</f>
        <v/>
      </c>
      <c r="L39" t="str">
        <f>IF(I39="open",L38,IF(J39="WIN",MAX(L$1:L38),IF(J39="LOSS",MAX(L$1:L38)+1,"")))</f>
        <v/>
      </c>
      <c r="M39" t="str">
        <f>IF(I39="open",M38,IF(J39="WIN",MAX(M$1:M38),IF(J39="LOSS",MAX(M$1:M38),"")))</f>
        <v/>
      </c>
      <c r="N39" t="str">
        <f t="shared" si="7"/>
        <v/>
      </c>
      <c r="Q39">
        <f t="shared" si="2"/>
        <v>1</v>
      </c>
      <c r="R39">
        <f t="shared" si="3"/>
        <v>0</v>
      </c>
      <c r="S39">
        <f t="shared" si="4"/>
        <v>0</v>
      </c>
      <c r="T39">
        <f t="shared" si="5"/>
        <v>0</v>
      </c>
    </row>
    <row r="40" spans="1:20" x14ac:dyDescent="0.25">
      <c r="A40" s="1">
        <v>42665</v>
      </c>
      <c r="B40" t="s">
        <v>18</v>
      </c>
      <c r="C40" s="1" t="s">
        <v>28</v>
      </c>
      <c r="D40">
        <f>IF(B40="open",$D39,IF($C40="WIN",MAX($D$1:$D39)+1,IF($C40="LOSS",MAX($D$1:$D39),"")))</f>
        <v>902</v>
      </c>
      <c r="E40">
        <f>IF(B40="open",$E39,IF($C40="WIN",MAX($E$1:$E39),IF($C40="LOSS",MAX($E$1:$E39)+1,"")))</f>
        <v>310</v>
      </c>
      <c r="F40">
        <f>IF(B40="open",$F39,IF($C40="WIN",MAX($F$1:$F39),IF($C40="LOSS",MAX($F$1:$F39),"")))</f>
        <v>42</v>
      </c>
      <c r="G40">
        <f t="shared" si="6"/>
        <v>0.73604465709728872</v>
      </c>
      <c r="H40" s="1">
        <v>42665</v>
      </c>
      <c r="I40" t="s">
        <v>61</v>
      </c>
      <c r="J40" s="1"/>
      <c r="K40" t="str">
        <f>IF(I40="open",K39,IF(J40="WIN",MAX(K$1:K39)+1,IF(J40="LOSS",MAX(K$1:K39),"")))</f>
        <v/>
      </c>
      <c r="L40" t="str">
        <f>IF(I40="open",L39,IF(J40="WIN",MAX(L$1:L39),IF(J40="LOSS",MAX(L$1:L39)+1,"")))</f>
        <v/>
      </c>
      <c r="M40" t="str">
        <f>IF(I40="open",M39,IF(J40="WIN",MAX(M$1:M39),IF(J40="LOSS",MAX(M$1:M39),"")))</f>
        <v/>
      </c>
      <c r="N40" t="str">
        <f t="shared" si="7"/>
        <v/>
      </c>
      <c r="Q40">
        <f t="shared" si="2"/>
        <v>1</v>
      </c>
      <c r="R40">
        <f t="shared" si="3"/>
        <v>0</v>
      </c>
      <c r="S40">
        <f t="shared" si="4"/>
        <v>0</v>
      </c>
      <c r="T40">
        <f t="shared" si="5"/>
        <v>0</v>
      </c>
    </row>
    <row r="41" spans="1:20" x14ac:dyDescent="0.25">
      <c r="A41" s="1">
        <v>42672</v>
      </c>
      <c r="B41" t="s">
        <v>68</v>
      </c>
      <c r="C41" s="1" t="s">
        <v>28</v>
      </c>
      <c r="D41">
        <f>IF(B41="open",$D40,IF($C41="WIN",MAX($D$1:$D40)+1,IF($C41="LOSS",MAX($D$1:$D40),"")))</f>
        <v>903</v>
      </c>
      <c r="E41">
        <f>IF(B41="open",$E40,IF($C41="WIN",MAX($E$1:$E40),IF($C41="LOSS",MAX($E$1:$E40)+1,"")))</f>
        <v>310</v>
      </c>
      <c r="F41">
        <f>IF(B41="open",$F40,IF($C41="WIN",MAX($F$1:$F40),IF($C41="LOSS",MAX($F$1:$F40),"")))</f>
        <v>42</v>
      </c>
      <c r="G41">
        <f t="shared" si="6"/>
        <v>0.73625498007968126</v>
      </c>
      <c r="H41" s="1">
        <v>42672</v>
      </c>
      <c r="I41" t="s">
        <v>25</v>
      </c>
      <c r="J41" s="1"/>
      <c r="K41" t="str">
        <f>IF(I41="open",K40,IF(J41="WIN",MAX(K$1:K40)+1,IF(J41="LOSS",MAX(K$1:K40),"")))</f>
        <v/>
      </c>
      <c r="L41" t="str">
        <f>IF(I41="open",L40,IF(J41="WIN",MAX(L$1:L40),IF(J41="LOSS",MAX(L$1:L40)+1,"")))</f>
        <v/>
      </c>
      <c r="M41" t="str">
        <f>IF(I41="open",M40,IF(J41="WIN",MAX(M$1:M40),IF(J41="LOSS",MAX(M$1:M40),"")))</f>
        <v/>
      </c>
      <c r="N41" t="str">
        <f t="shared" si="7"/>
        <v/>
      </c>
      <c r="Q41">
        <f t="shared" si="2"/>
        <v>1</v>
      </c>
      <c r="R41">
        <f t="shared" si="3"/>
        <v>0</v>
      </c>
      <c r="S41">
        <f t="shared" si="4"/>
        <v>0</v>
      </c>
      <c r="T41">
        <f t="shared" si="5"/>
        <v>0</v>
      </c>
    </row>
    <row r="42" spans="1:20" x14ac:dyDescent="0.25">
      <c r="A42" s="1">
        <v>42679</v>
      </c>
      <c r="B42" t="s">
        <v>69</v>
      </c>
      <c r="C42" s="1" t="s">
        <v>28</v>
      </c>
      <c r="D42">
        <f>IF(B42="open",$D41,IF($C42="WIN",MAX($D$1:$D41)+1,IF($C42="LOSS",MAX($D$1:$D41),"")))</f>
        <v>904</v>
      </c>
      <c r="E42">
        <f>IF(B42="open",$E41,IF($C42="WIN",MAX($E$1:$E41),IF($C42="LOSS",MAX($E$1:$E41)+1,"")))</f>
        <v>310</v>
      </c>
      <c r="F42">
        <f>IF(B42="open",$F41,IF($C42="WIN",MAX($F$1:$F41),IF($C42="LOSS",MAX($F$1:$F41),"")))</f>
        <v>42</v>
      </c>
      <c r="G42">
        <f t="shared" si="6"/>
        <v>0.73646496815286622</v>
      </c>
      <c r="H42" s="1">
        <v>42679</v>
      </c>
      <c r="I42" t="s">
        <v>10</v>
      </c>
      <c r="J42" s="1"/>
      <c r="K42" t="str">
        <f>IF(I42="open",K41,IF(J42="WIN",MAX(K$1:K41)+1,IF(J42="LOSS",MAX(K$1:K41),"")))</f>
        <v/>
      </c>
      <c r="L42" t="str">
        <f>IF(I42="open",L41,IF(J42="WIN",MAX(L$1:L41),IF(J42="LOSS",MAX(L$1:L41)+1,"")))</f>
        <v/>
      </c>
      <c r="M42" t="str">
        <f>IF(I42="open",M41,IF(J42="WIN",MAX(M$1:M41),IF(J42="LOSS",MAX(M$1:M41),"")))</f>
        <v/>
      </c>
      <c r="N42" t="str">
        <f t="shared" si="7"/>
        <v/>
      </c>
      <c r="Q42">
        <f t="shared" si="2"/>
        <v>1</v>
      </c>
      <c r="R42">
        <f t="shared" si="3"/>
        <v>0</v>
      </c>
      <c r="S42">
        <f t="shared" si="4"/>
        <v>0</v>
      </c>
      <c r="T42">
        <f t="shared" si="5"/>
        <v>0</v>
      </c>
    </row>
    <row r="43" spans="1:20" x14ac:dyDescent="0.25">
      <c r="A43" s="1">
        <v>42686</v>
      </c>
      <c r="B43" t="s">
        <v>70</v>
      </c>
      <c r="C43" s="1" t="s">
        <v>28</v>
      </c>
      <c r="D43">
        <f>IF(B43="open",$D42,IF($C43="WIN",MAX($D$1:$D42)+1,IF($C43="LOSS",MAX($D$1:$D42),"")))</f>
        <v>905</v>
      </c>
      <c r="E43">
        <f>IF(B43="open",$E42,IF($C43="WIN",MAX($E$1:$E42),IF($C43="LOSS",MAX($E$1:$E42)+1,"")))</f>
        <v>310</v>
      </c>
      <c r="F43">
        <f>IF(B43="open",$F42,IF($C43="WIN",MAX($F$1:$F42),IF($C43="LOSS",MAX($F$1:$F42),"")))</f>
        <v>42</v>
      </c>
      <c r="G43">
        <f t="shared" si="6"/>
        <v>0.73667462211614954</v>
      </c>
      <c r="H43" s="1">
        <v>42686</v>
      </c>
      <c r="I43" t="s">
        <v>62</v>
      </c>
      <c r="J43" s="1"/>
      <c r="K43" t="str">
        <f>IF(I43="open",K42,IF(J43="WIN",MAX(K$1:K42)+1,IF(J43="LOSS",MAX(K$1:K42),"")))</f>
        <v/>
      </c>
      <c r="L43" t="str">
        <f>IF(I43="open",L42,IF(J43="WIN",MAX(L$1:L42),IF(J43="LOSS",MAX(L$1:L42)+1,"")))</f>
        <v/>
      </c>
      <c r="M43" t="str">
        <f>IF(I43="open",M42,IF(J43="WIN",MAX(M$1:M42),IF(J43="LOSS",MAX(M$1:M42),"")))</f>
        <v/>
      </c>
      <c r="N43" t="str">
        <f t="shared" si="7"/>
        <v/>
      </c>
      <c r="Q43">
        <f t="shared" si="2"/>
        <v>1</v>
      </c>
      <c r="R43">
        <f t="shared" si="3"/>
        <v>0</v>
      </c>
      <c r="S43">
        <f t="shared" si="4"/>
        <v>0</v>
      </c>
      <c r="T43">
        <f t="shared" si="5"/>
        <v>0</v>
      </c>
    </row>
    <row r="44" spans="1:20" x14ac:dyDescent="0.25">
      <c r="A44" s="1">
        <v>42693</v>
      </c>
      <c r="B44" t="s">
        <v>71</v>
      </c>
      <c r="C44" s="1" t="s">
        <v>28</v>
      </c>
      <c r="D44">
        <f>IF(B44="open",$D43,IF($C44="WIN",MAX($D$1:$D43)+1,IF($C44="LOSS",MAX($D$1:$D43),"")))</f>
        <v>906</v>
      </c>
      <c r="E44">
        <f>IF(B44="open",$E43,IF($C44="WIN",MAX($E$1:$E43),IF($C44="LOSS",MAX($E$1:$E43)+1,"")))</f>
        <v>310</v>
      </c>
      <c r="F44">
        <f>IF(B44="open",$F43,IF($C44="WIN",MAX($F$1:$F43),IF($C44="LOSS",MAX($F$1:$F43),"")))</f>
        <v>42</v>
      </c>
      <c r="G44">
        <f t="shared" si="6"/>
        <v>0.73688394276629565</v>
      </c>
      <c r="H44" s="1">
        <v>42693</v>
      </c>
      <c r="I44" t="s">
        <v>8</v>
      </c>
      <c r="J44" s="1"/>
      <c r="K44" t="str">
        <f>IF(I44="open",K43,IF(J44="WIN",MAX(K$1:K43)+1,IF(J44="LOSS",MAX(K$1:K43),"")))</f>
        <v/>
      </c>
      <c r="L44" t="str">
        <f>IF(I44="open",L43,IF(J44="WIN",MAX(L$1:L43),IF(J44="LOSS",MAX(L$1:L43)+1,"")))</f>
        <v/>
      </c>
      <c r="M44" t="str">
        <f>IF(I44="open",M43,IF(J44="WIN",MAX(M$1:M43),IF(J44="LOSS",MAX(M$1:M43),"")))</f>
        <v/>
      </c>
      <c r="N44" t="str">
        <f t="shared" si="7"/>
        <v/>
      </c>
      <c r="Q44">
        <f t="shared" si="2"/>
        <v>1</v>
      </c>
      <c r="R44">
        <f t="shared" si="3"/>
        <v>0</v>
      </c>
      <c r="S44">
        <f t="shared" si="4"/>
        <v>0</v>
      </c>
      <c r="T44">
        <f t="shared" si="5"/>
        <v>0</v>
      </c>
    </row>
    <row r="45" spans="1:20" x14ac:dyDescent="0.25">
      <c r="A45" s="1">
        <v>42700</v>
      </c>
      <c r="B45" t="s">
        <v>22</v>
      </c>
      <c r="C45" s="1" t="s">
        <v>28</v>
      </c>
      <c r="D45">
        <f>IF(B45="open",$D44,IF($C45="WIN",MAX($D$1:$D44)+1,IF($C45="LOSS",MAX($D$1:$D44),"")))</f>
        <v>907</v>
      </c>
      <c r="E45">
        <f>IF(B45="open",$E44,IF($C45="WIN",MAX($E$1:$E44),IF($C45="LOSS",MAX($E$1:$E44)+1,"")))</f>
        <v>310</v>
      </c>
      <c r="F45">
        <f>IF(B45="open",$F44,IF($C45="WIN",MAX($F$1:$F44),IF($C45="LOSS",MAX($F$1:$F44),"")))</f>
        <v>42</v>
      </c>
      <c r="G45">
        <f t="shared" si="6"/>
        <v>0.73709293089753769</v>
      </c>
      <c r="H45" s="1">
        <v>42700</v>
      </c>
      <c r="I45" t="s">
        <v>27</v>
      </c>
      <c r="J45" s="1"/>
      <c r="K45" t="str">
        <f>IF(I45="open",K44,IF(J45="WIN",MAX(K$1:K44)+1,IF(J45="LOSS",MAX(K$1:K44),"")))</f>
        <v/>
      </c>
      <c r="L45" t="str">
        <f>IF(I45="open",L44,IF(J45="WIN",MAX(L$1:L44),IF(J45="LOSS",MAX(L$1:L44)+1,"")))</f>
        <v/>
      </c>
      <c r="M45" t="str">
        <f>IF(I45="open",M44,IF(J45="WIN",MAX(M$1:M44),IF(J45="LOSS",MAX(M$1:M44),"")))</f>
        <v/>
      </c>
      <c r="N45" t="str">
        <f t="shared" si="7"/>
        <v/>
      </c>
      <c r="Q45">
        <f t="shared" si="2"/>
        <v>1</v>
      </c>
      <c r="R45">
        <f t="shared" si="3"/>
        <v>0</v>
      </c>
      <c r="S45">
        <f t="shared" si="4"/>
        <v>0</v>
      </c>
      <c r="T45">
        <f t="shared" si="5"/>
        <v>0</v>
      </c>
    </row>
    <row r="46" spans="1:20" x14ac:dyDescent="0.25">
      <c r="A46" s="1">
        <v>42707</v>
      </c>
      <c r="C46" s="1" t="s">
        <v>28</v>
      </c>
      <c r="D46">
        <f>IF(B46="open",$D45,IF($C46="WIN",MAX($D$1:$D45)+1,IF($C46="LOSS",MAX($D$1:$D45),"")))</f>
        <v>908</v>
      </c>
      <c r="E46">
        <f>IF(B46="open",$E45,IF($C46="WIN",MAX($E$1:$E45),IF($C46="LOSS",MAX($E$1:$E45)+1,"")))</f>
        <v>310</v>
      </c>
      <c r="F46">
        <f>IF(B46="open",$F45,IF($C46="WIN",MAX($F$1:$F45),IF($C46="LOSS",MAX($F$1:$F45),"")))</f>
        <v>42</v>
      </c>
      <c r="G46">
        <f t="shared" si="6"/>
        <v>0.73730158730158735</v>
      </c>
      <c r="H46" s="1">
        <v>42707</v>
      </c>
      <c r="I46" t="s">
        <v>12</v>
      </c>
      <c r="J46" s="1"/>
      <c r="K46" t="str">
        <f>IF(I46="open",K45,IF(J46="WIN",MAX(K$1:K45)+1,IF(J46="LOSS",MAX(K$1:K45),"")))</f>
        <v/>
      </c>
      <c r="L46" t="str">
        <f>IF(I46="open",L45,IF(J46="WIN",MAX(L$1:L45),IF(J46="LOSS",MAX(L$1:L45)+1,"")))</f>
        <v/>
      </c>
      <c r="M46" t="str">
        <f>IF(I46="open",M45,IF(J46="WIN",MAX(M$1:M45),IF(J46="LOSS",MAX(M$1:M45),"")))</f>
        <v/>
      </c>
      <c r="N46" t="str">
        <f t="shared" si="7"/>
        <v/>
      </c>
      <c r="Q46">
        <f t="shared" si="2"/>
        <v>1</v>
      </c>
      <c r="R46">
        <f t="shared" si="3"/>
        <v>0</v>
      </c>
      <c r="S46">
        <f t="shared" si="4"/>
        <v>0</v>
      </c>
      <c r="T46">
        <f t="shared" si="5"/>
        <v>0</v>
      </c>
    </row>
    <row r="47" spans="1:20" x14ac:dyDescent="0.25">
      <c r="H47" s="1"/>
    </row>
  </sheetData>
  <mergeCells count="2">
    <mergeCell ref="H1:I1"/>
    <mergeCell ref="A1:B1"/>
  </mergeCells>
  <conditionalFormatting sqref="G1 G3:G46">
    <cfRule type="cellIs" dxfId="11" priority="11" operator="lessThan">
      <formula>$N1</formula>
    </cfRule>
    <cfRule type="cellIs" dxfId="10" priority="12" operator="greaterThan">
      <formula>$N1</formula>
    </cfRule>
  </conditionalFormatting>
  <conditionalFormatting sqref="C3:C46">
    <cfRule type="cellIs" dxfId="9" priority="7" operator="equal">
      <formula>"LOSS"</formula>
    </cfRule>
    <cfRule type="cellIs" dxfId="8" priority="8" operator="equal">
      <formula>"WIN"</formula>
    </cfRule>
  </conditionalFormatting>
  <conditionalFormatting sqref="J3:J46">
    <cfRule type="cellIs" dxfId="7" priority="5" operator="equal">
      <formula>"LOSS"</formula>
    </cfRule>
    <cfRule type="cellIs" dxfId="6" priority="6" operator="equal">
      <formula>"WIN"</formula>
    </cfRule>
  </conditionalFormatting>
  <conditionalFormatting sqref="N1 N3:N46">
    <cfRule type="cellIs" dxfId="5" priority="1" operator="lessThan">
      <formula>$G1</formula>
    </cfRule>
    <cfRule type="cellIs" dxfId="4" priority="2" operator="greaterThan">
      <formula>$G1</formula>
    </cfRule>
  </conditionalFormatting>
  <dataValidations disablePrompts="1" count="1">
    <dataValidation type="list" allowBlank="1" showInputMessage="1" showErrorMessage="1" sqref="J3:J46 C3:C46">
      <formula1>Result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J. Heaman</dc:creator>
  <cp:lastModifiedBy>Mark J. Heaman</cp:lastModifiedBy>
  <dcterms:created xsi:type="dcterms:W3CDTF">2014-03-23T00:21:52Z</dcterms:created>
  <dcterms:modified xsi:type="dcterms:W3CDTF">2014-03-23T06:43:41Z</dcterms:modified>
</cp:coreProperties>
</file>