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whkp002vf\cal\home\Desktop\hackathon\final\"/>
    </mc:Choice>
  </mc:AlternateContent>
  <bookViews>
    <workbookView xWindow="0" yWindow="0" windowWidth="16395" windowHeight="6270"/>
  </bookViews>
  <sheets>
    <sheet name="年金運用状況表" sheetId="3" r:id="rId1"/>
    <sheet name="株式残高" sheetId="4" r:id="rId2"/>
  </sheets>
  <definedNames>
    <definedName name="EQPosnDate">株式残高!#REF!</definedName>
  </definedNames>
  <calcPr calcId="162913"/>
</workbook>
</file>

<file path=xl/calcChain.xml><?xml version="1.0" encoding="utf-8"?>
<calcChain xmlns="http://schemas.openxmlformats.org/spreadsheetml/2006/main">
  <c r="D16" i="3" l="1"/>
  <c r="E16" i="3"/>
  <c r="G16" i="3"/>
  <c r="I16" i="3"/>
  <c r="J16" i="3"/>
  <c r="L14" i="3" s="1"/>
  <c r="I29" i="3"/>
  <c r="J29" i="3"/>
  <c r="L15" i="3"/>
</calcChain>
</file>

<file path=xl/sharedStrings.xml><?xml version="1.0" encoding="utf-8"?>
<sst xmlns="http://schemas.openxmlformats.org/spreadsheetml/2006/main" count="78" uniqueCount="74">
  <si>
    <t>顧客名称</t>
    <phoneticPr fontId="3"/>
  </si>
  <si>
    <t>基準日(年YYYY)(月MM)</t>
    <phoneticPr fontId="3"/>
  </si>
  <si>
    <t>会計基準(2)</t>
    <phoneticPr fontId="3"/>
  </si>
  <si>
    <t>記入担当者名</t>
    <phoneticPr fontId="3"/>
  </si>
  <si>
    <t>TEL・ﾒｰﾙｱﾄﾞﾚｽ</t>
    <phoneticPr fontId="3"/>
  </si>
  <si>
    <t>末日</t>
  </si>
  <si>
    <t>年金資産運用状況表（まとめ）</t>
  </si>
  <si>
    <t>前月末時価総額(1)</t>
    <phoneticPr fontId="3"/>
  </si>
  <si>
    <t>買入総額</t>
    <phoneticPr fontId="3"/>
  </si>
  <si>
    <t>日数(4)</t>
    <phoneticPr fontId="3"/>
  </si>
  <si>
    <t>売却総額(含む利配収入)</t>
    <phoneticPr fontId="3"/>
  </si>
  <si>
    <t>日数(4)</t>
    <phoneticPr fontId="3"/>
  </si>
  <si>
    <t>月末時価総額(1)</t>
    <phoneticPr fontId="3"/>
  </si>
  <si>
    <t>実質エクスポージャー</t>
    <phoneticPr fontId="3"/>
  </si>
  <si>
    <t>構成比(7)</t>
    <phoneticPr fontId="3"/>
  </si>
  <si>
    <t>流入キャッシュフロー(5)</t>
  </si>
  <si>
    <t>流出キャッシュフロー(5)</t>
  </si>
  <si>
    <t>合計</t>
  </si>
  <si>
    <t>当月中入金</t>
  </si>
  <si>
    <t>報酬(3)</t>
  </si>
  <si>
    <t>当月中出金</t>
  </si>
  <si>
    <t>当月入出金状況</t>
    <phoneticPr fontId="3"/>
  </si>
  <si>
    <t>NET元本増減</t>
  </si>
  <si>
    <t>ｷｬｯｼｭﾌﾛｰ･ﾁｪｯｸ(6)</t>
  </si>
  <si>
    <t>流入総額</t>
  </si>
  <si>
    <t>流出総額</t>
  </si>
  <si>
    <t>ｷｬｯｼｭﾌﾛｰ計</t>
  </si>
  <si>
    <t>誤差</t>
  </si>
  <si>
    <t>前月末評価損益額(10)</t>
    <phoneticPr fontId="3"/>
  </si>
  <si>
    <t>当月末評価損益額(10)</t>
    <phoneticPr fontId="3"/>
  </si>
  <si>
    <t>当月分実現損益額</t>
    <phoneticPr fontId="3"/>
  </si>
  <si>
    <t>*為替オーバーレイ(個別のマンデートとして採用されている場合)</t>
  </si>
  <si>
    <t>ｵﾌﾊﾞﾗﾝｽ為替(9)</t>
  </si>
  <si>
    <t>当月分評価損益額増分(10)</t>
  </si>
  <si>
    <t>当月評価損益増+実現</t>
  </si>
  <si>
    <t>為替オーバーレイ想定元本(11)</t>
  </si>
  <si>
    <t>ファンド</t>
    <phoneticPr fontId="3"/>
  </si>
  <si>
    <t>運用機関名称</t>
    <phoneticPr fontId="3"/>
  </si>
  <si>
    <t>基準日</t>
    <phoneticPr fontId="3"/>
  </si>
  <si>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</si>
  <si>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</si>
  <si>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</si>
  <si>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</si>
  <si>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</si>
  <si>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</si>
  <si>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約定ベース・発生主義</t>
  </si>
  <si>
    <t>業務部</t>
  </si>
  <si>
    <t>zzz</t>
  </si>
  <si>
    <t>USD</t>
  </si>
  <si>
    <t>JPY</t>
  </si>
  <si>
    <t>09/30/2021</t>
  </si>
  <si>
    <t>9</t>
  </si>
  <si>
    <t>2021</t>
  </si>
  <si>
    <t>1</t>
  </si>
  <si>
    <t>クッキー</t>
  </si>
  <si>
    <t>MONDAY(MON)</t>
  </si>
  <si>
    <t>チョコレート(CHOC)</t>
  </si>
  <si>
    <t>コーヒー(COF)</t>
  </si>
  <si>
    <t>PA(パイナップル)</t>
  </si>
  <si>
    <t>00ABC1111111111</t>
  </si>
  <si>
    <t>ANEWCOMPANY1</t>
  </si>
  <si>
    <t>XY0000000001</t>
  </si>
  <si>
    <t>POLLPOLLOFFSHORE</t>
  </si>
  <si>
    <t>LMB100100101</t>
  </si>
  <si>
    <t>OCEANWAVELP</t>
  </si>
  <si>
    <t>FG120012001</t>
  </si>
  <si>
    <t>JAMESANDCO1221</t>
  </si>
  <si>
    <t>1820MN444221</t>
  </si>
  <si>
    <t>APPLEPIE1010</t>
  </si>
  <si>
    <t>81(3)0000-0000</t>
  </si>
  <si>
    <t>ｺﾞｰﾙﾄﾞﾏﾝ･ｻｯｸｽ･ｱｾｯﾄ･ﾏﾈｼﾞﾒﾝﾄ株式会社</t>
  </si>
  <si>
    <t>運用機関名称</t>
  </si>
  <si>
    <t>ゴールドマン・サックス・アセット・マネジメント株式会社</t>
  </si>
  <si>
    <t>ABC株式会社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</si>
</sst>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 "/>
  </numFmts>
  <fonts count="33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3"/>
    </font>
    <font>
      <u/>
      <sz val="11"/>
      <color indexed="12"/>
      <name val="Calibri"/>
      <family val="3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</font>
    <font>
      <sz val="11"/>
      <color rgb="FF9C0006"/>
      <name val="Calibri"/>
      <family val="3"/>
    </font>
    <font>
      <b/>
      <sz val="11"/>
      <color rgb="FFFA7D00"/>
      <name val="ＭＳ Ｐゴシック"/>
      <family val="3"/>
    </font>
    <font>
      <i/>
      <sz val="11"/>
      <color rgb="FF7F7F7F"/>
      <name val="ＭＳ Ｐゴシック"/>
      <family val="3"/>
    </font>
    <font>
      <sz val="11"/>
      <color rgb="FF006100"/>
      <name val="ＭＳ Ｐゴシック"/>
      <family val="3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</font>
    <font>
      <b/>
      <sz val="13"/>
      <color theme="3"/>
      <name val="ＭＳ Ｐゴシック"/>
      <family val="3"/>
    </font>
    <font>
      <b/>
      <sz val="11"/>
      <color theme="3"/>
      <name val="ＭＳ Ｐゴシック"/>
      <family val="3"/>
    </font>
    <font>
      <sz val="11"/>
      <color rgb="FF3F3F76"/>
      <name val="ＭＳ Ｐゴシック"/>
      <family val="3"/>
    </font>
    <font>
      <sz val="11"/>
      <color rgb="FFFA7D00"/>
      <name val="ＭＳ Ｐゴシック"/>
      <family val="3"/>
    </font>
    <font>
      <sz val="11"/>
      <color rgb="FF9C6500"/>
      <name val="ＭＳ Ｐゴシック"/>
      <family val="3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</font>
    <font>
      <b/>
      <sz val="18"/>
      <color theme="3"/>
      <name val="ＭＳ Ｐゴシック"/>
      <family val="3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27" applyNumberFormat="0" applyAlignment="0" applyProtection="0"/>
    <xf numFmtId="0" fontId="13" fillId="35" borderId="28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4" fillId="0" borderId="29" applyNumberFormat="0" applyFill="0" applyAlignment="0" applyProtection="0"/>
    <xf numFmtId="0" fontId="25" fillId="0" borderId="30" applyNumberFormat="0" applyFill="0" applyAlignment="0" applyProtection="0"/>
    <xf numFmtId="0" fontId="26" fillId="0" borderId="31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7" fillId="7" borderId="27" applyNumberFormat="0" applyAlignment="0" applyProtection="0"/>
    <xf numFmtId="0" fontId="28" fillId="0" borderId="32" applyNumberFormat="0" applyFill="0" applyAlignment="0" applyProtection="0"/>
    <xf numFmtId="0" fontId="29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3" applyNumberFormat="0" applyFont="0" applyAlignment="0" applyProtection="0"/>
    <xf numFmtId="0" fontId="31" fillId="34" borderId="34" applyNumberFormat="0" applyAlignment="0" applyProtection="0"/>
    <xf numFmtId="9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35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9" xfId="0" applyFont="1" applyFill="1" applyBorder="1" applyAlignment="1">
      <alignment horizontal="right" vertical="center"/>
    </xf>
    <xf numFmtId="0" fontId="2" fillId="14" borderId="11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10" xfId="0" applyNumberFormat="1" applyFont="1" applyFill="1" applyBorder="1" applyAlignment="1">
      <alignment horizontal="right"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11" xfId="30" applyNumberFormat="1" applyFont="1" applyFill="1" applyBorder="1" applyAlignment="1">
      <alignment horizontal="right" vertical="center"/>
    </xf>
    <xf numFmtId="38" fontId="2" fillId="14" borderId="11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9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9" xfId="0" applyNumberFormat="1" applyFont="1" applyFill="1" applyBorder="1" applyAlignment="1" applyProtection="1">
      <alignment horizontal="right" vertical="center" wrapText="1"/>
    </xf>
    <xf numFmtId="10" fontId="2" fillId="11" borderId="10" xfId="0" applyNumberFormat="1" applyFont="1" applyFill="1" applyBorder="1" applyAlignment="1" applyProtection="1">
      <alignment horizontal="right" vertical="center" wrapText="1"/>
    </xf>
    <xf numFmtId="164" fontId="2" fillId="11" borderId="11" xfId="0" applyNumberFormat="1" applyFont="1" applyFill="1" applyBorder="1" applyAlignment="1" applyProtection="1">
      <alignment horizontal="right" vertical="center" wrapText="1"/>
    </xf>
    <xf numFmtId="10" fontId="2" fillId="6" borderId="14" xfId="0" applyNumberFormat="1" applyFont="1" applyFill="1" applyBorder="1" applyAlignment="1" applyProtection="1">
      <alignment horizontal="right" vertical="center" wrapText="1"/>
    </xf>
    <xf numFmtId="38" fontId="2" fillId="11" borderId="12" xfId="0" applyNumberFormat="1" applyFont="1" applyFill="1" applyBorder="1" applyAlignment="1" applyProtection="1">
      <alignment horizontal="right" vertical="center" wrapText="1"/>
    </xf>
    <xf numFmtId="38" fontId="2" fillId="15" borderId="12" xfId="0" applyNumberFormat="1" applyFont="1" applyFill="1" applyBorder="1" applyAlignment="1" applyProtection="1">
      <alignment horizontal="right" vertical="center" wrapText="1"/>
    </xf>
    <xf numFmtId="38" fontId="2" fillId="15" borderId="9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7" xfId="0" applyNumberFormat="1" applyFont="1" applyFill="1" applyBorder="1" applyAlignment="1">
      <alignment horizontal="center" vertical="center"/>
    </xf>
    <xf numFmtId="38" fontId="2" fillId="13" borderId="3" xfId="0" applyNumberFormat="1" applyFont="1" applyFill="1" applyBorder="1" applyAlignment="1">
      <alignment horizontal="center" vertical="center"/>
    </xf>
    <xf numFmtId="38" fontId="2" fillId="13" borderId="8" xfId="0" applyNumberFormat="1" applyFont="1" applyFill="1" applyBorder="1" applyAlignment="1">
      <alignment horizontal="center" vertical="center"/>
    </xf>
    <xf numFmtId="38" fontId="2" fillId="13" borderId="6" xfId="0" applyNumberFormat="1" applyFont="1" applyFill="1" applyBorder="1" applyAlignment="1">
      <alignment horizontal="center" vertical="center"/>
    </xf>
    <xf numFmtId="38" fontId="2" fillId="13" borderId="12" xfId="0" applyNumberFormat="1" applyFont="1" applyFill="1" applyBorder="1" applyAlignment="1">
      <alignment horizontal="center" vertical="center"/>
    </xf>
    <xf numFmtId="38" fontId="2" fillId="13" borderId="9" xfId="0" applyNumberFormat="1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2" fillId="13" borderId="21" xfId="0" applyFont="1" applyFill="1" applyBorder="1" applyAlignment="1">
      <alignment horizontal="lef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11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</cellXfs>
  <cellStyles count="88">
    <cellStyle name="_株式業種別要因分析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/>
    <cellStyle name="Calculation" xfId="28" builtinId="22" customBuiltin="1"/>
    <cellStyle name="Check Cell" xfId="29" builtinId="23" customBuiltin="1"/>
    <cellStyle name="Comma" xfId="30" builtinId="3"/>
    <cellStyle name="Comma [0] 2" xfId="31"/>
    <cellStyle name="Comma 2" xfId="32"/>
    <cellStyle name="Comma 2 2" xfId="33"/>
    <cellStyle name="Comma 2 2 2" xfId="34"/>
    <cellStyle name="Comma 2 3" xfId="35"/>
    <cellStyle name="Comma 2 4" xfId="36"/>
    <cellStyle name="Comma 3" xfId="37"/>
    <cellStyle name="Comma 3 2" xfId="38"/>
    <cellStyle name="Comma 4" xfId="39"/>
    <cellStyle name="Comma 5" xfId="40"/>
    <cellStyle name="Comma 5 2" xfId="41"/>
    <cellStyle name="Comma 5 3" xfId="42"/>
    <cellStyle name="Comma 6" xfId="43"/>
    <cellStyle name="Explanatory Text" xfId="44" builtinId="53" customBuiltin="1"/>
    <cellStyle name="Good" xfId="45" builtinId="26" customBuiltin="1"/>
    <cellStyle name="Good 2" xfId="46"/>
    <cellStyle name="Good 2 2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/>
    <cellStyle name="Hyperlink 3" xfId="53"/>
    <cellStyle name="Hyperlink 4" xfId="54"/>
    <cellStyle name="Input" xfId="55" builtinId="20" customBuiltin="1"/>
    <cellStyle name="Linked Cell" xfId="56" builtinId="24" customBuiltin="1"/>
    <cellStyle name="Neutral" xfId="57" builtinId="28" customBuiltin="1"/>
    <cellStyle name="Neutral 2" xfId="58"/>
    <cellStyle name="Neutral 2 2" xfId="59"/>
    <cellStyle name="Normal" xfId="0" builtinId="0"/>
    <cellStyle name="Normal 2" xfId="60"/>
    <cellStyle name="Normal 2 2" xfId="61"/>
    <cellStyle name="Normal 2 2 2" xfId="62"/>
    <cellStyle name="Normal 2 2 3" xfId="63"/>
    <cellStyle name="Normal 2 3" xfId="64"/>
    <cellStyle name="Normal 2 3 2" xfId="65"/>
    <cellStyle name="Normal 2 4" xfId="66"/>
    <cellStyle name="Normal 2 5" xfId="67"/>
    <cellStyle name="Normal 3" xfId="68"/>
    <cellStyle name="Normal 3 2" xfId="69"/>
    <cellStyle name="Normal 3 2 2" xfId="70"/>
    <cellStyle name="Normal 4" xfId="71"/>
    <cellStyle name="Normal 4 2" xfId="72"/>
    <cellStyle name="Normal 5" xfId="73"/>
    <cellStyle name="Normal 6" xfId="74"/>
    <cellStyle name="Normal 6 2" xfId="75"/>
    <cellStyle name="Normal 6 3" xfId="76"/>
    <cellStyle name="Normal 7" xfId="77"/>
    <cellStyle name="Normal 8" xfId="78"/>
    <cellStyle name="Normal 9" xfId="79"/>
    <cellStyle name="Note" xfId="80" builtinId="10" customBuiltin="1"/>
    <cellStyle name="Output" xfId="81" builtinId="21" customBuiltin="1"/>
    <cellStyle name="Percent 2" xfId="82"/>
    <cellStyle name="Title" xfId="83" builtinId="15" customBuiltin="1"/>
    <cellStyle name="Total" xfId="84" builtinId="25" customBuiltin="1"/>
    <cellStyle name="Warning Text" xfId="85" builtinId="11" customBuiltin="1"/>
    <cellStyle name="卨げ" xfId="86"/>
    <cellStyle name="湪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/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/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O39"/>
  <sheetViews>
    <sheetView showGridLines="0" tabSelected="1" zoomScaleNormal="100" workbookViewId="0">
      <selection activeCell="N1" sqref="N1:N1048576"/>
    </sheetView>
  </sheetViews>
  <sheetFormatPr defaultRowHeight="13.5"/>
  <cols>
    <col min="1" max="2" width="4.125" style="1" customWidth="1"/>
    <col min="3" max="3" width="19" style="1" customWidth="1"/>
    <col min="4" max="4" width="18" style="1" customWidth="1"/>
    <col min="5" max="5" width="20.625" style="1" customWidth="1"/>
    <col min="6" max="6" width="7.625" style="1" customWidth="1"/>
    <col min="7" max="7" width="19.5" style="1" customWidth="1"/>
    <col min="8" max="8" width="6.625" style="1" customWidth="1"/>
    <col min="9" max="9" width="21.625" style="1" customWidth="1"/>
    <col min="10" max="10" width="17.75" style="1" customWidth="1"/>
    <col min="11" max="11" width="2.625" style="1" customWidth="1"/>
    <col min="12" max="12" width="8.5" style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2" t="s">
        <v>6</v>
      </c>
      <c r="C2" s="72"/>
      <c r="D2" s="72"/>
      <c r="E2" s="72"/>
      <c r="F2" s="72"/>
      <c r="G2" s="72"/>
      <c r="H2" s="72"/>
      <c r="I2" s="72"/>
      <c r="J2" s="72"/>
      <c r="K2" s="2"/>
    </row>
    <row r="3" spans="2:15" ht="13.5" customHeight="1" thickBot="1">
      <c r="C3" s="1" t="s">
        <v>0</v>
      </c>
      <c r="D3" s="3">
        <v>1010</v>
      </c>
      <c r="E3" s="7" t="s">
        <v>73</v>
      </c>
      <c r="F3" s="3"/>
      <c r="G3" s="71" t="s">
        <v>2</v>
      </c>
      <c r="H3" s="71"/>
      <c r="I3" s="6" t="s">
        <v>45</v>
      </c>
    </row>
    <row r="4" spans="2:15" ht="13.5" customHeight="1" thickBot="1">
      <c r="C4" s="1" t="s">
        <v>71</v>
      </c>
      <c r="D4" s="4">
        <v>1011</v>
      </c>
      <c r="E4" s="8" t="s">
        <v>70</v>
      </c>
      <c r="F4" s="52" t="s">
        <v>53</v>
      </c>
      <c r="G4" s="71" t="s">
        <v>3</v>
      </c>
      <c r="H4" s="71"/>
      <c r="I4" s="42" t="s">
        <v>46</v>
      </c>
      <c r="J4" s="51"/>
    </row>
    <row r="5" spans="2:15" ht="13.5" customHeight="1" thickBot="1">
      <c r="C5" s="1" t="s">
        <v>1</v>
      </c>
      <c r="D5" s="53" t="s">
        <v>52</v>
      </c>
      <c r="E5" s="54" t="s">
        <v>51</v>
      </c>
      <c r="F5" s="5" t="s">
        <v>5</v>
      </c>
      <c r="G5" s="71" t="s">
        <v>4</v>
      </c>
      <c r="H5" s="71"/>
      <c r="I5" s="42" t="s">
        <v>69</v>
      </c>
      <c r="J5" s="42"/>
      <c r="K5" s="10"/>
    </row>
    <row r="6" spans="2:15" ht="14.25" thickBot="1"/>
    <row r="7" spans="2:15" ht="13.5" customHeight="1">
      <c r="B7" s="74"/>
      <c r="C7" s="75"/>
      <c r="D7" s="78" t="s">
        <v>7</v>
      </c>
      <c r="E7" s="73" t="s">
        <v>15</v>
      </c>
      <c r="F7" s="73"/>
      <c r="G7" s="73" t="s">
        <v>16</v>
      </c>
      <c r="H7" s="73"/>
      <c r="I7" s="80" t="s">
        <v>12</v>
      </c>
      <c r="J7" s="82" t="s">
        <v>13</v>
      </c>
      <c r="K7" s="9"/>
      <c r="L7" s="84" t="s">
        <v>14</v>
      </c>
    </row>
    <row r="8" spans="2:15">
      <c r="B8" s="76"/>
      <c r="C8" s="77"/>
      <c r="D8" s="79"/>
      <c r="E8" s="14" t="s">
        <v>8</v>
      </c>
      <c r="F8" s="15" t="s">
        <v>9</v>
      </c>
      <c r="G8" s="14" t="s">
        <v>10</v>
      </c>
      <c r="H8" s="15" t="s">
        <v>11</v>
      </c>
      <c r="I8" s="81"/>
      <c r="J8" s="83"/>
      <c r="K8" s="9"/>
      <c r="L8" s="85"/>
    </row>
    <row r="9" spans="2:15">
      <c r="B9" s="55">
        <v>100</v>
      </c>
      <c r="C9" s="56" t="s">
        <v>54</v>
      </c>
      <c r="D9" s="57">
        <v>15386579</v>
      </c>
      <c r="E9" s="57">
        <v>16540500</v>
      </c>
      <c r="F9" s="58">
        <v>24</v>
      </c>
      <c r="G9" s="57">
        <v>23854338</v>
      </c>
      <c r="H9" s="58">
        <v>10.4023240552725</v>
      </c>
      <c r="I9" s="57">
        <v>8060568</v>
      </c>
      <c r="J9" s="59">
        <v>8060568</v>
      </c>
      <c r="L9" s="60">
        <v>2.54277858433191E-3</v>
      </c>
      <c r="O9" s="39"/>
    </row>
    <row r="10" spans="2:15">
      <c r="B10" s="55">
        <v>200</v>
      </c>
      <c r="C10" s="56" t="s">
        <v>55</v>
      </c>
      <c r="D10" s="57">
        <v>1517092239</v>
      </c>
      <c r="E10" s="57">
        <v>16020444</v>
      </c>
      <c r="F10" s="58">
        <v>15</v>
      </c>
      <c r="G10" s="57">
        <v>0</v>
      </c>
      <c r="H10" s="58">
        <v>0</v>
      </c>
      <c r="I10" s="57">
        <v>1536697544</v>
      </c>
      <c r="J10" s="59">
        <v>1536697544</v>
      </c>
      <c r="L10" s="60">
        <v>0.48476504453267399</v>
      </c>
      <c r="O10" s="39"/>
    </row>
    <row r="11" spans="2:15">
      <c r="B11" s="55">
        <v>300</v>
      </c>
      <c r="C11" s="56" t="s">
        <v>56</v>
      </c>
      <c r="D11" s="57">
        <v>146077741</v>
      </c>
      <c r="E11" s="57">
        <v>0</v>
      </c>
      <c r="F11" s="58">
        <v>0</v>
      </c>
      <c r="G11" s="57">
        <v>16540500</v>
      </c>
      <c r="H11" s="58">
        <v>24</v>
      </c>
      <c r="I11" s="57">
        <v>131622258</v>
      </c>
      <c r="J11" s="59">
        <v>131622258</v>
      </c>
      <c r="L11" s="60">
        <v>4.15214236594506E-2</v>
      </c>
    </row>
    <row r="12" spans="2:15">
      <c r="B12" s="55">
        <v>400</v>
      </c>
      <c r="C12" s="56" t="s">
        <v>57</v>
      </c>
      <c r="D12" s="57">
        <v>144401851</v>
      </c>
      <c r="E12" s="57">
        <v>0</v>
      </c>
      <c r="F12" s="58">
        <v>0</v>
      </c>
      <c r="G12" s="57">
        <v>0</v>
      </c>
      <c r="H12" s="58">
        <v>0</v>
      </c>
      <c r="I12" s="57">
        <v>148841273</v>
      </c>
      <c r="J12" s="59">
        <v>148841273</v>
      </c>
      <c r="L12" s="60">
        <v>4.6953316620999899E-2</v>
      </c>
      <c r="O12" s="39"/>
    </row>
    <row r="13" spans="2:15">
      <c r="B13" s="55">
        <v>500</v>
      </c>
      <c r="C13" s="56" t="s">
        <v>58</v>
      </c>
      <c r="D13" s="57">
        <v>1332687412</v>
      </c>
      <c r="E13" s="57">
        <v>0</v>
      </c>
      <c r="F13" s="58">
        <v>0</v>
      </c>
      <c r="G13" s="57">
        <v>0</v>
      </c>
      <c r="H13" s="58">
        <v>0</v>
      </c>
      <c r="I13" s="57">
        <v>1344762582</v>
      </c>
      <c r="J13" s="59">
        <v>1344762582</v>
      </c>
      <c r="L13" s="60">
        <v>0.42421743660254302</v>
      </c>
    </row>
    <row r="14" spans="2:15">
      <c r="B14" s="11"/>
      <c r="C14" s="50"/>
      <c r="D14" s="29"/>
      <c r="E14" s="18"/>
      <c r="F14" s="18"/>
      <c r="G14" s="18"/>
      <c r="H14" s="18"/>
      <c r="I14" s="29"/>
      <c r="J14" s="20"/>
      <c r="L14" s="23">
        <f>J14/J16</f>
        <v>0</v>
      </c>
    </row>
    <row r="15" spans="2:15">
      <c r="B15" s="11"/>
      <c r="C15" s="50"/>
      <c r="D15" s="29"/>
      <c r="E15" s="18"/>
      <c r="F15" s="18"/>
      <c r="G15" s="18"/>
      <c r="H15" s="18"/>
      <c r="I15" s="29"/>
      <c r="J15" s="20"/>
      <c r="L15" s="23">
        <f>J15/J16</f>
        <v>0</v>
      </c>
    </row>
    <row r="16" spans="2:15" ht="14.25" thickBot="1">
      <c r="B16" s="12" t="s">
        <v>47</v>
      </c>
      <c r="C16" s="13" t="s">
        <v>17</v>
      </c>
      <c r="D16" s="31">
        <f>SUM(D9:D15)</f>
        <v>3155645822</v>
      </c>
      <c r="E16" s="30">
        <f>+D21</f>
        <v>0</v>
      </c>
      <c r="F16" s="61">
        <v>0</v>
      </c>
      <c r="G16" s="30">
        <f>+D22+D23</f>
        <v>7833894</v>
      </c>
      <c r="H16" s="61">
        <v>1</v>
      </c>
      <c r="I16" s="31">
        <f>SUM(I9:I15)</f>
        <v>3169984225</v>
      </c>
      <c r="J16" s="32">
        <f>SUM(J9:J15)</f>
        <v>3169984225</v>
      </c>
      <c r="L16" s="62">
        <v>1</v>
      </c>
    </row>
    <row r="17" spans="2:10">
      <c r="G17" s="9"/>
    </row>
    <row r="18" spans="2:10">
      <c r="E18" s="9"/>
      <c r="I18" s="41"/>
    </row>
    <row r="20" spans="2:10" ht="13.5" customHeight="1" thickBot="1">
      <c r="B20" s="86" t="s">
        <v>21</v>
      </c>
      <c r="C20" s="86"/>
      <c r="I20" s="1" t="s">
        <v>23</v>
      </c>
    </row>
    <row r="21" spans="2:10" ht="13.5" customHeight="1">
      <c r="B21" s="87" t="s">
        <v>18</v>
      </c>
      <c r="C21" s="88"/>
      <c r="D21" s="63">
        <v>0</v>
      </c>
      <c r="E21" s="9"/>
      <c r="I21" s="24" t="s">
        <v>24</v>
      </c>
      <c r="J21" s="64">
        <v>32560944</v>
      </c>
    </row>
    <row r="22" spans="2:10" ht="13.5" customHeight="1">
      <c r="B22" s="89" t="s">
        <v>19</v>
      </c>
      <c r="C22" s="90"/>
      <c r="D22" s="59">
        <v>7833894</v>
      </c>
      <c r="E22" s="9"/>
      <c r="I22" s="11" t="s">
        <v>25</v>
      </c>
      <c r="J22" s="65">
        <v>40394838</v>
      </c>
    </row>
    <row r="23" spans="2:10" ht="13.5" customHeight="1">
      <c r="B23" s="89" t="s">
        <v>20</v>
      </c>
      <c r="C23" s="90"/>
      <c r="D23" s="59">
        <v>0</v>
      </c>
      <c r="I23" s="11" t="s">
        <v>26</v>
      </c>
      <c r="J23" s="65">
        <v>-7833894</v>
      </c>
    </row>
    <row r="24" spans="2:10" ht="14.25" thickBot="1">
      <c r="B24" s="94" t="s">
        <v>22</v>
      </c>
      <c r="C24" s="95"/>
      <c r="D24" s="66">
        <v>-7833894</v>
      </c>
      <c r="I24" s="12" t="s">
        <v>27</v>
      </c>
      <c r="J24" s="67">
        <v>0</v>
      </c>
    </row>
    <row r="27" spans="2:10" ht="14.25" thickBot="1">
      <c r="B27" s="86" t="s">
        <v>31</v>
      </c>
      <c r="C27" s="86"/>
      <c r="D27" s="86"/>
      <c r="E27" s="86"/>
      <c r="F27" s="86"/>
    </row>
    <row r="28" spans="2:10">
      <c r="B28" s="96"/>
      <c r="C28" s="97"/>
      <c r="D28" s="16" t="s">
        <v>28</v>
      </c>
      <c r="E28" s="80" t="s">
        <v>29</v>
      </c>
      <c r="F28" s="80"/>
      <c r="G28" s="80" t="s">
        <v>30</v>
      </c>
      <c r="H28" s="80"/>
      <c r="I28" s="17" t="s">
        <v>33</v>
      </c>
      <c r="J28" s="25" t="s">
        <v>34</v>
      </c>
    </row>
    <row r="29" spans="2:10" ht="14.25" thickBot="1">
      <c r="B29" s="98" t="s">
        <v>32</v>
      </c>
      <c r="C29" s="99"/>
      <c r="D29" s="19"/>
      <c r="E29" s="91"/>
      <c r="F29" s="91"/>
      <c r="G29" s="91"/>
      <c r="H29" s="91"/>
      <c r="I29" s="21">
        <f>E29 - D29</f>
        <v>0</v>
      </c>
      <c r="J29" s="22">
        <f>I29+G29</f>
        <v>0</v>
      </c>
    </row>
    <row r="30" spans="2:10" ht="14.25" thickBot="1"/>
    <row r="31" spans="2:10" ht="14.25" thickBot="1">
      <c r="B31" s="92" t="s">
        <v>35</v>
      </c>
      <c r="C31" s="93"/>
      <c r="D31" s="26"/>
      <c r="G31" s="36"/>
    </row>
    <row r="32" spans="2:10">
      <c r="G32" s="36"/>
    </row>
    <row r="33" spans="7:7">
      <c r="G33" s="36"/>
    </row>
    <row r="34" spans="7:7">
      <c r="G34" s="36"/>
    </row>
    <row r="35" spans="7:7">
      <c r="G35" s="36"/>
    </row>
    <row r="36" spans="7:7">
      <c r="G36" s="36"/>
    </row>
    <row r="37" spans="7:7">
      <c r="G37" s="37"/>
    </row>
    <row r="38" spans="7:7">
      <c r="G38" s="36"/>
    </row>
    <row r="39" spans="7:7">
      <c r="G39" s="38"/>
    </row>
  </sheetData>
  <mergeCells count="24"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G3:H3"/>
    <mergeCell ref="G4:H4"/>
    <mergeCell ref="G5:H5"/>
    <mergeCell ref="B2:J2"/>
    <mergeCell ref="E7:F7"/>
    <mergeCell ref="G7:H7"/>
    <mergeCell ref="B7:C8"/>
    <mergeCell ref="D7:D8"/>
    <mergeCell ref="I7:I8"/>
    <mergeCell ref="J7:J8"/>
  </mergeCells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21"/>
  <sheetViews>
    <sheetView showGridLines="0" zoomScaleNormal="100" workbookViewId="0">
      <selection activeCell="A3" sqref="A3"/>
    </sheetView>
  </sheetViews>
  <sheetFormatPr defaultRowHeight="13.5"/>
  <cols>
    <col min="1" max="1" width="16.625" customWidth="1"/>
    <col min="2" max="2" width="61.125" customWidth="1"/>
    <col min="3" max="3" width="14.25" style="43" customWidth="1"/>
    <col min="4" max="4" width="11" bestFit="1" customWidth="1"/>
    <col min="5" max="5" width="16.625" customWidth="1"/>
    <col min="6" max="6" width="14.125" customWidth="1"/>
  </cols>
  <sheetData>
    <row r="1" spans="1:6">
      <c r="A1" s="27"/>
    </row>
    <row r="2" spans="1:6" ht="14.25" thickBot="1">
      <c r="A2" t="s">
        <v>36</v>
      </c>
      <c r="B2" s="7" t="s">
        <v>73</v>
      </c>
    </row>
    <row r="3" spans="1:6" ht="14.25" thickBot="1">
      <c r="A3" t="s">
        <v>37</v>
      </c>
      <c r="B3" s="28" t="s">
        <v>72</v>
      </c>
    </row>
    <row r="4" spans="1:6" ht="14.25" thickBot="1">
      <c r="A4" t="s">
        <v>38</v>
      </c>
      <c r="B4" s="68" t="s">
        <v>50</v>
      </c>
    </row>
    <row r="6" spans="1:6">
      <c r="A6" s="47" t="s">
        <v>39</v>
      </c>
      <c r="B6" s="47" t="s">
        <v>40</v>
      </c>
      <c r="C6" s="48" t="s">
        <v>41</v>
      </c>
      <c r="D6" s="47" t="s">
        <v>42</v>
      </c>
      <c r="E6" s="49" t="s">
        <v>43</v>
      </c>
      <c r="F6" s="47" t="s">
        <v>44</v>
      </c>
    </row>
    <row r="7" spans="1:6">
      <c r="A7" s="69" t="s">
        <v>59</v>
      </c>
      <c r="B7" s="69" t="s">
        <v>60</v>
      </c>
      <c r="C7" s="45"/>
      <c r="D7" s="46"/>
      <c r="E7" s="70">
        <v>1344762582</v>
      </c>
      <c r="F7" s="69" t="s">
        <v>49</v>
      </c>
    </row>
    <row r="8" spans="1:6">
      <c r="A8" s="69" t="s">
        <v>61</v>
      </c>
      <c r="B8" s="69" t="s">
        <v>62</v>
      </c>
      <c r="C8" s="45"/>
      <c r="D8" s="46"/>
      <c r="E8" s="70">
        <v>131622258</v>
      </c>
      <c r="F8" s="69" t="s">
        <v>48</v>
      </c>
    </row>
    <row r="9" spans="1:6">
      <c r="A9" s="69" t="s">
        <v>63</v>
      </c>
      <c r="B9" s="69" t="s">
        <v>64</v>
      </c>
      <c r="C9" s="45"/>
      <c r="D9" s="46"/>
      <c r="E9" s="70">
        <v>55714753</v>
      </c>
      <c r="F9" s="69" t="s">
        <v>48</v>
      </c>
    </row>
    <row r="10" spans="1:6">
      <c r="A10" s="69" t="s">
        <v>65</v>
      </c>
      <c r="B10" s="69" t="s">
        <v>66</v>
      </c>
      <c r="C10" s="45"/>
      <c r="D10" s="46"/>
      <c r="E10" s="70">
        <v>93126520</v>
      </c>
      <c r="F10" s="69" t="s">
        <v>48</v>
      </c>
    </row>
    <row r="11" spans="1:6">
      <c r="A11" s="69" t="s">
        <v>67</v>
      </c>
      <c r="B11" s="69" t="s">
        <v>68</v>
      </c>
      <c r="C11" s="45"/>
      <c r="D11" s="46"/>
      <c r="E11" s="70">
        <v>1561662185</v>
      </c>
      <c r="F11" s="69" t="s">
        <v>48</v>
      </c>
    </row>
    <row r="12" spans="1:6">
      <c r="A12" s="34"/>
      <c r="C12" s="44"/>
      <c r="D12" s="33"/>
      <c r="E12" s="35"/>
    </row>
    <row r="13" spans="1:6">
      <c r="A13" s="34"/>
      <c r="C13" s="44"/>
      <c r="D13" s="33"/>
      <c r="E13" s="35"/>
    </row>
    <row r="14" spans="1:6">
      <c r="C14" s="44"/>
      <c r="D14" s="33"/>
      <c r="E14" s="35"/>
    </row>
    <row r="15" spans="1:6">
      <c r="A15" s="33"/>
      <c r="C15" s="44"/>
      <c r="D15" s="33"/>
      <c r="E15" s="35"/>
    </row>
    <row r="16" spans="1:6">
      <c r="C16" s="44"/>
      <c r="D16" s="33"/>
    </row>
    <row r="21" spans="5:5">
      <c r="E21" s="40"/>
    </row>
  </sheetData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49A526-E2E0-4C31-9967-FEF5CD6F774F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年金運用状況表</vt:lpstr>
      <vt:lpstr>株式残高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Cheng, Alex [AM Public]</cp:lastModifiedBy>
  <dcterms:created xsi:type="dcterms:W3CDTF">2021-10-27T15:40:24Z</dcterms:created>
  <dcterms:modified xsi:type="dcterms:W3CDTF">2021-11-30T09:54:45Z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2b822234-e232-4248-8bf4-997b765be490</vt:lpwstr>
  </property>
  <property fmtid="{D5CDD505-2E9C-101B-9397-08002B2CF9AE}" pid="3" name="Classification">
    <vt:lpwstr>I</vt:lpwstr>
  </property>
</Properties>
</file>