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users\beukenmjm\Onedrive - ZuydHogeschool\Documents\Excel specialist\Excel 2016\Oefentoetsen\"/>
    </mc:Choice>
  </mc:AlternateContent>
  <xr:revisionPtr revIDLastSave="0" documentId="8_{9C878E93-ADE8-44F5-B041-52B015C71563}" xr6:coauthVersionLast="36" xr6:coauthVersionMax="36" xr10:uidLastSave="{00000000-0000-0000-0000-000000000000}"/>
  <bookViews>
    <workbookView xWindow="23115" yWindow="5160" windowWidth="21960" windowHeight="13065" xr2:uid="{00000000-000D-0000-FFFF-FFFF00000000}"/>
  </bookViews>
  <sheets>
    <sheet name="Heerlen" sheetId="1" r:id="rId1"/>
    <sheet name="Sittard" sheetId="2" r:id="rId2"/>
    <sheet name="Roermond" sheetId="3" r:id="rId3"/>
    <sheet name="Holding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4" l="1"/>
  <c r="C9" i="2" l="1"/>
  <c r="G9" i="2" s="1"/>
  <c r="H9" i="2" s="1"/>
  <c r="E9" i="2"/>
  <c r="C10" i="2"/>
  <c r="G10" i="2" s="1"/>
  <c r="H10" i="2" s="1"/>
  <c r="E10" i="2"/>
  <c r="F10" i="2" s="1"/>
  <c r="C11" i="2"/>
  <c r="G11" i="2" s="1"/>
  <c r="H11" i="2" s="1"/>
  <c r="E11" i="2"/>
  <c r="F11" i="2" s="1"/>
  <c r="C12" i="2"/>
  <c r="E12" i="2"/>
  <c r="F12" i="2" s="1"/>
  <c r="C13" i="2"/>
  <c r="G13" i="2" s="1"/>
  <c r="H13" i="2" s="1"/>
  <c r="E13" i="2"/>
  <c r="F13" i="2"/>
  <c r="C14" i="2"/>
  <c r="G14" i="2" s="1"/>
  <c r="H14" i="2" s="1"/>
  <c r="E14" i="2"/>
  <c r="F14" i="2"/>
  <c r="C15" i="2"/>
  <c r="G15" i="2" s="1"/>
  <c r="H15" i="2" s="1"/>
  <c r="E15" i="2"/>
  <c r="F15" i="2" s="1"/>
  <c r="C16" i="2"/>
  <c r="G16" i="2" s="1"/>
  <c r="H16" i="2" s="1"/>
  <c r="E16" i="2"/>
  <c r="F16" i="2"/>
  <c r="B17" i="2"/>
  <c r="D17" i="2"/>
  <c r="C17" i="2" l="1"/>
  <c r="E17" i="2"/>
  <c r="F17" i="2"/>
  <c r="G12" i="2"/>
  <c r="H12" i="2" s="1"/>
  <c r="D17" i="3"/>
  <c r="D8" i="4" s="1"/>
  <c r="B17" i="3"/>
  <c r="B8" i="4" s="1"/>
  <c r="B9" i="4" s="1"/>
  <c r="B7" i="4"/>
  <c r="C7" i="4"/>
  <c r="D7" i="4"/>
  <c r="E16" i="3"/>
  <c r="F16" i="3" s="1"/>
  <c r="C16" i="3"/>
  <c r="G16" i="3" s="1"/>
  <c r="H16" i="3" s="1"/>
  <c r="E15" i="3"/>
  <c r="F15" i="3" s="1"/>
  <c r="C15" i="3"/>
  <c r="G15" i="3" s="1"/>
  <c r="H15" i="3" s="1"/>
  <c r="E14" i="3"/>
  <c r="F14" i="3" s="1"/>
  <c r="C14" i="3"/>
  <c r="G14" i="3" s="1"/>
  <c r="H14" i="3" s="1"/>
  <c r="E13" i="3"/>
  <c r="F13" i="3" s="1"/>
  <c r="C13" i="3"/>
  <c r="G13" i="3" s="1"/>
  <c r="H13" i="3" s="1"/>
  <c r="E12" i="3"/>
  <c r="F12" i="3" s="1"/>
  <c r="C12" i="3"/>
  <c r="G12" i="3" s="1"/>
  <c r="H12" i="3" s="1"/>
  <c r="E11" i="3"/>
  <c r="F11" i="3" s="1"/>
  <c r="C11" i="3"/>
  <c r="G11" i="3" s="1"/>
  <c r="H11" i="3" s="1"/>
  <c r="E10" i="3"/>
  <c r="F10" i="3" s="1"/>
  <c r="C10" i="3"/>
  <c r="G10" i="3" s="1"/>
  <c r="H10" i="3" s="1"/>
  <c r="E9" i="3"/>
  <c r="F9" i="3" s="1"/>
  <c r="C9" i="3"/>
  <c r="G9" i="3" s="1"/>
  <c r="H9" i="3" s="1"/>
  <c r="C17" i="3" l="1"/>
  <c r="C8" i="4" s="1"/>
  <c r="C9" i="4"/>
  <c r="G17" i="2"/>
  <c r="H17" i="2" s="1"/>
  <c r="F17" i="3"/>
  <c r="F8" i="4" s="1"/>
  <c r="G17" i="3"/>
  <c r="G8" i="4" s="1"/>
  <c r="E17" i="3"/>
  <c r="E8" i="4" s="1"/>
  <c r="D9" i="4"/>
  <c r="F7" i="4"/>
  <c r="E7" i="4"/>
  <c r="H17" i="3" l="1"/>
  <c r="H8" i="4" s="1"/>
  <c r="E9" i="4"/>
  <c r="F9" i="4"/>
  <c r="G7" i="4"/>
  <c r="H7" i="4"/>
  <c r="G9" i="4" l="1"/>
  <c r="H9" i="4" s="1"/>
</calcChain>
</file>

<file path=xl/sharedStrings.xml><?xml version="1.0" encoding="utf-8"?>
<sst xmlns="http://schemas.openxmlformats.org/spreadsheetml/2006/main" count="78" uniqueCount="37">
  <si>
    <t>Vestiging</t>
  </si>
  <si>
    <t>Afdeling</t>
  </si>
  <si>
    <t>Keuken</t>
  </si>
  <si>
    <t>Woonkamer</t>
  </si>
  <si>
    <t>Badkamer</t>
  </si>
  <si>
    <t>Hobbykamer</t>
  </si>
  <si>
    <t>Kantoor</t>
  </si>
  <si>
    <t>Babykamer</t>
  </si>
  <si>
    <t>Slaapkamer kind</t>
  </si>
  <si>
    <t>Slaapkamer ouder</t>
  </si>
  <si>
    <t>Winstmarge</t>
  </si>
  <si>
    <t>Opslag vaste kosten</t>
  </si>
  <si>
    <t>BTW</t>
  </si>
  <si>
    <t>TOTAAL</t>
  </si>
  <si>
    <t>Kosten inkoop</t>
  </si>
  <si>
    <t>Resultaat</t>
  </si>
  <si>
    <t>Verkoop (ex BTW)</t>
  </si>
  <si>
    <t>Verkoop (incl BTW)</t>
  </si>
  <si>
    <t>Comfort Woonwarenhuizen - Holding</t>
  </si>
  <si>
    <t>Totaal</t>
  </si>
  <si>
    <t>Kosten 
inkoop</t>
  </si>
  <si>
    <t>Opslag 
vaste kosten</t>
  </si>
  <si>
    <t>Verkoop 
(ex BTW)</t>
  </si>
  <si>
    <t>Verkoop 
(incl BTW)</t>
  </si>
  <si>
    <t>Overzicht per:</t>
  </si>
  <si>
    <t>Opslag vaste koosten</t>
  </si>
  <si>
    <t>Verkop (incl BTW)</t>
  </si>
  <si>
    <t>Winstmage</t>
  </si>
  <si>
    <t>Babijkamer</t>
  </si>
  <si>
    <t>Bad kamer</t>
  </si>
  <si>
    <t xml:space="preserve">Target winstmarge: </t>
  </si>
  <si>
    <t xml:space="preserve">Target winstpremie: </t>
  </si>
  <si>
    <t xml:space="preserve"> Woonwarenhuizen - Heerlen</t>
  </si>
  <si>
    <t>Woon warenhuizen - Sittard</t>
  </si>
  <si>
    <t>Roermond</t>
  </si>
  <si>
    <t>Woonwarenhuizen - Roermond</t>
  </si>
  <si>
    <t>Sittard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</si>
</sst>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0.0%"/>
    <numFmt numFmtId="165" formatCode="_ * #,##0_ ;_ * \-#,##0_ ;_ * &quot;-&quot;??_ ;_ @_ "/>
    <numFmt numFmtId="166" formatCode="[$-413]mmmm/yy;@"/>
    <numFmt numFmtId="167" formatCode="&quot;€&quot;\ #,##0"/>
    <numFmt numFmtId="168" formatCode="&quot;€&quot;\ #,##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omic Sans MS"/>
      <family val="4"/>
    </font>
    <font>
      <b/>
      <i/>
      <sz val="12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mediumDashed">
        <color rgb="FF7030A0"/>
      </left>
      <right style="mediumDashed">
        <color rgb="FF7030A0"/>
      </right>
      <top style="mediumDashed">
        <color rgb="FF7030A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rgb="FFC00000"/>
      </top>
      <bottom style="double">
        <color rgb="FFC00000"/>
      </bottom>
      <diagonal/>
    </border>
    <border>
      <left/>
      <right style="thin">
        <color indexed="64"/>
      </right>
      <top style="double">
        <color rgb="FFC00000"/>
      </top>
      <bottom style="double">
        <color rgb="FFC00000"/>
      </bottom>
      <diagonal/>
    </border>
    <border>
      <left/>
      <right/>
      <top style="double">
        <color rgb="FFC00000"/>
      </top>
      <bottom style="double">
        <color rgb="FFC00000"/>
      </bottom>
      <diagonal/>
    </border>
    <border>
      <left/>
      <right style="double">
        <color rgb="FFC00000"/>
      </right>
      <top style="double">
        <color rgb="FFC00000"/>
      </top>
      <bottom style="double">
        <color rgb="FFC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C00000"/>
      </left>
      <right style="thin">
        <color indexed="64"/>
      </right>
      <top style="double">
        <color rgb="FFC00000"/>
      </top>
      <bottom style="double">
        <color rgb="FFC00000"/>
      </bottom>
      <diagonal/>
    </border>
    <border>
      <left style="thin">
        <color indexed="64"/>
      </left>
      <right/>
      <top style="double">
        <color theme="5" tint="-0.24994659260841701"/>
      </top>
      <bottom style="double">
        <color rgb="FFC00000"/>
      </bottom>
      <diagonal/>
    </border>
    <border>
      <left/>
      <right style="thin">
        <color indexed="64"/>
      </right>
      <top style="double">
        <color theme="5" tint="-0.24994659260841701"/>
      </top>
      <bottom style="double">
        <color rgb="FFC00000"/>
      </bottom>
      <diagonal/>
    </border>
    <border>
      <left/>
      <right/>
      <top style="double">
        <color theme="5" tint="-0.24994659260841701"/>
      </top>
      <bottom style="double">
        <color rgb="FFC00000"/>
      </bottom>
      <diagonal/>
    </border>
    <border>
      <left/>
      <right style="double">
        <color rgb="FFC00000"/>
      </right>
      <top style="double">
        <color theme="5" tint="-0.24994659260841701"/>
      </top>
      <bottom style="double">
        <color rgb="FFC00000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44" fontId="1" fillId="0" borderId="0" applyFont="0" applyFill="0" applyBorder="0" applyAlignment="0" applyProtection="0"/>
  </cellStyleXfs>
  <cellXfs count="76">
    <xf numFmtId="0" fontId="0" fillId="0" borderId="0" xfId="0"/>
    <xf numFmtId="43" fontId="0" fillId="0" borderId="0" xfId="0" applyNumberFormat="1"/>
    <xf numFmtId="164" fontId="0" fillId="0" borderId="0" xfId="2" applyNumberFormat="1" applyFont="1"/>
    <xf numFmtId="165" fontId="0" fillId="0" borderId="4" xfId="1" applyNumberFormat="1" applyFont="1" applyBorder="1"/>
    <xf numFmtId="165" fontId="0" fillId="0" borderId="5" xfId="1" applyNumberFormat="1" applyFont="1" applyBorder="1"/>
    <xf numFmtId="165" fontId="0" fillId="0" borderId="0" xfId="1" applyNumberFormat="1" applyFont="1" applyBorder="1"/>
    <xf numFmtId="164" fontId="0" fillId="0" borderId="3" xfId="2" applyNumberFormat="1" applyFont="1" applyBorder="1"/>
    <xf numFmtId="164" fontId="0" fillId="0" borderId="5" xfId="2" applyNumberFormat="1" applyFont="1" applyBorder="1"/>
    <xf numFmtId="166" fontId="0" fillId="0" borderId="0" xfId="0" applyNumberFormat="1" applyAlignment="1" applyProtection="1">
      <alignment horizontal="left"/>
      <protection locked="0"/>
    </xf>
    <xf numFmtId="0" fontId="0" fillId="0" borderId="0" xfId="0" applyProtection="1"/>
    <xf numFmtId="0" fontId="4" fillId="0" borderId="0" xfId="0" applyFont="1" applyAlignment="1" applyProtection="1">
      <alignment horizontal="left" vertical="center" wrapText="1"/>
    </xf>
    <xf numFmtId="0" fontId="5" fillId="12" borderId="0" xfId="0" applyFont="1" applyFill="1" applyProtection="1"/>
    <xf numFmtId="9" fontId="0" fillId="9" borderId="0" xfId="0" applyNumberFormat="1" applyFill="1" applyProtection="1"/>
    <xf numFmtId="0" fontId="5" fillId="9" borderId="0" xfId="0" applyFont="1" applyFill="1" applyProtection="1"/>
    <xf numFmtId="9" fontId="0" fillId="8" borderId="0" xfId="0" applyNumberFormat="1" applyFill="1" applyProtection="1"/>
    <xf numFmtId="166" fontId="0" fillId="0" borderId="0" xfId="0" applyNumberFormat="1" applyAlignment="1" applyProtection="1">
      <alignment horizontal="left"/>
    </xf>
    <xf numFmtId="0" fontId="9" fillId="5" borderId="1" xfId="0" applyFont="1" applyFill="1" applyBorder="1" applyAlignment="1" applyProtection="1">
      <alignment horizontal="center" vertical="center" textRotation="60" wrapText="1"/>
    </xf>
    <xf numFmtId="0" fontId="9" fillId="6" borderId="1" xfId="0" applyFont="1" applyFill="1" applyBorder="1" applyAlignment="1" applyProtection="1">
      <alignment horizontal="center" vertical="center" textRotation="60" wrapText="1"/>
    </xf>
    <xf numFmtId="0" fontId="9" fillId="14" borderId="1" xfId="0" applyFont="1" applyFill="1" applyBorder="1" applyAlignment="1" applyProtection="1">
      <alignment horizontal="center" vertical="center" textRotation="60" wrapText="1"/>
    </xf>
    <xf numFmtId="0" fontId="9" fillId="15" borderId="1" xfId="0" applyFont="1" applyFill="1" applyBorder="1" applyAlignment="1" applyProtection="1">
      <alignment horizontal="center" vertical="center" textRotation="60" wrapText="1"/>
    </xf>
    <xf numFmtId="0" fontId="9" fillId="13" borderId="1" xfId="0" applyFont="1" applyFill="1" applyBorder="1" applyAlignment="1" applyProtection="1">
      <alignment horizontal="center" vertical="center" textRotation="60" wrapText="1"/>
    </xf>
    <xf numFmtId="0" fontId="9" fillId="3" borderId="1" xfId="0" applyFont="1" applyFill="1" applyBorder="1" applyAlignment="1" applyProtection="1">
      <alignment horizontal="center" vertical="center" textRotation="60" wrapText="1"/>
    </xf>
    <xf numFmtId="0" fontId="9" fillId="7" borderId="1" xfId="0" applyFont="1" applyFill="1" applyBorder="1" applyAlignment="1" applyProtection="1">
      <alignment horizontal="center" vertical="center" textRotation="60" wrapText="1"/>
    </xf>
    <xf numFmtId="0" fontId="10" fillId="10" borderId="11" xfId="0" applyFont="1" applyFill="1" applyBorder="1" applyProtection="1"/>
    <xf numFmtId="165" fontId="0" fillId="0" borderId="2" xfId="1" applyNumberFormat="1" applyFont="1" applyBorder="1" applyProtection="1"/>
    <xf numFmtId="165" fontId="0" fillId="0" borderId="3" xfId="1" applyNumberFormat="1" applyFont="1" applyBorder="1" applyProtection="1"/>
    <xf numFmtId="165" fontId="0" fillId="0" borderId="6" xfId="1" applyNumberFormat="1" applyFont="1" applyBorder="1" applyProtection="1"/>
    <xf numFmtId="164" fontId="0" fillId="0" borderId="3" xfId="2" applyNumberFormat="1" applyFont="1" applyBorder="1" applyProtection="1"/>
    <xf numFmtId="43" fontId="0" fillId="0" borderId="0" xfId="0" applyNumberFormat="1" applyProtection="1"/>
    <xf numFmtId="164" fontId="0" fillId="0" borderId="0" xfId="2" applyNumberFormat="1" applyFont="1" applyProtection="1"/>
    <xf numFmtId="0" fontId="10" fillId="10" borderId="12" xfId="0" applyFont="1" applyFill="1" applyBorder="1" applyProtection="1"/>
    <xf numFmtId="165" fontId="0" fillId="0" borderId="4" xfId="1" applyNumberFormat="1" applyFont="1" applyBorder="1" applyProtection="1"/>
    <xf numFmtId="165" fontId="0" fillId="0" borderId="5" xfId="1" applyNumberFormat="1" applyFont="1" applyBorder="1" applyProtection="1"/>
    <xf numFmtId="165" fontId="0" fillId="0" borderId="0" xfId="1" applyNumberFormat="1" applyFont="1" applyBorder="1" applyProtection="1"/>
    <xf numFmtId="164" fontId="0" fillId="0" borderId="5" xfId="2" applyNumberFormat="1" applyFont="1" applyBorder="1" applyProtection="1"/>
    <xf numFmtId="0" fontId="7" fillId="11" borderId="13" xfId="0" applyFont="1" applyFill="1" applyBorder="1" applyAlignment="1" applyProtection="1">
      <alignment vertical="center"/>
    </xf>
    <xf numFmtId="164" fontId="7" fillId="11" borderId="10" xfId="2" applyNumberFormat="1" applyFont="1" applyFill="1" applyBorder="1" applyAlignment="1" applyProtection="1">
      <alignment vertical="center"/>
    </xf>
    <xf numFmtId="0" fontId="0" fillId="0" borderId="0" xfId="0" applyAlignment="1" applyProtection="1">
      <alignment vertical="center"/>
    </xf>
    <xf numFmtId="165" fontId="0" fillId="0" borderId="2" xfId="0" applyNumberFormat="1" applyBorder="1"/>
    <xf numFmtId="165" fontId="0" fillId="0" borderId="3" xfId="0" applyNumberFormat="1" applyBorder="1"/>
    <xf numFmtId="165" fontId="0" fillId="0" borderId="6" xfId="0" applyNumberFormat="1" applyBorder="1"/>
    <xf numFmtId="0" fontId="0" fillId="0" borderId="2" xfId="1" applyNumberFormat="1" applyFont="1" applyBorder="1" applyProtection="1"/>
    <xf numFmtId="0" fontId="0" fillId="0" borderId="4" xfId="1" applyNumberFormat="1" applyFont="1" applyBorder="1" applyProtection="1"/>
    <xf numFmtId="0" fontId="0" fillId="0" borderId="3" xfId="1" applyNumberFormat="1" applyFont="1" applyBorder="1" applyProtection="1"/>
    <xf numFmtId="0" fontId="0" fillId="0" borderId="6" xfId="1" applyNumberFormat="1" applyFont="1" applyBorder="1" applyProtection="1"/>
    <xf numFmtId="0" fontId="0" fillId="0" borderId="3" xfId="2" applyNumberFormat="1" applyFont="1" applyBorder="1" applyProtection="1"/>
    <xf numFmtId="0" fontId="0" fillId="0" borderId="5" xfId="1" applyNumberFormat="1" applyFont="1" applyBorder="1" applyProtection="1"/>
    <xf numFmtId="0" fontId="0" fillId="0" borderId="0" xfId="1" applyNumberFormat="1" applyFont="1" applyBorder="1" applyProtection="1"/>
    <xf numFmtId="0" fontId="0" fillId="0" borderId="5" xfId="2" applyNumberFormat="1" applyFont="1" applyBorder="1" applyProtection="1"/>
    <xf numFmtId="0" fontId="7" fillId="11" borderId="7" xfId="0" applyNumberFormat="1" applyFont="1" applyFill="1" applyBorder="1" applyAlignment="1" applyProtection="1">
      <alignment vertical="center"/>
    </xf>
    <xf numFmtId="0" fontId="7" fillId="11" borderId="8" xfId="0" applyNumberFormat="1" applyFont="1" applyFill="1" applyBorder="1" applyAlignment="1" applyProtection="1">
      <alignment vertical="center"/>
    </xf>
    <xf numFmtId="0" fontId="7" fillId="11" borderId="9" xfId="0" applyNumberFormat="1" applyFont="1" applyFill="1" applyBorder="1" applyAlignment="1" applyProtection="1">
      <alignment vertical="center"/>
    </xf>
    <xf numFmtId="0" fontId="7" fillId="11" borderId="10" xfId="2" applyNumberFormat="1" applyFont="1" applyFill="1" applyBorder="1" applyAlignment="1" applyProtection="1">
      <alignment vertical="center"/>
    </xf>
    <xf numFmtId="165" fontId="0" fillId="0" borderId="4" xfId="0" applyNumberFormat="1" applyBorder="1"/>
    <xf numFmtId="165" fontId="0" fillId="0" borderId="5" xfId="0" applyNumberFormat="1" applyBorder="1"/>
    <xf numFmtId="165" fontId="0" fillId="0" borderId="0" xfId="0" applyNumberFormat="1" applyBorder="1"/>
    <xf numFmtId="164" fontId="7" fillId="11" borderId="17" xfId="2" applyNumberFormat="1" applyFont="1" applyFill="1" applyBorder="1" applyAlignment="1" applyProtection="1">
      <alignment vertical="center"/>
    </xf>
    <xf numFmtId="0" fontId="8" fillId="4" borderId="1" xfId="0" applyFont="1" applyFill="1" applyBorder="1" applyAlignment="1" applyProtection="1">
      <alignment horizontal="left" textRotation="60"/>
    </xf>
    <xf numFmtId="0" fontId="8" fillId="4" borderId="1" xfId="0" applyFont="1" applyFill="1" applyBorder="1" applyAlignment="1" applyProtection="1">
      <alignment horizontal="left" vertical="center" textRotation="60"/>
    </xf>
    <xf numFmtId="167" fontId="7" fillId="11" borderId="14" xfId="0" applyNumberFormat="1" applyFont="1" applyFill="1" applyBorder="1" applyAlignment="1" applyProtection="1">
      <alignment vertical="center"/>
    </xf>
    <xf numFmtId="167" fontId="7" fillId="11" borderId="15" xfId="0" applyNumberFormat="1" applyFont="1" applyFill="1" applyBorder="1" applyAlignment="1" applyProtection="1">
      <alignment vertical="center"/>
    </xf>
    <xf numFmtId="167" fontId="7" fillId="11" borderId="16" xfId="0" applyNumberFormat="1" applyFont="1" applyFill="1" applyBorder="1" applyAlignment="1" applyProtection="1">
      <alignment vertical="center"/>
    </xf>
    <xf numFmtId="168" fontId="7" fillId="11" borderId="7" xfId="4" applyNumberFormat="1" applyFont="1" applyFill="1" applyBorder="1" applyAlignment="1" applyProtection="1">
      <alignment vertical="center"/>
    </xf>
    <xf numFmtId="168" fontId="7" fillId="11" borderId="8" xfId="4" applyNumberFormat="1" applyFont="1" applyFill="1" applyBorder="1" applyAlignment="1" applyProtection="1">
      <alignment vertical="center"/>
    </xf>
    <xf numFmtId="168" fontId="7" fillId="11" borderId="9" xfId="4" applyNumberFormat="1" applyFont="1" applyFill="1" applyBorder="1" applyAlignment="1" applyProtection="1">
      <alignment vertical="center"/>
    </xf>
    <xf numFmtId="0" fontId="0" fillId="0" borderId="0" xfId="0" applyNumberFormat="1" applyProtection="1"/>
    <xf numFmtId="0" fontId="0" fillId="0" borderId="0" xfId="0" applyNumberFormat="1"/>
    <xf numFmtId="0" fontId="6" fillId="16" borderId="0" xfId="0" applyFont="1" applyFill="1" applyProtection="1"/>
    <xf numFmtId="0" fontId="6" fillId="16" borderId="0" xfId="0" applyFont="1" applyFill="1" applyAlignment="1">
      <alignment horizontal="right"/>
    </xf>
    <xf numFmtId="9" fontId="6" fillId="17" borderId="0" xfId="0" applyNumberFormat="1" applyFont="1" applyFill="1"/>
    <xf numFmtId="0" fontId="6" fillId="6" borderId="0" xfId="0" applyFont="1" applyFill="1" applyProtection="1"/>
    <xf numFmtId="0" fontId="6" fillId="6" borderId="0" xfId="0" applyFont="1" applyFill="1" applyAlignment="1">
      <alignment horizontal="right"/>
    </xf>
    <xf numFmtId="9" fontId="6" fillId="5" borderId="0" xfId="0" applyNumberFormat="1" applyFont="1" applyFill="1"/>
    <xf numFmtId="0" fontId="3" fillId="2" borderId="0" xfId="3" applyFont="1" applyAlignment="1" applyProtection="1">
      <alignment horizontal="center"/>
    </xf>
    <xf numFmtId="0" fontId="3" fillId="2" borderId="0" xfId="3" applyFont="1" applyAlignment="1">
      <alignment horizontal="center"/>
    </xf>
    <xf numFmtId="0" fontId="3" fillId="2" borderId="0" xfId="3" applyFont="1" applyAlignment="1" applyProtection="1"/>
  </cellXfs>
  <cellStyles count="5">
    <cellStyle name="Accent2" xfId="3" builtinId="33"/>
    <cellStyle name="Komma" xfId="1" builtinId="3"/>
    <cellStyle name="Procent" xfId="2" builtinId="5"/>
    <cellStyle name="Standaard" xfId="0" builtinId="0"/>
    <cellStyle name="Valuta" xfId="4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A3" sqref="A3"/>
    </sheetView>
  </sheetViews>
  <sheetFormatPr defaultColWidth="9.140625" defaultRowHeight="15" x14ac:dyDescent="0.25"/>
  <cols>
    <col min="1" max="1" width="20.7109375" style="9" customWidth="1"/>
    <col min="2" max="8" width="13.7109375" style="9" customWidth="1"/>
    <col min="9" max="10" width="12.7109375" style="9" customWidth="1"/>
    <col min="11" max="16384" width="9.140625" style="9"/>
  </cols>
  <sheetData>
    <row r="1" spans="1:10" ht="32.1" customHeight="1" x14ac:dyDescent="0.6">
      <c r="A1" s="73" t="s">
        <v>32</v>
      </c>
      <c r="B1" s="73"/>
      <c r="C1" s="73"/>
      <c r="D1" s="73"/>
      <c r="E1" s="73"/>
      <c r="F1" s="73"/>
      <c r="G1" s="73"/>
      <c r="H1" s="73"/>
    </row>
    <row r="2" spans="1:10" ht="15.75" x14ac:dyDescent="0.25">
      <c r="A2" s="10"/>
    </row>
    <row r="3" spans="1:10" ht="15" customHeight="1" x14ac:dyDescent="0.25"/>
    <row r="4" spans="1:10" ht="15" customHeight="1" x14ac:dyDescent="0.25">
      <c r="A4" s="11" t="s">
        <v>11</v>
      </c>
      <c r="B4" s="12">
        <v>0.4</v>
      </c>
    </row>
    <row r="5" spans="1:10" ht="15" customHeight="1" x14ac:dyDescent="0.25">
      <c r="A5" s="13" t="s">
        <v>12</v>
      </c>
      <c r="B5" s="14">
        <v>0.21</v>
      </c>
    </row>
    <row r="6" spans="1:10" ht="15" customHeight="1" x14ac:dyDescent="0.25"/>
    <row r="7" spans="1:10" ht="15" customHeight="1" thickBot="1" x14ac:dyDescent="0.3">
      <c r="A7" s="15" t="s">
        <v>24</v>
      </c>
      <c r="B7" s="65"/>
    </row>
    <row r="8" spans="1:10" ht="65.099999999999994" customHeight="1" x14ac:dyDescent="0.25">
      <c r="A8" s="58" t="s">
        <v>1</v>
      </c>
      <c r="B8" s="16" t="s">
        <v>20</v>
      </c>
      <c r="C8" s="17" t="s">
        <v>21</v>
      </c>
      <c r="D8" s="18" t="s">
        <v>22</v>
      </c>
      <c r="E8" s="19" t="s">
        <v>12</v>
      </c>
      <c r="F8" s="20" t="s">
        <v>23</v>
      </c>
      <c r="G8" s="21" t="s">
        <v>15</v>
      </c>
      <c r="H8" s="22" t="s">
        <v>10</v>
      </c>
    </row>
    <row r="9" spans="1:10" x14ac:dyDescent="0.25">
      <c r="A9" s="23" t="s">
        <v>2</v>
      </c>
      <c r="B9" s="41">
        <v>61310</v>
      </c>
      <c r="C9" s="43"/>
      <c r="D9" s="41">
        <v>94830</v>
      </c>
      <c r="E9" s="44"/>
      <c r="F9" s="43"/>
      <c r="G9" s="41"/>
      <c r="H9" s="45"/>
      <c r="I9" s="28"/>
      <c r="J9" s="29"/>
    </row>
    <row r="10" spans="1:10" x14ac:dyDescent="0.25">
      <c r="A10" s="30" t="s">
        <v>3</v>
      </c>
      <c r="B10" s="42">
        <v>44050</v>
      </c>
      <c r="C10" s="46"/>
      <c r="D10" s="42">
        <v>72570</v>
      </c>
      <c r="E10" s="47"/>
      <c r="F10" s="46"/>
      <c r="G10" s="42"/>
      <c r="H10" s="48"/>
    </row>
    <row r="11" spans="1:10" x14ac:dyDescent="0.25">
      <c r="A11" s="30" t="s">
        <v>9</v>
      </c>
      <c r="B11" s="42">
        <v>93460</v>
      </c>
      <c r="C11" s="46"/>
      <c r="D11" s="42">
        <v>155850</v>
      </c>
      <c r="E11" s="47"/>
      <c r="F11" s="46"/>
      <c r="G11" s="42"/>
      <c r="H11" s="48"/>
    </row>
    <row r="12" spans="1:10" x14ac:dyDescent="0.25">
      <c r="A12" s="30" t="s">
        <v>8</v>
      </c>
      <c r="B12" s="42">
        <v>79570</v>
      </c>
      <c r="C12" s="46"/>
      <c r="D12" s="42">
        <v>125300</v>
      </c>
      <c r="E12" s="47"/>
      <c r="F12" s="46"/>
      <c r="G12" s="42"/>
      <c r="H12" s="48"/>
    </row>
    <row r="13" spans="1:10" x14ac:dyDescent="0.25">
      <c r="A13" s="30" t="s">
        <v>7</v>
      </c>
      <c r="B13" s="42">
        <v>51800</v>
      </c>
      <c r="C13" s="46"/>
      <c r="D13" s="42">
        <v>90520</v>
      </c>
      <c r="E13" s="47"/>
      <c r="F13" s="46"/>
      <c r="G13" s="42"/>
      <c r="H13" s="48"/>
    </row>
    <row r="14" spans="1:10" x14ac:dyDescent="0.25">
      <c r="A14" s="30" t="s">
        <v>4</v>
      </c>
      <c r="B14" s="42">
        <v>46520</v>
      </c>
      <c r="C14" s="46"/>
      <c r="D14" s="42">
        <v>75130</v>
      </c>
      <c r="E14" s="47"/>
      <c r="F14" s="46"/>
      <c r="G14" s="42"/>
      <c r="H14" s="48"/>
    </row>
    <row r="15" spans="1:10" x14ac:dyDescent="0.25">
      <c r="A15" s="30" t="s">
        <v>6</v>
      </c>
      <c r="B15" s="42">
        <v>48800</v>
      </c>
      <c r="C15" s="46"/>
      <c r="D15" s="42">
        <v>78420</v>
      </c>
      <c r="E15" s="47"/>
      <c r="F15" s="46"/>
      <c r="G15" s="42"/>
      <c r="H15" s="48"/>
    </row>
    <row r="16" spans="1:10" ht="15.75" thickBot="1" x14ac:dyDescent="0.3">
      <c r="A16" s="30" t="s">
        <v>5</v>
      </c>
      <c r="B16" s="42">
        <v>25670</v>
      </c>
      <c r="C16" s="46"/>
      <c r="D16" s="42">
        <v>39940</v>
      </c>
      <c r="E16" s="47"/>
      <c r="F16" s="46"/>
      <c r="G16" s="42"/>
      <c r="H16" s="48"/>
    </row>
    <row r="17" spans="1:8" s="37" customFormat="1" ht="20.100000000000001" customHeight="1" thickTop="1" thickBot="1" x14ac:dyDescent="0.3">
      <c r="A17" s="35" t="s">
        <v>13</v>
      </c>
      <c r="B17" s="49"/>
      <c r="C17" s="50"/>
      <c r="D17" s="49"/>
      <c r="E17" s="51"/>
      <c r="F17" s="50"/>
      <c r="G17" s="49"/>
      <c r="H17" s="52"/>
    </row>
    <row r="18" spans="1:8" ht="15.75" thickTop="1" x14ac:dyDescent="0.25"/>
  </sheetData>
  <mergeCells count="1">
    <mergeCell ref="A1:H1"/>
  </mergeCells>
  <pageMargins left="0.7" right="0.7" top="0.75" bottom="0.75" header="0.3" footer="0.3"/>
  <pageSetup paperSize="9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"/>
  <sheetViews>
    <sheetView view="pageLayout" topLeftCell="B44" zoomScaleNormal="100" workbookViewId="0">
      <selection activeCell="J8" sqref="J8"/>
    </sheetView>
  </sheetViews>
  <sheetFormatPr defaultColWidth="8.85546875" defaultRowHeight="15" x14ac:dyDescent="0.25"/>
  <cols>
    <col min="1" max="1" width="20" bestFit="1" customWidth="1"/>
    <col min="2" max="6" width="14.28515625" bestFit="1" customWidth="1"/>
    <col min="7" max="7" width="19.5703125" bestFit="1" customWidth="1"/>
    <col min="8" max="8" width="10.5703125" bestFit="1" customWidth="1"/>
    <col min="9" max="10" width="12.7109375" customWidth="1"/>
  </cols>
  <sheetData>
    <row r="1" spans="1:10" ht="32.1" customHeight="1" x14ac:dyDescent="0.6">
      <c r="A1" s="73" t="s">
        <v>33</v>
      </c>
      <c r="B1" s="73"/>
      <c r="C1" s="73"/>
      <c r="D1" s="73"/>
      <c r="E1" s="73"/>
      <c r="F1" s="73"/>
      <c r="G1" s="73"/>
      <c r="H1" s="73"/>
    </row>
    <row r="2" spans="1:10" ht="15.75" x14ac:dyDescent="0.25">
      <c r="A2" s="10"/>
      <c r="B2" s="9"/>
      <c r="C2" s="9"/>
      <c r="D2" s="9"/>
      <c r="E2" s="9"/>
      <c r="F2" s="9"/>
      <c r="G2" s="9"/>
      <c r="H2" s="9"/>
    </row>
    <row r="3" spans="1:10" ht="15" customHeight="1" x14ac:dyDescent="0.25">
      <c r="A3" s="9"/>
      <c r="B3" s="9"/>
      <c r="C3" s="9"/>
      <c r="D3" s="9"/>
      <c r="E3" s="9"/>
      <c r="F3" s="9"/>
      <c r="G3" s="9"/>
      <c r="H3" s="9"/>
    </row>
    <row r="4" spans="1:10" ht="15" customHeight="1" x14ac:dyDescent="0.25">
      <c r="A4" s="11" t="s">
        <v>25</v>
      </c>
      <c r="B4" s="12">
        <v>0.4</v>
      </c>
      <c r="C4" s="9"/>
      <c r="D4" s="9"/>
      <c r="E4" s="9"/>
      <c r="F4" s="67"/>
      <c r="G4" s="68" t="s">
        <v>30</v>
      </c>
      <c r="H4" s="69">
        <v>0.1</v>
      </c>
    </row>
    <row r="5" spans="1:10" ht="15" customHeight="1" x14ac:dyDescent="0.25">
      <c r="A5" s="13" t="s">
        <v>12</v>
      </c>
      <c r="B5" s="14">
        <v>0.21</v>
      </c>
      <c r="C5" s="9"/>
      <c r="D5" s="9"/>
      <c r="E5" s="9"/>
      <c r="F5" s="70"/>
      <c r="G5" s="71" t="s">
        <v>31</v>
      </c>
      <c r="H5" s="72">
        <v>0.2</v>
      </c>
    </row>
    <row r="6" spans="1:10" ht="15" customHeight="1" x14ac:dyDescent="0.25">
      <c r="A6" s="9"/>
      <c r="B6" s="9"/>
      <c r="C6" s="9"/>
      <c r="D6" s="9"/>
      <c r="E6" s="9"/>
      <c r="F6" s="9"/>
      <c r="G6" s="9"/>
      <c r="H6" s="9"/>
    </row>
    <row r="7" spans="1:10" ht="15" customHeight="1" thickBot="1" x14ac:dyDescent="0.3">
      <c r="A7" s="15" t="s">
        <v>24</v>
      </c>
      <c r="B7" s="65"/>
      <c r="C7" s="9"/>
      <c r="D7" s="9"/>
      <c r="E7" s="9"/>
      <c r="F7" s="9"/>
      <c r="G7" s="9"/>
      <c r="H7" s="9"/>
    </row>
    <row r="8" spans="1:10" ht="65.099999999999994" customHeight="1" x14ac:dyDescent="0.25">
      <c r="A8" s="58" t="s">
        <v>1</v>
      </c>
      <c r="B8" s="16" t="s">
        <v>14</v>
      </c>
      <c r="C8" s="17" t="s">
        <v>25</v>
      </c>
      <c r="D8" s="18" t="s">
        <v>16</v>
      </c>
      <c r="E8" s="19" t="s">
        <v>12</v>
      </c>
      <c r="F8" s="20" t="s">
        <v>26</v>
      </c>
      <c r="G8" s="21" t="s">
        <v>15</v>
      </c>
      <c r="H8" s="22" t="s">
        <v>27</v>
      </c>
    </row>
    <row r="9" spans="1:10" x14ac:dyDescent="0.25">
      <c r="A9" s="23" t="s">
        <v>2</v>
      </c>
      <c r="B9" s="24">
        <v>62880</v>
      </c>
      <c r="C9" s="25">
        <f>B9*$B$4</f>
        <v>25152</v>
      </c>
      <c r="D9" s="24">
        <v>95810</v>
      </c>
      <c r="E9" s="26">
        <f>$B$5*D9</f>
        <v>20120.099999999999</v>
      </c>
      <c r="F9" s="25">
        <v>115930</v>
      </c>
      <c r="G9" s="24">
        <f>D9-C9-B9</f>
        <v>7778</v>
      </c>
      <c r="H9" s="27">
        <f>G9/C9</f>
        <v>0.30923982188295163</v>
      </c>
      <c r="I9" s="1"/>
      <c r="J9" s="2"/>
    </row>
    <row r="10" spans="1:10" x14ac:dyDescent="0.25">
      <c r="A10" s="30" t="s">
        <v>3</v>
      </c>
      <c r="B10" s="31">
        <v>79110</v>
      </c>
      <c r="C10" s="32">
        <f t="shared" ref="C10:C16" si="0">B10*$B$4</f>
        <v>31644</v>
      </c>
      <c r="D10" s="31">
        <v>120450</v>
      </c>
      <c r="E10" s="33">
        <f t="shared" ref="E10:E16" si="1">$B$5*D10</f>
        <v>25294.5</v>
      </c>
      <c r="F10" s="32">
        <f t="shared" ref="F10:F16" si="2">E10+D10</f>
        <v>145744.5</v>
      </c>
      <c r="G10" s="31">
        <f t="shared" ref="G10:G16" si="3">D10-C10-B10</f>
        <v>9696</v>
      </c>
      <c r="H10" s="48" t="e">
        <f>G10/A10</f>
        <v>#VALUE!</v>
      </c>
    </row>
    <row r="11" spans="1:10" x14ac:dyDescent="0.25">
      <c r="A11" s="30" t="s">
        <v>9</v>
      </c>
      <c r="B11" s="31">
        <v>85700</v>
      </c>
      <c r="C11" s="32">
        <f t="shared" si="0"/>
        <v>34280</v>
      </c>
      <c r="D11" s="31">
        <v>133450</v>
      </c>
      <c r="E11" s="33">
        <f t="shared" si="1"/>
        <v>28024.5</v>
      </c>
      <c r="F11" s="32">
        <f t="shared" si="2"/>
        <v>161474.5</v>
      </c>
      <c r="G11" s="31">
        <f t="shared" si="3"/>
        <v>13470</v>
      </c>
      <c r="H11" s="34">
        <f t="shared" ref="H11:H16" si="4">G11/B11</f>
        <v>0.15717619603267211</v>
      </c>
    </row>
    <row r="12" spans="1:10" x14ac:dyDescent="0.25">
      <c r="A12" s="30" t="s">
        <v>8</v>
      </c>
      <c r="B12" s="31">
        <v>44940</v>
      </c>
      <c r="C12" s="32">
        <f t="shared" si="0"/>
        <v>17976</v>
      </c>
      <c r="D12" s="31">
        <v>78100</v>
      </c>
      <c r="E12" s="33">
        <f t="shared" si="1"/>
        <v>16401</v>
      </c>
      <c r="F12" s="32">
        <f t="shared" si="2"/>
        <v>94501</v>
      </c>
      <c r="G12" s="31">
        <f t="shared" si="3"/>
        <v>15184</v>
      </c>
      <c r="H12" s="34">
        <f t="shared" si="4"/>
        <v>0.33787271918113038</v>
      </c>
    </row>
    <row r="13" spans="1:10" x14ac:dyDescent="0.25">
      <c r="A13" s="30" t="s">
        <v>28</v>
      </c>
      <c r="B13" s="31">
        <v>96030</v>
      </c>
      <c r="C13" s="32">
        <f t="shared" si="0"/>
        <v>38412</v>
      </c>
      <c r="D13" s="31">
        <v>160520</v>
      </c>
      <c r="E13" s="33">
        <f t="shared" si="1"/>
        <v>33709.199999999997</v>
      </c>
      <c r="F13" s="32">
        <f t="shared" si="2"/>
        <v>194229.2</v>
      </c>
      <c r="G13" s="31">
        <f t="shared" si="3"/>
        <v>26078</v>
      </c>
      <c r="H13" s="34">
        <f t="shared" si="4"/>
        <v>0.27156097053004269</v>
      </c>
    </row>
    <row r="14" spans="1:10" x14ac:dyDescent="0.25">
      <c r="A14" s="30" t="s">
        <v>29</v>
      </c>
      <c r="B14" s="31">
        <v>31540</v>
      </c>
      <c r="C14" s="32">
        <f t="shared" si="0"/>
        <v>12616</v>
      </c>
      <c r="D14" s="31">
        <v>48520</v>
      </c>
      <c r="E14" s="33">
        <f t="shared" si="1"/>
        <v>10189.199999999999</v>
      </c>
      <c r="F14" s="32">
        <f t="shared" si="2"/>
        <v>58709.2</v>
      </c>
      <c r="G14" s="31">
        <f t="shared" si="3"/>
        <v>4364</v>
      </c>
      <c r="H14" s="34">
        <f t="shared" si="4"/>
        <v>0.13836398224476854</v>
      </c>
    </row>
    <row r="15" spans="1:10" x14ac:dyDescent="0.25">
      <c r="A15" s="30" t="s">
        <v>6</v>
      </c>
      <c r="B15" s="31">
        <v>10880</v>
      </c>
      <c r="C15" s="32">
        <f t="shared" si="0"/>
        <v>4352</v>
      </c>
      <c r="D15" s="31">
        <v>16810</v>
      </c>
      <c r="E15" s="33">
        <f t="shared" si="1"/>
        <v>3530.1</v>
      </c>
      <c r="F15" s="32">
        <f t="shared" si="2"/>
        <v>20340.099999999999</v>
      </c>
      <c r="G15" s="31">
        <f t="shared" si="3"/>
        <v>1578</v>
      </c>
      <c r="H15" s="34">
        <f t="shared" si="4"/>
        <v>0.14503676470588237</v>
      </c>
    </row>
    <row r="16" spans="1:10" ht="15.75" thickBot="1" x14ac:dyDescent="0.3">
      <c r="A16" s="30" t="s">
        <v>5</v>
      </c>
      <c r="B16" s="31">
        <v>35480</v>
      </c>
      <c r="C16" s="32">
        <f t="shared" si="0"/>
        <v>14192</v>
      </c>
      <c r="D16" s="31">
        <v>53750</v>
      </c>
      <c r="E16" s="33">
        <f t="shared" si="1"/>
        <v>11287.5</v>
      </c>
      <c r="F16" s="32">
        <f t="shared" si="2"/>
        <v>65037.5</v>
      </c>
      <c r="G16" s="31">
        <f t="shared" si="3"/>
        <v>4078</v>
      </c>
      <c r="H16" s="34">
        <f t="shared" si="4"/>
        <v>0.1149379932356257</v>
      </c>
    </row>
    <row r="17" spans="1:8" ht="20.100000000000001" customHeight="1" thickTop="1" thickBot="1" x14ac:dyDescent="0.3">
      <c r="A17" s="35" t="s">
        <v>13</v>
      </c>
      <c r="B17" s="62">
        <f>SUM(B9:B16)</f>
        <v>446560</v>
      </c>
      <c r="C17" s="63">
        <f t="shared" ref="C17:G17" si="5">SUM(C9:C16)</f>
        <v>178624</v>
      </c>
      <c r="D17" s="62">
        <f t="shared" si="5"/>
        <v>707410</v>
      </c>
      <c r="E17" s="64">
        <f t="shared" si="5"/>
        <v>148556.1</v>
      </c>
      <c r="F17" s="63">
        <f t="shared" si="5"/>
        <v>855965.99999999988</v>
      </c>
      <c r="G17" s="62">
        <f t="shared" si="5"/>
        <v>82226</v>
      </c>
      <c r="H17" s="36">
        <f>G17/C17</f>
        <v>0.46033007882479399</v>
      </c>
    </row>
    <row r="18" spans="1:8" ht="15.75" thickTop="1" x14ac:dyDescent="0.25"/>
  </sheetData>
  <mergeCells count="1">
    <mergeCell ref="A1:H1"/>
  </mergeCells>
  <pageMargins left="0.7" right="0.7" top="0.75" bottom="0.75" header="0.3" footer="0.3"/>
  <pageSetup paperSize="9" orientation="portrait" r:id="rId1"/>
  <headerFooter>
    <oddFooter>&amp;RWoonwarenhuizen Limburg.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8"/>
  <sheetViews>
    <sheetView workbookViewId="0">
      <selection sqref="A1:H1"/>
    </sheetView>
  </sheetViews>
  <sheetFormatPr defaultColWidth="8.85546875" defaultRowHeight="15" customHeight="1" x14ac:dyDescent="0.25"/>
  <cols>
    <col min="1" max="1" width="21.42578125" customWidth="1"/>
    <col min="2" max="8" width="9.5703125" customWidth="1"/>
    <col min="9" max="10" width="9.140625" customWidth="1"/>
  </cols>
  <sheetData>
    <row r="1" spans="1:8" ht="31.5" x14ac:dyDescent="0.6">
      <c r="A1" s="75" t="s">
        <v>35</v>
      </c>
      <c r="B1" s="75"/>
      <c r="C1" s="75"/>
      <c r="D1" s="75"/>
      <c r="E1" s="75"/>
      <c r="F1" s="75"/>
      <c r="G1" s="75"/>
      <c r="H1" s="75"/>
    </row>
    <row r="4" spans="1:8" ht="15" customHeight="1" x14ac:dyDescent="0.25">
      <c r="A4" t="s">
        <v>11</v>
      </c>
      <c r="B4">
        <v>0.42</v>
      </c>
    </row>
    <row r="5" spans="1:8" ht="15" customHeight="1" x14ac:dyDescent="0.25">
      <c r="A5" t="s">
        <v>12</v>
      </c>
      <c r="B5">
        <v>0.21</v>
      </c>
    </row>
    <row r="7" spans="1:8" ht="15" customHeight="1" thickBot="1" x14ac:dyDescent="0.3">
      <c r="A7" t="s">
        <v>24</v>
      </c>
    </row>
    <row r="8" spans="1:8" ht="63" customHeight="1" x14ac:dyDescent="0.25">
      <c r="A8" s="58" t="s">
        <v>1</v>
      </c>
      <c r="B8" s="16" t="s">
        <v>14</v>
      </c>
      <c r="C8" s="17" t="s">
        <v>11</v>
      </c>
      <c r="D8" s="18" t="s">
        <v>16</v>
      </c>
      <c r="E8" s="19" t="s">
        <v>12</v>
      </c>
      <c r="F8" s="20" t="s">
        <v>17</v>
      </c>
      <c r="G8" s="21" t="s">
        <v>15</v>
      </c>
      <c r="H8" s="22" t="s">
        <v>10</v>
      </c>
    </row>
    <row r="9" spans="1:8" ht="15" customHeight="1" x14ac:dyDescent="0.25">
      <c r="A9" s="23" t="s">
        <v>2</v>
      </c>
      <c r="B9" s="24">
        <v>11440</v>
      </c>
      <c r="C9" s="25">
        <f>B9*$B$4</f>
        <v>4804.8</v>
      </c>
      <c r="D9" s="24">
        <v>18040</v>
      </c>
      <c r="E9" s="26">
        <f>$B$5*D9</f>
        <v>3788.3999999999996</v>
      </c>
      <c r="F9" s="25">
        <f>E9+D9</f>
        <v>21828.400000000001</v>
      </c>
      <c r="G9" s="24">
        <f>D9-C9-B9</f>
        <v>1795.2000000000007</v>
      </c>
      <c r="H9" s="27">
        <f>G9/B9</f>
        <v>0.156923076923077</v>
      </c>
    </row>
    <row r="10" spans="1:8" ht="15" customHeight="1" x14ac:dyDescent="0.25">
      <c r="A10" s="30" t="s">
        <v>3</v>
      </c>
      <c r="B10" s="31">
        <v>28250</v>
      </c>
      <c r="C10" s="32">
        <f t="shared" ref="C10:C16" si="0">B10*$B$4</f>
        <v>11865</v>
      </c>
      <c r="D10" s="31">
        <v>44750</v>
      </c>
      <c r="E10" s="33">
        <f t="shared" ref="E10:E16" si="1">$B$5*D10</f>
        <v>9397.5</v>
      </c>
      <c r="F10" s="32">
        <f t="shared" ref="F10:F16" si="2">E10+D10</f>
        <v>54147.5</v>
      </c>
      <c r="G10" s="31">
        <f t="shared" ref="G10:G16" si="3">D10-C10-B10</f>
        <v>4635</v>
      </c>
      <c r="H10" s="48">
        <f t="shared" ref="H10:H17" si="4">G10/B10</f>
        <v>0.164070796460177</v>
      </c>
    </row>
    <row r="11" spans="1:8" ht="15" customHeight="1" x14ac:dyDescent="0.25">
      <c r="A11" s="30" t="s">
        <v>9</v>
      </c>
      <c r="B11" s="31">
        <v>42510</v>
      </c>
      <c r="C11" s="32">
        <f t="shared" si="0"/>
        <v>17854.2</v>
      </c>
      <c r="D11" s="31">
        <v>65750</v>
      </c>
      <c r="E11" s="33">
        <f t="shared" si="1"/>
        <v>13807.5</v>
      </c>
      <c r="F11" s="32">
        <f t="shared" si="2"/>
        <v>79557.5</v>
      </c>
      <c r="G11" s="31">
        <f t="shared" si="3"/>
        <v>5385.8000000000029</v>
      </c>
      <c r="H11" s="34">
        <f t="shared" si="4"/>
        <v>0.12669489531874858</v>
      </c>
    </row>
    <row r="12" spans="1:8" ht="15" customHeight="1" x14ac:dyDescent="0.25">
      <c r="A12" s="30" t="s">
        <v>8</v>
      </c>
      <c r="B12" s="31">
        <v>29280</v>
      </c>
      <c r="C12" s="32">
        <f t="shared" si="0"/>
        <v>12297.6</v>
      </c>
      <c r="D12" s="31">
        <v>50400</v>
      </c>
      <c r="E12" s="33">
        <f t="shared" si="1"/>
        <v>10584</v>
      </c>
      <c r="F12" s="32">
        <f t="shared" si="2"/>
        <v>60984</v>
      </c>
      <c r="G12" s="31">
        <f t="shared" si="3"/>
        <v>8822.4000000000015</v>
      </c>
      <c r="H12" s="34">
        <f t="shared" si="4"/>
        <v>0.3013114754098361</v>
      </c>
    </row>
    <row r="13" spans="1:8" ht="15" customHeight="1" x14ac:dyDescent="0.25">
      <c r="A13" s="30" t="s">
        <v>7</v>
      </c>
      <c r="B13" s="31">
        <v>20780</v>
      </c>
      <c r="C13" s="32">
        <f t="shared" si="0"/>
        <v>8727.6</v>
      </c>
      <c r="D13" s="31">
        <v>35540</v>
      </c>
      <c r="E13" s="33">
        <f t="shared" si="1"/>
        <v>7463.4</v>
      </c>
      <c r="F13" s="32">
        <f t="shared" si="2"/>
        <v>43003.4</v>
      </c>
      <c r="G13" s="31">
        <f t="shared" si="3"/>
        <v>6032.4000000000015</v>
      </c>
      <c r="H13" s="34">
        <f t="shared" si="4"/>
        <v>0.29029836381135715</v>
      </c>
    </row>
    <row r="14" spans="1:8" ht="15" customHeight="1" x14ac:dyDescent="0.25">
      <c r="A14" s="30" t="s">
        <v>4</v>
      </c>
      <c r="B14" s="31">
        <v>86370</v>
      </c>
      <c r="C14" s="32">
        <f t="shared" si="0"/>
        <v>36275.4</v>
      </c>
      <c r="D14" s="31">
        <v>140480</v>
      </c>
      <c r="E14" s="33">
        <f t="shared" si="1"/>
        <v>29500.799999999999</v>
      </c>
      <c r="F14" s="32">
        <f t="shared" si="2"/>
        <v>169980.79999999999</v>
      </c>
      <c r="G14" s="31">
        <f t="shared" si="3"/>
        <v>17834.600000000006</v>
      </c>
      <c r="H14" s="34">
        <f t="shared" si="4"/>
        <v>0.20649067963413228</v>
      </c>
    </row>
    <row r="15" spans="1:8" ht="15" customHeight="1" x14ac:dyDescent="0.25">
      <c r="A15" s="30" t="s">
        <v>6</v>
      </c>
      <c r="B15" s="31">
        <v>30580</v>
      </c>
      <c r="C15" s="32">
        <f t="shared" si="0"/>
        <v>12843.6</v>
      </c>
      <c r="D15" s="31">
        <v>46470</v>
      </c>
      <c r="E15" s="33">
        <f t="shared" si="1"/>
        <v>9758.6999999999989</v>
      </c>
      <c r="F15" s="32">
        <f t="shared" si="2"/>
        <v>56228.7</v>
      </c>
      <c r="G15" s="31">
        <f t="shared" si="3"/>
        <v>3046.4000000000015</v>
      </c>
      <c r="H15" s="34">
        <f t="shared" si="4"/>
        <v>9.962066710268154E-2</v>
      </c>
    </row>
    <row r="16" spans="1:8" ht="15" customHeight="1" thickBot="1" x14ac:dyDescent="0.3">
      <c r="A16" s="30" t="s">
        <v>5</v>
      </c>
      <c r="B16" s="31">
        <v>35480</v>
      </c>
      <c r="C16" s="32">
        <f t="shared" si="0"/>
        <v>14901.599999999999</v>
      </c>
      <c r="D16" s="31">
        <v>58150</v>
      </c>
      <c r="E16" s="33">
        <f t="shared" si="1"/>
        <v>12211.5</v>
      </c>
      <c r="F16" s="32">
        <f t="shared" si="2"/>
        <v>70361.5</v>
      </c>
      <c r="G16" s="31">
        <f t="shared" si="3"/>
        <v>7768.4000000000015</v>
      </c>
      <c r="H16" s="34">
        <f t="shared" si="4"/>
        <v>0.2189515219842165</v>
      </c>
    </row>
    <row r="17" spans="1:8" ht="15" customHeight="1" thickTop="1" thickBot="1" x14ac:dyDescent="0.3">
      <c r="A17" s="35" t="s">
        <v>13</v>
      </c>
      <c r="B17" s="62">
        <f>SUM(B9:B16)</f>
        <v>284690</v>
      </c>
      <c r="C17" s="63">
        <f t="shared" ref="C17:G17" si="5">SUM(C9:C16)</f>
        <v>119569.80000000002</v>
      </c>
      <c r="D17" s="62">
        <f t="shared" si="5"/>
        <v>459580</v>
      </c>
      <c r="E17" s="64">
        <f t="shared" si="5"/>
        <v>96511.8</v>
      </c>
      <c r="F17" s="63">
        <f t="shared" si="5"/>
        <v>556091.80000000005</v>
      </c>
      <c r="G17" s="62">
        <f t="shared" si="5"/>
        <v>55320.200000000012</v>
      </c>
      <c r="H17" s="36">
        <f t="shared" si="4"/>
        <v>0.19431732761951601</v>
      </c>
    </row>
    <row r="18" spans="1:8" ht="15" customHeight="1" thickTop="1" x14ac:dyDescent="0.25"/>
  </sheetData>
  <mergeCells count="1">
    <mergeCell ref="A1:H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"/>
  <sheetViews>
    <sheetView workbookViewId="0">
      <selection activeCell="A7" sqref="A7"/>
    </sheetView>
  </sheetViews>
  <sheetFormatPr defaultColWidth="8.85546875" defaultRowHeight="15" x14ac:dyDescent="0.25"/>
  <cols>
    <col min="1" max="1" width="20.7109375" customWidth="1"/>
    <col min="2" max="8" width="13.7109375" customWidth="1"/>
    <col min="9" max="10" width="12.7109375" customWidth="1"/>
  </cols>
  <sheetData>
    <row r="1" spans="1:8" ht="32.1" customHeight="1" x14ac:dyDescent="0.6">
      <c r="A1" s="74" t="s">
        <v>18</v>
      </c>
      <c r="B1" s="74"/>
      <c r="C1" s="74"/>
      <c r="D1" s="74"/>
      <c r="E1" s="74"/>
      <c r="F1" s="74"/>
      <c r="G1" s="74"/>
      <c r="H1" s="74"/>
    </row>
    <row r="2" spans="1:8" ht="54.95" customHeight="1" x14ac:dyDescent="0.25"/>
    <row r="4" spans="1:8" ht="15.75" thickBot="1" x14ac:dyDescent="0.3">
      <c r="A4" s="8" t="s">
        <v>24</v>
      </c>
      <c r="B4" s="66"/>
    </row>
    <row r="5" spans="1:8" ht="65.099999999999994" customHeight="1" x14ac:dyDescent="0.25">
      <c r="A5" s="57" t="s">
        <v>0</v>
      </c>
      <c r="B5" s="16" t="s">
        <v>14</v>
      </c>
      <c r="C5" s="17" t="s">
        <v>11</v>
      </c>
      <c r="D5" s="18" t="s">
        <v>16</v>
      </c>
      <c r="E5" s="19" t="s">
        <v>12</v>
      </c>
      <c r="F5" s="20" t="s">
        <v>17</v>
      </c>
      <c r="G5" s="21" t="s">
        <v>15</v>
      </c>
      <c r="H5" s="22" t="s">
        <v>10</v>
      </c>
    </row>
    <row r="6" spans="1:8" x14ac:dyDescent="0.25">
      <c r="A6" s="23" t="str">
        <f>Heerlen!A1</f>
        <v xml:space="preserve"> Woonwarenhuizen - Heerlen</v>
      </c>
      <c r="B6" s="38"/>
      <c r="C6" s="39"/>
      <c r="D6" s="38"/>
      <c r="E6" s="40"/>
      <c r="F6" s="39"/>
      <c r="G6" s="38"/>
      <c r="H6" s="6"/>
    </row>
    <row r="7" spans="1:8" x14ac:dyDescent="0.25">
      <c r="A7" s="30" t="s">
        <v>36</v>
      </c>
      <c r="B7" s="3">
        <f>Sittard!B17</f>
        <v>446560</v>
      </c>
      <c r="C7" s="4">
        <f>Sittard!C17</f>
        <v>178624</v>
      </c>
      <c r="D7" s="3">
        <f>Sittard!D17</f>
        <v>707410</v>
      </c>
      <c r="E7" s="5">
        <f>Sittard!E17</f>
        <v>148556.1</v>
      </c>
      <c r="F7" s="4">
        <f>Sittard!F17</f>
        <v>855965.99999999988</v>
      </c>
      <c r="G7" s="3">
        <f>Sittard!G17</f>
        <v>82226</v>
      </c>
      <c r="H7" s="7">
        <f>Sittard!H17</f>
        <v>0.46033007882479399</v>
      </c>
    </row>
    <row r="8" spans="1:8" ht="15.75" thickBot="1" x14ac:dyDescent="0.3">
      <c r="A8" s="30" t="s">
        <v>34</v>
      </c>
      <c r="B8" s="53">
        <f>Roermond!B17</f>
        <v>284690</v>
      </c>
      <c r="C8" s="54">
        <f>Roermond!C17</f>
        <v>119569.80000000002</v>
      </c>
      <c r="D8" s="53">
        <f>Roermond!D17</f>
        <v>459580</v>
      </c>
      <c r="E8" s="55">
        <f>Roermond!E17</f>
        <v>96511.8</v>
      </c>
      <c r="F8" s="54">
        <f>Roermond!F17</f>
        <v>556091.80000000005</v>
      </c>
      <c r="G8" s="53">
        <f>Roermond!G17</f>
        <v>55320.200000000012</v>
      </c>
      <c r="H8" s="7">
        <f>Roermond!H17</f>
        <v>0.19431732761951601</v>
      </c>
    </row>
    <row r="9" spans="1:8" s="37" customFormat="1" ht="20.100000000000001" customHeight="1" thickTop="1" thickBot="1" x14ac:dyDescent="0.3">
      <c r="A9" s="35" t="s">
        <v>19</v>
      </c>
      <c r="B9" s="59">
        <f>SUM(B6:B8)</f>
        <v>731250</v>
      </c>
      <c r="C9" s="60">
        <f t="shared" ref="C9:G9" si="0">SUM(C6:C8)</f>
        <v>298193.80000000005</v>
      </c>
      <c r="D9" s="59">
        <f t="shared" si="0"/>
        <v>1166990</v>
      </c>
      <c r="E9" s="61">
        <f t="shared" si="0"/>
        <v>245067.90000000002</v>
      </c>
      <c r="F9" s="60">
        <f t="shared" si="0"/>
        <v>1412057.7999999998</v>
      </c>
      <c r="G9" s="59">
        <f t="shared" si="0"/>
        <v>137546.20000000001</v>
      </c>
      <c r="H9" s="56">
        <f>G9/B9</f>
        <v>0.18809736752136755</v>
      </c>
    </row>
    <row r="10" spans="1:8" ht="15.75" thickTop="1" x14ac:dyDescent="0.25"/>
  </sheetData>
  <mergeCells count="1">
    <mergeCell ref="A1:H1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Heerlen</vt:lpstr>
      <vt:lpstr>Sittard</vt:lpstr>
      <vt:lpstr>Roermond</vt:lpstr>
      <vt:lpstr>Holding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 Knetsch</dc:creator>
  <cp:lastModifiedBy>Beuken, MJM (Maik)</cp:lastModifiedBy>
  <cp:lastPrinted>2018-10-04T07:32:55Z</cp:lastPrinted>
  <dcterms:created xsi:type="dcterms:W3CDTF">2014-05-04T19:02:06Z</dcterms:created>
  <dcterms:modified xsi:type="dcterms:W3CDTF">2018-10-04T07:35:20Z</dcterms:modified>
</cp:coreProperties>
</file>