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明细" sheetId="1" r:id="rId1"/>
    <sheet name="汇总" sheetId="2" r:id="rId2"/>
  </sheets>
  <calcPr calcId="145621" concurrentCalc="0"/>
</workbook>
</file>

<file path=xl/calcChain.xml><?xml version="1.0" encoding="utf-8"?>
<calcChain xmlns="http://schemas.openxmlformats.org/spreadsheetml/2006/main">
  <c r="I4" i="2" l="1"/>
  <c r="I5" i="2"/>
  <c r="I6" i="2"/>
  <c r="I3" i="2"/>
  <c r="H45" i="1"/>
  <c r="I45" i="1"/>
  <c r="E45" i="1"/>
  <c r="F45" i="1"/>
  <c r="H44" i="1"/>
  <c r="E44" i="1"/>
  <c r="H43" i="1"/>
  <c r="I43" i="1"/>
  <c r="E43" i="1"/>
  <c r="F43" i="1"/>
  <c r="H41" i="1"/>
  <c r="E41" i="1"/>
  <c r="H36" i="1"/>
  <c r="I36" i="1"/>
  <c r="E36" i="1"/>
  <c r="F36" i="1"/>
  <c r="G35" i="1"/>
  <c r="D35" i="1"/>
  <c r="H31" i="1"/>
  <c r="E31" i="1"/>
  <c r="H30" i="1"/>
  <c r="I30" i="1"/>
  <c r="E30" i="1"/>
  <c r="F30" i="1"/>
  <c r="H28" i="1"/>
  <c r="E28" i="1"/>
  <c r="H27" i="1"/>
  <c r="I27" i="1"/>
  <c r="E27" i="1"/>
  <c r="F27" i="1"/>
  <c r="H25" i="1"/>
  <c r="E25" i="1"/>
  <c r="H22" i="1"/>
  <c r="I22" i="1"/>
  <c r="E22" i="1"/>
  <c r="F22" i="1"/>
  <c r="G21" i="1"/>
  <c r="D21" i="1"/>
  <c r="H17" i="1"/>
  <c r="E17" i="1"/>
  <c r="H14" i="1"/>
  <c r="I14" i="1"/>
  <c r="E14" i="1"/>
  <c r="F14" i="1"/>
  <c r="G13" i="1"/>
  <c r="D13" i="1"/>
  <c r="H8" i="1"/>
  <c r="E8" i="1"/>
  <c r="H4" i="1"/>
  <c r="I4" i="1"/>
  <c r="E4" i="1"/>
  <c r="F4" i="1"/>
  <c r="G3" i="1"/>
  <c r="D3" i="1"/>
</calcChain>
</file>

<file path=xl/sharedStrings.xml><?xml version="1.0" encoding="utf-8"?>
<sst xmlns="http://schemas.openxmlformats.org/spreadsheetml/2006/main" count="93" uniqueCount="56">
  <si>
    <t>车展类</t>
    <phoneticPr fontId="1" type="noConversion"/>
  </si>
  <si>
    <t>定量类</t>
    <phoneticPr fontId="1" type="noConversion"/>
  </si>
  <si>
    <t>定性类</t>
    <phoneticPr fontId="1" type="noConversion"/>
  </si>
  <si>
    <t>部门</t>
    <phoneticPr fontId="5" type="noConversion"/>
  </si>
  <si>
    <t>考核指标</t>
    <phoneticPr fontId="5" type="noConversion"/>
  </si>
  <si>
    <t>考核点</t>
    <phoneticPr fontId="5" type="noConversion"/>
  </si>
  <si>
    <t>运作部</t>
    <phoneticPr fontId="5" type="noConversion"/>
  </si>
  <si>
    <t>项目质量</t>
    <phoneticPr fontId="5" type="noConversion"/>
  </si>
  <si>
    <t>准备环节</t>
    <phoneticPr fontId="5" type="noConversion"/>
  </si>
  <si>
    <t>及时性与准确性</t>
    <phoneticPr fontId="5" type="noConversion"/>
  </si>
  <si>
    <t>硬件设备</t>
    <phoneticPr fontId="5" type="noConversion"/>
  </si>
  <si>
    <t>结果反馈</t>
    <phoneticPr fontId="5" type="noConversion"/>
  </si>
  <si>
    <t>人员</t>
    <phoneticPr fontId="5" type="noConversion"/>
  </si>
  <si>
    <t>配合度</t>
    <phoneticPr fontId="5" type="noConversion"/>
  </si>
  <si>
    <t>控制能力</t>
    <phoneticPr fontId="5" type="noConversion"/>
  </si>
  <si>
    <t>资料提交完整率</t>
    <phoneticPr fontId="6" type="noConversion"/>
  </si>
  <si>
    <t>项目质量</t>
    <phoneticPr fontId="5" type="noConversion"/>
  </si>
  <si>
    <t>项目人员（针对项目督导）</t>
    <phoneticPr fontId="5" type="noConversion"/>
  </si>
  <si>
    <t>运作部</t>
    <phoneticPr fontId="5" type="noConversion"/>
  </si>
  <si>
    <t>准备环节</t>
    <phoneticPr fontId="5" type="noConversion"/>
  </si>
  <si>
    <t>及时性与准确性</t>
    <phoneticPr fontId="5" type="noConversion"/>
  </si>
  <si>
    <t>结果反馈</t>
    <phoneticPr fontId="5" type="noConversion"/>
  </si>
  <si>
    <t>人员</t>
    <phoneticPr fontId="5" type="noConversion"/>
  </si>
  <si>
    <t>配合度</t>
    <phoneticPr fontId="5" type="noConversion"/>
  </si>
  <si>
    <t>控制能力</t>
    <phoneticPr fontId="5" type="noConversion"/>
  </si>
  <si>
    <t>运作</t>
    <phoneticPr fontId="6" type="noConversion"/>
  </si>
  <si>
    <t>硬件设备</t>
    <phoneticPr fontId="5" type="noConversion"/>
  </si>
  <si>
    <t>QC</t>
    <phoneticPr fontId="6" type="noConversion"/>
  </si>
  <si>
    <t>资料提交及时性</t>
    <phoneticPr fontId="6" type="noConversion"/>
  </si>
  <si>
    <t>资料提交完整性</t>
    <phoneticPr fontId="6" type="noConversion"/>
  </si>
  <si>
    <t>到车率（到车照片提交）</t>
    <phoneticPr fontId="6" type="noConversion"/>
  </si>
  <si>
    <t>准备环节（管控督导）</t>
    <phoneticPr fontId="5" type="noConversion"/>
  </si>
  <si>
    <t>资料提交及时性（资料/平台督导）</t>
    <phoneticPr fontId="5" type="noConversion"/>
  </si>
  <si>
    <t>咨询/回访评分（咨询/回访督导）</t>
    <phoneticPr fontId="5" type="noConversion"/>
  </si>
  <si>
    <t>保密性（管控督导）</t>
    <phoneticPr fontId="5" type="noConversion"/>
  </si>
  <si>
    <t>结果反馈（管控督导）</t>
    <phoneticPr fontId="5" type="noConversion"/>
  </si>
  <si>
    <t>QC</t>
    <phoneticPr fontId="6" type="noConversion"/>
  </si>
  <si>
    <t>总评分</t>
    <phoneticPr fontId="5" type="noConversion"/>
  </si>
  <si>
    <t>暗访类</t>
    <phoneticPr fontId="1" type="noConversion"/>
  </si>
  <si>
    <t>供应商名称A</t>
    <phoneticPr fontId="5" type="noConversion"/>
  </si>
  <si>
    <t>供应商名称B</t>
    <phoneticPr fontId="5" type="noConversion"/>
  </si>
  <si>
    <t>研究部</t>
    <phoneticPr fontId="6" type="noConversion"/>
  </si>
  <si>
    <t>汇总</t>
    <phoneticPr fontId="1" type="noConversion"/>
  </si>
  <si>
    <t>项目名称</t>
    <phoneticPr fontId="1" type="noConversion"/>
  </si>
  <si>
    <t>项目简称</t>
    <phoneticPr fontId="1" type="noConversion"/>
  </si>
  <si>
    <t>供应商名称</t>
    <phoneticPr fontId="1" type="noConversion"/>
  </si>
  <si>
    <t>供应商评价</t>
    <phoneticPr fontId="1" type="noConversion"/>
  </si>
  <si>
    <t>QC</t>
    <phoneticPr fontId="1" type="noConversion"/>
  </si>
  <si>
    <t>研究部</t>
    <phoneticPr fontId="1" type="noConversion"/>
  </si>
  <si>
    <t>备注</t>
    <phoneticPr fontId="1" type="noConversion"/>
  </si>
  <si>
    <t>评价表类型</t>
    <phoneticPr fontId="1" type="noConversion"/>
  </si>
  <si>
    <t>渠道PM</t>
    <phoneticPr fontId="6" type="noConversion"/>
  </si>
  <si>
    <t>查询字段：</t>
    <phoneticPr fontId="1" type="noConversion"/>
  </si>
  <si>
    <t>有导出筛选后表格功能</t>
    <phoneticPr fontId="1" type="noConversion"/>
  </si>
  <si>
    <t>pm</t>
    <phoneticPr fontId="1" type="noConversion"/>
  </si>
  <si>
    <t>运作部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</si>
</sst>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 wrapText="1"/>
    </xf>
    <xf numFmtId="0" fontId="8" fillId="0" borderId="19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8" fillId="0" borderId="31" xfId="0" applyNumberFormat="1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44" xfId="0" applyNumberFormat="1" applyFont="1" applyFill="1" applyBorder="1" applyAlignment="1">
      <alignment horizontal="center" vertical="center" wrapText="1"/>
    </xf>
    <xf numFmtId="0" fontId="8" fillId="0" borderId="45" xfId="0" applyNumberFormat="1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 wrapText="1"/>
    </xf>
    <xf numFmtId="0" fontId="8" fillId="0" borderId="46" xfId="0" applyNumberFormat="1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 wrapText="1"/>
    </xf>
    <xf numFmtId="176" fontId="4" fillId="2" borderId="20" xfId="0" applyNumberFormat="1" applyFont="1" applyFill="1" applyBorder="1" applyAlignment="1">
      <alignment horizontal="center" vertical="center" wrapText="1"/>
    </xf>
    <xf numFmtId="176" fontId="4" fillId="2" borderId="30" xfId="0" applyNumberFormat="1" applyFont="1" applyFill="1" applyBorder="1" applyAlignment="1">
      <alignment horizontal="center" vertical="center" wrapText="1"/>
    </xf>
    <xf numFmtId="176" fontId="4" fillId="2" borderId="29" xfId="0" applyNumberFormat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left" vertical="center" wrapText="1"/>
    </xf>
    <xf numFmtId="0" fontId="8" fillId="0" borderId="49" xfId="0" applyFont="1" applyFill="1" applyBorder="1" applyAlignment="1">
      <alignment horizontal="left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176" fontId="4" fillId="2" borderId="31" xfId="0" applyNumberFormat="1" applyFont="1" applyFill="1" applyBorder="1" applyAlignment="1">
      <alignment horizontal="center" vertical="center" wrapText="1"/>
    </xf>
    <xf numFmtId="176" fontId="4" fillId="2" borderId="41" xfId="0" applyNumberFormat="1" applyFont="1" applyFill="1" applyBorder="1" applyAlignment="1">
      <alignment horizontal="center" vertical="center" wrapText="1"/>
    </xf>
    <xf numFmtId="176" fontId="4" fillId="2" borderId="3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8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7" workbookViewId="0">
      <selection activeCell="C42" sqref="C42"/>
    </sheetView>
  </sheetViews>
  <sheetFormatPr defaultRowHeight="16.5" x14ac:dyDescent="0.15"/>
  <cols>
    <col min="1" max="1" width="11.375" style="1" bestFit="1" customWidth="1"/>
    <col min="2" max="2" width="14.625" style="1" customWidth="1"/>
    <col min="3" max="3" width="22.75" style="1" customWidth="1"/>
    <col min="4" max="16384" width="9" style="1"/>
  </cols>
  <sheetData>
    <row r="1" spans="1:9" ht="17.25" thickBot="1" x14ac:dyDescent="0.2">
      <c r="A1" s="2" t="s">
        <v>0</v>
      </c>
    </row>
    <row r="2" spans="1:9" x14ac:dyDescent="0.15">
      <c r="A2" s="90" t="s">
        <v>3</v>
      </c>
      <c r="B2" s="92" t="s">
        <v>4</v>
      </c>
      <c r="C2" s="94" t="s">
        <v>5</v>
      </c>
      <c r="D2" s="40" t="s">
        <v>39</v>
      </c>
      <c r="E2" s="41"/>
      <c r="F2" s="42"/>
      <c r="G2" s="40" t="s">
        <v>40</v>
      </c>
      <c r="H2" s="41"/>
      <c r="I2" s="42"/>
    </row>
    <row r="3" spans="1:9" ht="17.25" thickBot="1" x14ac:dyDescent="0.2">
      <c r="A3" s="91"/>
      <c r="B3" s="93"/>
      <c r="C3" s="95"/>
      <c r="D3" s="108" t="e">
        <f>F4*60%+#REF!*30%+#REF!*10%</f>
        <v>#REF!</v>
      </c>
      <c r="E3" s="109"/>
      <c r="F3" s="110"/>
      <c r="G3" s="108" t="e">
        <f>I4*60%+#REF!*30%+#REF!*10%</f>
        <v>#REF!</v>
      </c>
      <c r="H3" s="109"/>
      <c r="I3" s="110"/>
    </row>
    <row r="4" spans="1:9" x14ac:dyDescent="0.15">
      <c r="A4" s="88" t="s">
        <v>6</v>
      </c>
      <c r="B4" s="98" t="s">
        <v>7</v>
      </c>
      <c r="C4" s="3" t="s">
        <v>8</v>
      </c>
      <c r="D4" s="4"/>
      <c r="E4" s="101">
        <f>D4*30%+D5*10%+D6*10%+D7*10%</f>
        <v>0</v>
      </c>
      <c r="F4" s="103">
        <f>SUM(E4:E9)</f>
        <v>0</v>
      </c>
      <c r="G4" s="4"/>
      <c r="H4" s="101">
        <f t="shared" ref="H4" si="0">G4*30%+G5*10%+G6*10%+G7*10%</f>
        <v>0</v>
      </c>
      <c r="I4" s="103">
        <f t="shared" ref="I4" si="1">SUM(H4:H9)</f>
        <v>0</v>
      </c>
    </row>
    <row r="5" spans="1:9" x14ac:dyDescent="0.15">
      <c r="A5" s="96"/>
      <c r="B5" s="99"/>
      <c r="C5" s="5" t="s">
        <v>9</v>
      </c>
      <c r="D5" s="6"/>
      <c r="E5" s="102"/>
      <c r="F5" s="97"/>
      <c r="G5" s="6"/>
      <c r="H5" s="102"/>
      <c r="I5" s="97"/>
    </row>
    <row r="6" spans="1:9" x14ac:dyDescent="0.15">
      <c r="A6" s="96"/>
      <c r="B6" s="99"/>
      <c r="C6" s="5" t="s">
        <v>10</v>
      </c>
      <c r="D6" s="6"/>
      <c r="E6" s="102"/>
      <c r="F6" s="97"/>
      <c r="G6" s="6"/>
      <c r="H6" s="102"/>
      <c r="I6" s="97"/>
    </row>
    <row r="7" spans="1:9" x14ac:dyDescent="0.15">
      <c r="A7" s="96"/>
      <c r="B7" s="100"/>
      <c r="C7" s="5" t="s">
        <v>11</v>
      </c>
      <c r="D7" s="7"/>
      <c r="E7" s="102"/>
      <c r="F7" s="97"/>
      <c r="G7" s="7"/>
      <c r="H7" s="102"/>
      <c r="I7" s="97"/>
    </row>
    <row r="8" spans="1:9" x14ac:dyDescent="0.15">
      <c r="A8" s="96"/>
      <c r="B8" s="105" t="s">
        <v>12</v>
      </c>
      <c r="C8" s="8" t="s">
        <v>13</v>
      </c>
      <c r="D8" s="7"/>
      <c r="E8" s="102">
        <f>D8*20%+D9*20%</f>
        <v>0</v>
      </c>
      <c r="F8" s="97"/>
      <c r="G8" s="7"/>
      <c r="H8" s="102">
        <f t="shared" ref="H8" si="2">G8*20%+G9*20%</f>
        <v>0</v>
      </c>
      <c r="I8" s="97"/>
    </row>
    <row r="9" spans="1:9" ht="17.25" thickBot="1" x14ac:dyDescent="0.2">
      <c r="A9" s="89"/>
      <c r="B9" s="106"/>
      <c r="C9" s="9" t="s">
        <v>14</v>
      </c>
      <c r="D9" s="10"/>
      <c r="E9" s="107"/>
      <c r="F9" s="104"/>
      <c r="G9" s="10"/>
      <c r="H9" s="107"/>
      <c r="I9" s="104"/>
    </row>
    <row r="11" spans="1:9" ht="17.25" thickBot="1" x14ac:dyDescent="0.2">
      <c r="A11" s="2" t="s">
        <v>1</v>
      </c>
    </row>
    <row r="12" spans="1:9" ht="16.5" customHeight="1" x14ac:dyDescent="0.15">
      <c r="A12" s="71" t="s">
        <v>3</v>
      </c>
      <c r="B12" s="73" t="s">
        <v>4</v>
      </c>
      <c r="C12" s="75" t="s">
        <v>5</v>
      </c>
      <c r="D12" s="40" t="s">
        <v>39</v>
      </c>
      <c r="E12" s="41"/>
      <c r="F12" s="42"/>
      <c r="G12" s="40" t="s">
        <v>40</v>
      </c>
      <c r="H12" s="41"/>
      <c r="I12" s="42"/>
    </row>
    <row r="13" spans="1:9" ht="17.25" thickBot="1" x14ac:dyDescent="0.2">
      <c r="A13" s="72"/>
      <c r="B13" s="74"/>
      <c r="C13" s="76"/>
      <c r="D13" s="45" t="e">
        <f>F14*50%+#REF!*40%+#REF!*10%</f>
        <v>#REF!</v>
      </c>
      <c r="E13" s="46"/>
      <c r="F13" s="47"/>
      <c r="G13" s="45" t="e">
        <f>I14*50%+#REF!*40%+#REF!*10%</f>
        <v>#REF!</v>
      </c>
      <c r="H13" s="46"/>
      <c r="I13" s="47"/>
    </row>
    <row r="14" spans="1:9" x14ac:dyDescent="0.15">
      <c r="A14" s="85" t="s">
        <v>18</v>
      </c>
      <c r="B14" s="83" t="s">
        <v>16</v>
      </c>
      <c r="C14" s="11" t="s">
        <v>19</v>
      </c>
      <c r="D14" s="12"/>
      <c r="E14" s="68">
        <f>D14*20%+D15*30%+D16*20%</f>
        <v>0</v>
      </c>
      <c r="F14" s="50">
        <f>SUM(E14:E18)</f>
        <v>0</v>
      </c>
      <c r="G14" s="12"/>
      <c r="H14" s="68">
        <f t="shared" ref="H14" si="3">G14*20%+G15*30%+G16*20%</f>
        <v>0</v>
      </c>
      <c r="I14" s="50">
        <f t="shared" ref="I14" si="4">SUM(H14:H18)</f>
        <v>0</v>
      </c>
    </row>
    <row r="15" spans="1:9" x14ac:dyDescent="0.15">
      <c r="A15" s="86"/>
      <c r="B15" s="81"/>
      <c r="C15" s="13" t="s">
        <v>20</v>
      </c>
      <c r="D15" s="14"/>
      <c r="E15" s="69"/>
      <c r="F15" s="51"/>
      <c r="G15" s="14"/>
      <c r="H15" s="69"/>
      <c r="I15" s="51"/>
    </row>
    <row r="16" spans="1:9" x14ac:dyDescent="0.15">
      <c r="A16" s="86"/>
      <c r="B16" s="81"/>
      <c r="C16" s="13" t="s">
        <v>21</v>
      </c>
      <c r="D16" s="15"/>
      <c r="E16" s="70"/>
      <c r="F16" s="51"/>
      <c r="G16" s="15"/>
      <c r="H16" s="70"/>
      <c r="I16" s="51"/>
    </row>
    <row r="17" spans="1:9" x14ac:dyDescent="0.15">
      <c r="A17" s="86"/>
      <c r="B17" s="81" t="s">
        <v>22</v>
      </c>
      <c r="C17" s="16" t="s">
        <v>23</v>
      </c>
      <c r="D17" s="15"/>
      <c r="E17" s="61">
        <f>D17*20%+D18*10%</f>
        <v>0</v>
      </c>
      <c r="F17" s="51"/>
      <c r="G17" s="15"/>
      <c r="H17" s="61">
        <f t="shared" ref="H17" si="5">G17*20%+G18*10%</f>
        <v>0</v>
      </c>
      <c r="I17" s="51"/>
    </row>
    <row r="18" spans="1:9" ht="17.25" thickBot="1" x14ac:dyDescent="0.2">
      <c r="A18" s="87"/>
      <c r="B18" s="48"/>
      <c r="C18" s="17" t="s">
        <v>24</v>
      </c>
      <c r="D18" s="18"/>
      <c r="E18" s="69"/>
      <c r="F18" s="52"/>
      <c r="G18" s="18"/>
      <c r="H18" s="69"/>
      <c r="I18" s="52"/>
    </row>
    <row r="19" spans="1:9" ht="17.25" thickBot="1" x14ac:dyDescent="0.2">
      <c r="A19" s="2" t="s">
        <v>2</v>
      </c>
    </row>
    <row r="20" spans="1:9" ht="16.5" customHeight="1" x14ac:dyDescent="0.15">
      <c r="A20" s="71" t="s">
        <v>3</v>
      </c>
      <c r="B20" s="73" t="s">
        <v>4</v>
      </c>
      <c r="C20" s="73" t="s">
        <v>5</v>
      </c>
      <c r="D20" s="40" t="s">
        <v>39</v>
      </c>
      <c r="E20" s="41"/>
      <c r="F20" s="42"/>
      <c r="G20" s="40" t="s">
        <v>40</v>
      </c>
      <c r="H20" s="41"/>
      <c r="I20" s="42"/>
    </row>
    <row r="21" spans="1:9" ht="17.25" thickBot="1" x14ac:dyDescent="0.2">
      <c r="A21" s="72"/>
      <c r="B21" s="74"/>
      <c r="C21" s="74"/>
      <c r="D21" s="46">
        <f>F22*40%+F27*30%+F30*30%</f>
        <v>0</v>
      </c>
      <c r="E21" s="46"/>
      <c r="F21" s="47"/>
      <c r="G21" s="46">
        <f t="shared" ref="G21" si="6">I22*40%+I27*30%+I30*30%</f>
        <v>0</v>
      </c>
      <c r="H21" s="46"/>
      <c r="I21" s="47"/>
    </row>
    <row r="22" spans="1:9" x14ac:dyDescent="0.15">
      <c r="A22" s="82" t="s">
        <v>25</v>
      </c>
      <c r="B22" s="83" t="s">
        <v>7</v>
      </c>
      <c r="C22" s="11" t="s">
        <v>20</v>
      </c>
      <c r="D22" s="21"/>
      <c r="E22" s="68">
        <f>D22*20%+D23*20%+D24*20%</f>
        <v>0</v>
      </c>
      <c r="F22" s="50">
        <f>SUM(E22:E26)</f>
        <v>0</v>
      </c>
      <c r="G22" s="21"/>
      <c r="H22" s="68">
        <f t="shared" ref="H22" si="7">G22*20%+G23*20%+G24*20%</f>
        <v>0</v>
      </c>
      <c r="I22" s="50">
        <f t="shared" ref="I22" si="8">SUM(H22:H26)</f>
        <v>0</v>
      </c>
    </row>
    <row r="23" spans="1:9" x14ac:dyDescent="0.15">
      <c r="A23" s="77"/>
      <c r="B23" s="81"/>
      <c r="C23" s="13" t="s">
        <v>26</v>
      </c>
      <c r="D23" s="22"/>
      <c r="E23" s="69"/>
      <c r="F23" s="51"/>
      <c r="G23" s="22"/>
      <c r="H23" s="69"/>
      <c r="I23" s="51"/>
    </row>
    <row r="24" spans="1:9" x14ac:dyDescent="0.15">
      <c r="A24" s="77"/>
      <c r="B24" s="81"/>
      <c r="C24" s="13" t="s">
        <v>21</v>
      </c>
      <c r="D24" s="23"/>
      <c r="E24" s="70"/>
      <c r="F24" s="51"/>
      <c r="G24" s="23"/>
      <c r="H24" s="70"/>
      <c r="I24" s="51"/>
    </row>
    <row r="25" spans="1:9" x14ac:dyDescent="0.15">
      <c r="A25" s="77"/>
      <c r="B25" s="81" t="s">
        <v>22</v>
      </c>
      <c r="C25" s="16" t="s">
        <v>23</v>
      </c>
      <c r="D25" s="23"/>
      <c r="E25" s="61">
        <f>D25*20%+D26*20%</f>
        <v>0</v>
      </c>
      <c r="F25" s="51"/>
      <c r="G25" s="23"/>
      <c r="H25" s="61">
        <f t="shared" ref="H25" si="9">G25*20%+G26*20%</f>
        <v>0</v>
      </c>
      <c r="I25" s="51"/>
    </row>
    <row r="26" spans="1:9" ht="17.25" thickBot="1" x14ac:dyDescent="0.2">
      <c r="A26" s="78"/>
      <c r="B26" s="48"/>
      <c r="C26" s="17" t="s">
        <v>24</v>
      </c>
      <c r="D26" s="24"/>
      <c r="E26" s="62"/>
      <c r="F26" s="52"/>
      <c r="G26" s="24"/>
      <c r="H26" s="62"/>
      <c r="I26" s="52"/>
    </row>
    <row r="27" spans="1:9" x14ac:dyDescent="0.15">
      <c r="A27" s="82" t="s">
        <v>27</v>
      </c>
      <c r="B27" s="83" t="s">
        <v>28</v>
      </c>
      <c r="C27" s="84"/>
      <c r="D27" s="21"/>
      <c r="E27" s="19">
        <f>D27*20%</f>
        <v>0</v>
      </c>
      <c r="F27" s="50">
        <f>SUM(E27:E29)</f>
        <v>0</v>
      </c>
      <c r="G27" s="21"/>
      <c r="H27" s="19">
        <f t="shared" ref="H27" si="10">G27*20%</f>
        <v>0</v>
      </c>
      <c r="I27" s="50">
        <f t="shared" ref="I27" si="11">SUM(H27:H29)</f>
        <v>0</v>
      </c>
    </row>
    <row r="28" spans="1:9" x14ac:dyDescent="0.15">
      <c r="A28" s="77"/>
      <c r="B28" s="81" t="s">
        <v>29</v>
      </c>
      <c r="C28" s="13" t="s">
        <v>30</v>
      </c>
      <c r="D28" s="22"/>
      <c r="E28" s="61">
        <f>D28*60%+D29*20%</f>
        <v>0</v>
      </c>
      <c r="F28" s="51"/>
      <c r="G28" s="22"/>
      <c r="H28" s="61">
        <f t="shared" ref="H28" si="12">G28*60%+G29*20%</f>
        <v>0</v>
      </c>
      <c r="I28" s="51"/>
    </row>
    <row r="29" spans="1:9" ht="17.25" thickBot="1" x14ac:dyDescent="0.2">
      <c r="A29" s="78"/>
      <c r="B29" s="48"/>
      <c r="C29" s="25" t="s">
        <v>15</v>
      </c>
      <c r="D29" s="26"/>
      <c r="E29" s="62"/>
      <c r="F29" s="52"/>
      <c r="G29" s="26"/>
      <c r="H29" s="62"/>
      <c r="I29" s="52"/>
    </row>
    <row r="30" spans="1:9" x14ac:dyDescent="0.15">
      <c r="A30" s="77" t="s">
        <v>41</v>
      </c>
      <c r="B30" s="79" t="s">
        <v>16</v>
      </c>
      <c r="C30" s="80"/>
      <c r="D30" s="27"/>
      <c r="E30" s="28">
        <f>D30*50%</f>
        <v>0</v>
      </c>
      <c r="F30" s="50">
        <f>SUM(E30:E31)</f>
        <v>0</v>
      </c>
      <c r="G30" s="27"/>
      <c r="H30" s="28">
        <f t="shared" ref="H30:H31" si="13">G30*50%</f>
        <v>0</v>
      </c>
      <c r="I30" s="50">
        <f t="shared" ref="I30" si="14">SUM(H30:H31)</f>
        <v>0</v>
      </c>
    </row>
    <row r="31" spans="1:9" ht="17.25" thickBot="1" x14ac:dyDescent="0.2">
      <c r="A31" s="78"/>
      <c r="B31" s="48" t="s">
        <v>17</v>
      </c>
      <c r="C31" s="49"/>
      <c r="D31" s="24"/>
      <c r="E31" s="20">
        <f>D31*50%</f>
        <v>0</v>
      </c>
      <c r="F31" s="52"/>
      <c r="G31" s="24"/>
      <c r="H31" s="20">
        <f t="shared" si="13"/>
        <v>0</v>
      </c>
      <c r="I31" s="52"/>
    </row>
    <row r="33" spans="1:9" ht="17.25" thickBot="1" x14ac:dyDescent="0.2">
      <c r="A33" s="2" t="s">
        <v>38</v>
      </c>
    </row>
    <row r="34" spans="1:9" ht="16.5" customHeight="1" x14ac:dyDescent="0.15">
      <c r="A34" s="71" t="s">
        <v>3</v>
      </c>
      <c r="B34" s="73" t="s">
        <v>4</v>
      </c>
      <c r="C34" s="75" t="s">
        <v>5</v>
      </c>
      <c r="D34" s="40" t="s">
        <v>39</v>
      </c>
      <c r="E34" s="41"/>
      <c r="F34" s="42"/>
      <c r="G34" s="40" t="s">
        <v>40</v>
      </c>
      <c r="H34" s="41"/>
      <c r="I34" s="42"/>
    </row>
    <row r="35" spans="1:9" ht="17.25" thickBot="1" x14ac:dyDescent="0.2">
      <c r="A35" s="72"/>
      <c r="B35" s="74"/>
      <c r="C35" s="76"/>
      <c r="D35" s="45">
        <f>F36*80%+F43*10%+F45*10%</f>
        <v>0</v>
      </c>
      <c r="E35" s="46"/>
      <c r="F35" s="47"/>
      <c r="G35" s="45">
        <f t="shared" ref="G35" si="15">I36*80%+I43*10%+I45*10%</f>
        <v>0</v>
      </c>
      <c r="H35" s="46"/>
      <c r="I35" s="47"/>
    </row>
    <row r="36" spans="1:9" x14ac:dyDescent="0.15">
      <c r="A36" s="63" t="s">
        <v>51</v>
      </c>
      <c r="B36" s="66" t="s">
        <v>7</v>
      </c>
      <c r="C36" s="29" t="s">
        <v>31</v>
      </c>
      <c r="D36" s="21"/>
      <c r="E36" s="68">
        <f>D36*10%+D37*10%+D38*10%+D39*10%+D40*20%</f>
        <v>0</v>
      </c>
      <c r="F36" s="50">
        <f>SUM(E36:E42)</f>
        <v>0</v>
      </c>
      <c r="G36" s="21"/>
      <c r="H36" s="68">
        <f t="shared" ref="H36" si="16">G36*10%+G37*10%+G38*10%+G39*10%+G40*20%</f>
        <v>0</v>
      </c>
      <c r="I36" s="50">
        <f t="shared" ref="I36" si="17">SUM(H36:H42)</f>
        <v>0</v>
      </c>
    </row>
    <row r="37" spans="1:9" ht="33" x14ac:dyDescent="0.15">
      <c r="A37" s="64"/>
      <c r="B37" s="59"/>
      <c r="C37" s="16" t="s">
        <v>32</v>
      </c>
      <c r="D37" s="23"/>
      <c r="E37" s="69"/>
      <c r="F37" s="51"/>
      <c r="G37" s="23"/>
      <c r="H37" s="69"/>
      <c r="I37" s="51"/>
    </row>
    <row r="38" spans="1:9" ht="33" x14ac:dyDescent="0.15">
      <c r="A38" s="64"/>
      <c r="B38" s="59"/>
      <c r="C38" s="16" t="s">
        <v>33</v>
      </c>
      <c r="D38" s="23"/>
      <c r="E38" s="69"/>
      <c r="F38" s="51"/>
      <c r="G38" s="23"/>
      <c r="H38" s="69"/>
      <c r="I38" s="51"/>
    </row>
    <row r="39" spans="1:9" x14ac:dyDescent="0.15">
      <c r="A39" s="64"/>
      <c r="B39" s="67"/>
      <c r="C39" s="16" t="s">
        <v>34</v>
      </c>
      <c r="D39" s="23"/>
      <c r="E39" s="69"/>
      <c r="F39" s="51"/>
      <c r="G39" s="23"/>
      <c r="H39" s="69"/>
      <c r="I39" s="51"/>
    </row>
    <row r="40" spans="1:9" x14ac:dyDescent="0.15">
      <c r="A40" s="64"/>
      <c r="B40" s="67"/>
      <c r="C40" s="16" t="s">
        <v>35</v>
      </c>
      <c r="D40" s="23"/>
      <c r="E40" s="70"/>
      <c r="F40" s="51"/>
      <c r="G40" s="23"/>
      <c r="H40" s="70"/>
      <c r="I40" s="51"/>
    </row>
    <row r="41" spans="1:9" x14ac:dyDescent="0.15">
      <c r="A41" s="64"/>
      <c r="B41" s="59" t="s">
        <v>22</v>
      </c>
      <c r="C41" s="16" t="s">
        <v>23</v>
      </c>
      <c r="D41" s="23"/>
      <c r="E41" s="61">
        <f>D41*20%+D42*20%</f>
        <v>0</v>
      </c>
      <c r="F41" s="51"/>
      <c r="G41" s="23"/>
      <c r="H41" s="61">
        <f t="shared" ref="H41" si="18">G41*20%+G42*20%</f>
        <v>0</v>
      </c>
      <c r="I41" s="51"/>
    </row>
    <row r="42" spans="1:9" ht="17.25" thickBot="1" x14ac:dyDescent="0.2">
      <c r="A42" s="65"/>
      <c r="B42" s="60"/>
      <c r="C42" s="17" t="s">
        <v>24</v>
      </c>
      <c r="D42" s="26"/>
      <c r="E42" s="62"/>
      <c r="F42" s="52"/>
      <c r="G42" s="26"/>
      <c r="H42" s="62"/>
      <c r="I42" s="52"/>
    </row>
    <row r="43" spans="1:9" x14ac:dyDescent="0.15">
      <c r="A43" s="55" t="s">
        <v>41</v>
      </c>
      <c r="B43" s="57" t="s">
        <v>7</v>
      </c>
      <c r="C43" s="58"/>
      <c r="D43" s="30"/>
      <c r="E43" s="28">
        <f>D43*50%</f>
        <v>0</v>
      </c>
      <c r="F43" s="51">
        <f>SUM(E43:E44)</f>
        <v>0</v>
      </c>
      <c r="G43" s="30"/>
      <c r="H43" s="28">
        <f t="shared" ref="H43:H44" si="19">G43*50%</f>
        <v>0</v>
      </c>
      <c r="I43" s="51">
        <f t="shared" ref="I43" si="20">SUM(H43:H44)</f>
        <v>0</v>
      </c>
    </row>
    <row r="44" spans="1:9" ht="17.25" thickBot="1" x14ac:dyDescent="0.2">
      <c r="A44" s="56"/>
      <c r="B44" s="43" t="s">
        <v>17</v>
      </c>
      <c r="C44" s="44"/>
      <c r="D44" s="26"/>
      <c r="E44" s="20">
        <f>D44*50%</f>
        <v>0</v>
      </c>
      <c r="F44" s="52"/>
      <c r="G44" s="26"/>
      <c r="H44" s="20">
        <f t="shared" si="19"/>
        <v>0</v>
      </c>
      <c r="I44" s="52"/>
    </row>
    <row r="45" spans="1:9" ht="17.25" thickBot="1" x14ac:dyDescent="0.2">
      <c r="A45" s="31" t="s">
        <v>36</v>
      </c>
      <c r="B45" s="53" t="s">
        <v>37</v>
      </c>
      <c r="C45" s="54"/>
      <c r="D45" s="32"/>
      <c r="E45" s="33">
        <f>D45*100%</f>
        <v>0</v>
      </c>
      <c r="F45" s="34">
        <f>E45</f>
        <v>0</v>
      </c>
      <c r="G45" s="32"/>
      <c r="H45" s="33">
        <f t="shared" ref="H45" si="21">G45*100%</f>
        <v>0</v>
      </c>
      <c r="I45" s="34">
        <f t="shared" ref="I45" si="22">H45</f>
        <v>0</v>
      </c>
    </row>
  </sheetData>
  <mergeCells count="82">
    <mergeCell ref="A2:A3"/>
    <mergeCell ref="B2:B3"/>
    <mergeCell ref="C2:C3"/>
    <mergeCell ref="A4:A9"/>
    <mergeCell ref="B4:B7"/>
    <mergeCell ref="E4:E7"/>
    <mergeCell ref="F4:F9"/>
    <mergeCell ref="H4:H7"/>
    <mergeCell ref="I4:I9"/>
    <mergeCell ref="B8:B9"/>
    <mergeCell ref="E8:E9"/>
    <mergeCell ref="H8:H9"/>
    <mergeCell ref="D2:F2"/>
    <mergeCell ref="G2:I2"/>
    <mergeCell ref="D3:F3"/>
    <mergeCell ref="G3:I3"/>
    <mergeCell ref="A14:A18"/>
    <mergeCell ref="B14:B16"/>
    <mergeCell ref="E14:E16"/>
    <mergeCell ref="F14:F18"/>
    <mergeCell ref="H14:H16"/>
    <mergeCell ref="I14:I18"/>
    <mergeCell ref="D13:F13"/>
    <mergeCell ref="G13:I13"/>
    <mergeCell ref="A12:A13"/>
    <mergeCell ref="B12:B13"/>
    <mergeCell ref="C12:C13"/>
    <mergeCell ref="D12:F12"/>
    <mergeCell ref="G12:I12"/>
    <mergeCell ref="B17:B18"/>
    <mergeCell ref="E17:E18"/>
    <mergeCell ref="H17:H18"/>
    <mergeCell ref="A20:A21"/>
    <mergeCell ref="B20:B21"/>
    <mergeCell ref="C20:C21"/>
    <mergeCell ref="A22:A26"/>
    <mergeCell ref="B22:B24"/>
    <mergeCell ref="E22:E24"/>
    <mergeCell ref="F22:F26"/>
    <mergeCell ref="H22:H24"/>
    <mergeCell ref="I22:I26"/>
    <mergeCell ref="B25:B26"/>
    <mergeCell ref="E25:E26"/>
    <mergeCell ref="H25:H26"/>
    <mergeCell ref="A34:A35"/>
    <mergeCell ref="B34:B35"/>
    <mergeCell ref="C34:C35"/>
    <mergeCell ref="A30:A31"/>
    <mergeCell ref="B30:C30"/>
    <mergeCell ref="F30:F31"/>
    <mergeCell ref="I30:I31"/>
    <mergeCell ref="B28:B29"/>
    <mergeCell ref="E28:E29"/>
    <mergeCell ref="H28:H29"/>
    <mergeCell ref="A27:A29"/>
    <mergeCell ref="B27:C27"/>
    <mergeCell ref="F27:F29"/>
    <mergeCell ref="I27:I29"/>
    <mergeCell ref="D34:F34"/>
    <mergeCell ref="G34:I34"/>
    <mergeCell ref="B45:C45"/>
    <mergeCell ref="A43:A44"/>
    <mergeCell ref="B43:C43"/>
    <mergeCell ref="F43:F44"/>
    <mergeCell ref="I43:I44"/>
    <mergeCell ref="B41:B42"/>
    <mergeCell ref="E41:E42"/>
    <mergeCell ref="H41:H42"/>
    <mergeCell ref="I36:I42"/>
    <mergeCell ref="A36:A42"/>
    <mergeCell ref="B36:B40"/>
    <mergeCell ref="E36:E40"/>
    <mergeCell ref="F36:F42"/>
    <mergeCell ref="H36:H40"/>
    <mergeCell ref="D20:F20"/>
    <mergeCell ref="G20:I20"/>
    <mergeCell ref="B44:C44"/>
    <mergeCell ref="D35:F35"/>
    <mergeCell ref="G35:I35"/>
    <mergeCell ref="B31:C31"/>
    <mergeCell ref="D21:F21"/>
    <mergeCell ref="G21:I21"/>
  </mergeCells>
  <phoneticPr fontId="1" type="noConversion"/>
  <conditionalFormatting sqref="D4:D9">
    <cfRule type="cellIs" dxfId="7" priority="9" operator="lessThan">
      <formula>7</formula>
    </cfRule>
  </conditionalFormatting>
  <conditionalFormatting sqref="G4:G9">
    <cfRule type="cellIs" dxfId="6" priority="8" operator="lessThan">
      <formula>7</formula>
    </cfRule>
  </conditionalFormatting>
  <conditionalFormatting sqref="D14:D18">
    <cfRule type="cellIs" dxfId="5" priority="7" operator="lessThan">
      <formula>7</formula>
    </cfRule>
  </conditionalFormatting>
  <conditionalFormatting sqref="G14:G18">
    <cfRule type="cellIs" dxfId="4" priority="6" operator="lessThan">
      <formula>7</formula>
    </cfRule>
  </conditionalFormatting>
  <conditionalFormatting sqref="D22:D31">
    <cfRule type="cellIs" dxfId="3" priority="5" operator="lessThan">
      <formula>7</formula>
    </cfRule>
  </conditionalFormatting>
  <conditionalFormatting sqref="G22:G31">
    <cfRule type="cellIs" dxfId="2" priority="4" operator="lessThan">
      <formula>7</formula>
    </cfRule>
  </conditionalFormatting>
  <conditionalFormatting sqref="D36:D45">
    <cfRule type="cellIs" dxfId="1" priority="3" operator="lessThan">
      <formula>7</formula>
    </cfRule>
  </conditionalFormatting>
  <conditionalFormatting sqref="G36:G45">
    <cfRule type="cellIs" dxfId="0" priority="2" operator="less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3" sqref="A3:A6"/>
    </sheetView>
  </sheetViews>
  <sheetFormatPr defaultRowHeight="16.5" x14ac:dyDescent="0.15"/>
  <cols>
    <col min="1" max="2" width="9.625" style="38" bestFit="1" customWidth="1"/>
    <col min="3" max="3" width="8" style="38" bestFit="1" customWidth="1"/>
    <col min="4" max="5" width="9.625" style="38" bestFit="1" customWidth="1"/>
    <col min="6" max="6" width="9.625" style="38" customWidth="1"/>
    <col min="7" max="7" width="8.75" style="38" customWidth="1"/>
    <col min="8" max="8" width="6.375" style="38" bestFit="1" customWidth="1"/>
    <col min="9" max="9" width="9.625" style="38" bestFit="1" customWidth="1"/>
    <col min="10" max="10" width="4.75" style="38" bestFit="1" customWidth="1"/>
    <col min="11" max="16384" width="9" style="38"/>
  </cols>
  <sheetData>
    <row r="1" spans="1:10" s="35" customFormat="1" x14ac:dyDescent="0.15">
      <c r="A1" s="35" t="s">
        <v>42</v>
      </c>
    </row>
    <row r="2" spans="1:10" s="35" customFormat="1" x14ac:dyDescent="0.15">
      <c r="A2" s="36" t="s">
        <v>50</v>
      </c>
      <c r="B2" s="36" t="s">
        <v>43</v>
      </c>
      <c r="C2" s="36" t="s">
        <v>44</v>
      </c>
      <c r="D2" s="36" t="s">
        <v>45</v>
      </c>
      <c r="E2" s="36" t="s">
        <v>55</v>
      </c>
      <c r="F2" s="36" t="s">
        <v>54</v>
      </c>
      <c r="G2" s="36" t="s">
        <v>47</v>
      </c>
      <c r="H2" s="36" t="s">
        <v>48</v>
      </c>
      <c r="I2" s="36" t="s">
        <v>46</v>
      </c>
      <c r="J2" s="36" t="s">
        <v>49</v>
      </c>
    </row>
    <row r="3" spans="1:10" x14ac:dyDescent="0.15">
      <c r="A3" s="37" t="s">
        <v>38</v>
      </c>
      <c r="B3" s="37"/>
      <c r="C3" s="37"/>
      <c r="D3" s="37"/>
      <c r="E3" s="37"/>
      <c r="F3" s="37"/>
      <c r="G3" s="37"/>
      <c r="H3" s="37"/>
      <c r="I3" s="37">
        <f>E3*80%+G3*10%+H3*10%</f>
        <v>0</v>
      </c>
      <c r="J3" s="37"/>
    </row>
    <row r="4" spans="1:10" x14ac:dyDescent="0.15">
      <c r="A4" s="37" t="s">
        <v>0</v>
      </c>
      <c r="B4" s="37"/>
      <c r="C4" s="37"/>
      <c r="D4" s="37"/>
      <c r="E4" s="37"/>
      <c r="F4" s="37"/>
      <c r="G4" s="37"/>
      <c r="H4" s="37"/>
      <c r="I4" s="37">
        <f>E4*60%+G4*30%+H4*10%</f>
        <v>0</v>
      </c>
      <c r="J4" s="37"/>
    </row>
    <row r="5" spans="1:10" x14ac:dyDescent="0.15">
      <c r="A5" s="37" t="s">
        <v>1</v>
      </c>
      <c r="B5" s="37"/>
      <c r="C5" s="37"/>
      <c r="D5" s="37"/>
      <c r="E5" s="37"/>
      <c r="F5" s="37"/>
      <c r="G5" s="37"/>
      <c r="H5" s="37"/>
      <c r="I5" s="37">
        <f>E5*50%+G5*40%+H5*10%</f>
        <v>0</v>
      </c>
      <c r="J5" s="37"/>
    </row>
    <row r="6" spans="1:10" x14ac:dyDescent="0.15">
      <c r="A6" s="37" t="s">
        <v>2</v>
      </c>
      <c r="B6" s="37"/>
      <c r="C6" s="37"/>
      <c r="D6" s="37"/>
      <c r="E6" s="37"/>
      <c r="F6" s="37"/>
      <c r="G6" s="37"/>
      <c r="H6" s="37"/>
      <c r="I6" s="37">
        <f>E6*40%+G6*30%+H6*30%</f>
        <v>0</v>
      </c>
      <c r="J6" s="37"/>
    </row>
    <row r="8" spans="1:10" x14ac:dyDescent="0.15">
      <c r="A8" s="38" t="s">
        <v>52</v>
      </c>
      <c r="B8" s="39" t="s">
        <v>50</v>
      </c>
      <c r="C8" s="39" t="s">
        <v>43</v>
      </c>
      <c r="D8" s="39" t="s">
        <v>44</v>
      </c>
      <c r="E8" s="39" t="s">
        <v>45</v>
      </c>
      <c r="F8" s="39"/>
      <c r="H8" s="38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2017-05-06T11:09:29Z</dcterms:modified>
</cp:coreProperties>
</file>