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明细" sheetId="1" r:id="rId1"/>
    <sheet name="汇总" sheetId="2" r:id="rId2"/>
  </sheets>
  <calcPr calcId="145621"/>
</workbook>
</file>

<file path=xl/calcChain.xml><?xml version="1.0" encoding="utf-8"?>
<calcChain xmlns="http://schemas.openxmlformats.org/spreadsheetml/2006/main">
  <c r="J3" i="2" l="1"/>
  <c r="J6" i="2"/>
  <c r="J5" i="2"/>
  <c r="J4" i="2"/>
  <c r="H56" i="1"/>
  <c r="I56" i="1"/>
  <c r="E56" i="1"/>
  <c r="F56" i="1"/>
  <c r="H55" i="1"/>
  <c r="E55" i="1"/>
  <c r="H54" i="1"/>
  <c r="I54" i="1"/>
  <c r="E54" i="1"/>
  <c r="F54" i="1"/>
  <c r="H52" i="1"/>
  <c r="E52" i="1"/>
  <c r="H47" i="1"/>
  <c r="I47" i="1"/>
  <c r="E47" i="1"/>
  <c r="F47" i="1"/>
  <c r="G46" i="1"/>
  <c r="D46" i="1"/>
  <c r="H42" i="1"/>
  <c r="E42" i="1"/>
  <c r="H41" i="1"/>
  <c r="I41" i="1"/>
  <c r="E41" i="1"/>
  <c r="F41" i="1"/>
  <c r="H39" i="1"/>
  <c r="E39" i="1"/>
  <c r="H38" i="1"/>
  <c r="I38" i="1"/>
  <c r="E38" i="1"/>
  <c r="F38" i="1"/>
  <c r="H36" i="1"/>
  <c r="E36" i="1"/>
  <c r="H33" i="1"/>
  <c r="I33" i="1"/>
  <c r="E33" i="1"/>
  <c r="F33" i="1"/>
  <c r="G32" i="1"/>
  <c r="D32" i="1"/>
  <c r="H28" i="1"/>
  <c r="I28" i="1"/>
  <c r="E28" i="1"/>
  <c r="F28" i="1"/>
  <c r="H27" i="1"/>
  <c r="E27" i="1"/>
  <c r="H26" i="1"/>
  <c r="E26" i="1"/>
  <c r="H25" i="1"/>
  <c r="E25" i="1"/>
  <c r="H24" i="1"/>
  <c r="I24" i="1"/>
  <c r="E24" i="1"/>
  <c r="F24" i="1"/>
  <c r="H22" i="1"/>
  <c r="E22" i="1"/>
  <c r="H19" i="1"/>
  <c r="I19" i="1"/>
  <c r="E19" i="1"/>
  <c r="F19" i="1"/>
  <c r="G18" i="1"/>
  <c r="D18" i="1"/>
  <c r="H14" i="1"/>
  <c r="E14" i="1"/>
  <c r="H13" i="1"/>
  <c r="I13" i="1"/>
  <c r="E13" i="1"/>
  <c r="F13" i="1"/>
  <c r="H11" i="1"/>
  <c r="E11" i="1"/>
  <c r="H10" i="1"/>
  <c r="I10" i="1"/>
  <c r="E10" i="1"/>
  <c r="F10" i="1"/>
  <c r="H8" i="1"/>
  <c r="E8" i="1"/>
  <c r="H4" i="1"/>
  <c r="I4" i="1"/>
  <c r="E4" i="1"/>
  <c r="F4" i="1"/>
  <c r="G3" i="1"/>
  <c r="D3" i="1"/>
</calcChain>
</file>

<file path=xl/sharedStrings.xml><?xml version="1.0" encoding="utf-8"?>
<sst xmlns="http://schemas.openxmlformats.org/spreadsheetml/2006/main" count="109" uniqueCount="67">
  <si>
    <t>车展类</t>
    <phoneticPr fontId="1" type="noConversion"/>
  </si>
  <si>
    <t>定量类</t>
    <phoneticPr fontId="1" type="noConversion"/>
  </si>
  <si>
    <t>定性类</t>
    <phoneticPr fontId="1" type="noConversion"/>
  </si>
  <si>
    <t>部门</t>
    <phoneticPr fontId="5" type="noConversion"/>
  </si>
  <si>
    <t>考核指标</t>
    <phoneticPr fontId="5" type="noConversion"/>
  </si>
  <si>
    <t>考核点</t>
    <phoneticPr fontId="5" type="noConversion"/>
  </si>
  <si>
    <t>运作部</t>
    <phoneticPr fontId="5" type="noConversion"/>
  </si>
  <si>
    <t>项目质量</t>
    <phoneticPr fontId="5" type="noConversion"/>
  </si>
  <si>
    <t>准备环节</t>
    <phoneticPr fontId="5" type="noConversion"/>
  </si>
  <si>
    <t>及时性与准确性</t>
    <phoneticPr fontId="5" type="noConversion"/>
  </si>
  <si>
    <t>硬件设备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</si>
  <si>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</si>
  <si>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</si>
  <si>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</si>
  <si>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</si>
  <si>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QC</t>
    <phoneticPr fontId="5" type="noConversion"/>
  </si>
  <si>
    <t>资料提交及时性</t>
    <phoneticPr fontId="5" type="noConversion"/>
  </si>
  <si>
    <t>资料提交完整性</t>
    <phoneticPr fontId="5" type="noConversion"/>
  </si>
  <si>
    <t>到车率（到车照片提交，分配额车型达到比例）</t>
    <phoneticPr fontId="6" type="noConversion"/>
  </si>
  <si>
    <t>资料提交完整率</t>
    <phoneticPr fontId="6" type="noConversion"/>
  </si>
  <si>
    <t>项目质量</t>
    <phoneticPr fontId="5" type="noConversion"/>
  </si>
  <si>
    <t>项目人员（针对项目督导）</t>
    <phoneticPr fontId="5" type="noConversion"/>
  </si>
  <si>
    <t>研究部</t>
    <phoneticPr fontId="5" type="noConversion"/>
  </si>
  <si>
    <t>运作部</t>
    <phoneticPr fontId="5" type="noConversion"/>
  </si>
  <si>
    <t>准备环节</t>
    <phoneticPr fontId="5" type="noConversion"/>
  </si>
  <si>
    <t>及时性与准确性</t>
    <phoneticPr fontId="5" type="noConversion"/>
  </si>
  <si>
    <t>结果反馈</t>
    <phoneticPr fontId="5" type="noConversion"/>
  </si>
  <si>
    <t>人员</t>
    <phoneticPr fontId="5" type="noConversion"/>
  </si>
  <si>
    <t>配合度</t>
    <phoneticPr fontId="5" type="noConversion"/>
  </si>
  <si>
    <t>控制能力</t>
    <phoneticPr fontId="5" type="noConversion"/>
  </si>
  <si>
    <t>QC</t>
    <phoneticPr fontId="5" type="noConversion"/>
  </si>
  <si>
    <t>资料提交及时性</t>
  </si>
  <si>
    <t>资料提交完整性</t>
  </si>
  <si>
    <t>电话复核成功率</t>
  </si>
  <si>
    <t>废卷率（已完全补做情况下）</t>
  </si>
  <si>
    <t>运作</t>
    <phoneticPr fontId="6" type="noConversion"/>
  </si>
  <si>
    <t>硬件设备</t>
    <phoneticPr fontId="5" type="noConversion"/>
  </si>
  <si>
    <t>QC</t>
    <phoneticPr fontId="6" type="noConversion"/>
  </si>
  <si>
    <t>资料提交及时性</t>
    <phoneticPr fontId="6" type="noConversion"/>
  </si>
  <si>
    <t>资料提交完整性</t>
    <phoneticPr fontId="6" type="noConversion"/>
  </si>
  <si>
    <t>到车率（到车照片提交）</t>
    <phoneticPr fontId="6" type="noConversion"/>
  </si>
  <si>
    <t>准备环节（管控督导）</t>
    <phoneticPr fontId="5" type="noConversion"/>
  </si>
  <si>
    <t>资料提交及时性（资料/平台督导）</t>
    <phoneticPr fontId="5" type="noConversion"/>
  </si>
  <si>
    <t>咨询/回访评分（咨询/回访督导）</t>
    <phoneticPr fontId="5" type="noConversion"/>
  </si>
  <si>
    <t>保密性（管控督导）</t>
    <phoneticPr fontId="5" type="noConversion"/>
  </si>
  <si>
    <t>结果反馈（管控督导）</t>
    <phoneticPr fontId="5" type="noConversion"/>
  </si>
  <si>
    <t>QC</t>
    <phoneticPr fontId="6" type="noConversion"/>
  </si>
  <si>
    <t>总评分</t>
    <phoneticPr fontId="5" type="noConversion"/>
  </si>
  <si>
    <t>暗访类</t>
    <phoneticPr fontId="1" type="noConversion"/>
  </si>
  <si>
    <t>供应商名称A</t>
    <phoneticPr fontId="5" type="noConversion"/>
  </si>
  <si>
    <t>供应商名称B</t>
    <phoneticPr fontId="5" type="noConversion"/>
  </si>
  <si>
    <t>研究部</t>
    <phoneticPr fontId="6" type="noConversion"/>
  </si>
  <si>
    <t>汇总</t>
    <phoneticPr fontId="1" type="noConversion"/>
  </si>
  <si>
    <t>项目名称</t>
    <phoneticPr fontId="1" type="noConversion"/>
  </si>
  <si>
    <t>项目简称</t>
    <phoneticPr fontId="1" type="noConversion"/>
  </si>
  <si>
    <t>供应商名称</t>
    <phoneticPr fontId="1" type="noConversion"/>
  </si>
  <si>
    <t>供应商评价</t>
    <phoneticPr fontId="1" type="noConversion"/>
  </si>
  <si>
    <t>运作部</t>
    <phoneticPr fontId="1" type="noConversion"/>
  </si>
  <si>
    <t>QC</t>
    <phoneticPr fontId="1" type="noConversion"/>
  </si>
  <si>
    <t>研究部</t>
    <phoneticPr fontId="1" type="noConversion"/>
  </si>
  <si>
    <t>备注</t>
    <phoneticPr fontId="1" type="noConversion"/>
  </si>
  <si>
    <t>评价表类型</t>
    <phoneticPr fontId="1" type="noConversion"/>
  </si>
  <si>
    <t>渠道PM</t>
    <phoneticPr fontId="6" type="noConversion"/>
  </si>
  <si>
    <t>查询字段：</t>
    <phoneticPr fontId="1" type="noConversion"/>
  </si>
  <si>
    <t>有导出筛选后表格功能</t>
    <phoneticPr fontId="1" type="noConversion"/>
  </si>
  <si>
    <t>执行省份</t>
    <phoneticPr fontId="1" type="noConversion"/>
  </si>
  <si>
    <t>执行城市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</si>
</sst>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0" borderId="20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8" fillId="0" borderId="34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48" xfId="0" applyNumberFormat="1" applyFont="1" applyFill="1" applyBorder="1" applyAlignment="1">
      <alignment horizontal="center" vertical="center" wrapText="1"/>
    </xf>
    <xf numFmtId="0" fontId="8" fillId="0" borderId="49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50" xfId="0" applyNumberFormat="1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 wrapText="1"/>
    </xf>
    <xf numFmtId="176" fontId="4" fillId="2" borderId="34" xfId="0" applyNumberFormat="1" applyFont="1" applyFill="1" applyBorder="1" applyAlignment="1">
      <alignment horizontal="center" vertical="center" wrapText="1"/>
    </xf>
    <xf numFmtId="176" fontId="4" fillId="2" borderId="45" xfId="0" applyNumberFormat="1" applyFont="1" applyFill="1" applyBorder="1" applyAlignment="1">
      <alignment horizontal="center" vertical="center" wrapText="1"/>
    </xf>
    <xf numFmtId="176" fontId="4" fillId="2" borderId="35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39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76" fontId="4" fillId="2" borderId="21" xfId="0" applyNumberFormat="1" applyFont="1" applyFill="1" applyBorder="1" applyAlignment="1">
      <alignment horizontal="center" vertical="center" wrapText="1"/>
    </xf>
    <xf numFmtId="176" fontId="4" fillId="2" borderId="33" xfId="0" applyNumberFormat="1" applyFont="1" applyFill="1" applyBorder="1" applyAlignment="1">
      <alignment horizontal="center" vertical="center" wrapText="1"/>
    </xf>
    <xf numFmtId="176" fontId="4" fillId="2" borderId="32" xfId="0" applyNumberFormat="1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3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2" fillId="0" borderId="3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52" xfId="0" applyFont="1" applyFill="1" applyBorder="1" applyAlignment="1">
      <alignment horizontal="left" vertical="center" wrapText="1"/>
    </xf>
    <xf numFmtId="0" fontId="8" fillId="0" borderId="53" xfId="0" applyFont="1" applyFill="1" applyBorder="1" applyAlignment="1">
      <alignment horizontal="left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8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6.5" x14ac:dyDescent="0.15"/>
  <cols>
    <col min="1" max="1" width="11.375" style="1" bestFit="1" customWidth="1"/>
    <col min="2" max="2" width="14.625" style="1" customWidth="1"/>
    <col min="3" max="3" width="22.75" style="1" customWidth="1"/>
    <col min="4" max="16384" width="9" style="1"/>
  </cols>
  <sheetData>
    <row r="1" spans="1:9" ht="17.25" thickBot="1" x14ac:dyDescent="0.2">
      <c r="A1" s="2" t="s">
        <v>0</v>
      </c>
    </row>
    <row r="2" spans="1:9" x14ac:dyDescent="0.15">
      <c r="A2" s="56" t="s">
        <v>3</v>
      </c>
      <c r="B2" s="58" t="s">
        <v>4</v>
      </c>
      <c r="C2" s="60" t="s">
        <v>5</v>
      </c>
      <c r="D2" s="78" t="s">
        <v>49</v>
      </c>
      <c r="E2" s="79"/>
      <c r="F2" s="80"/>
      <c r="G2" s="78" t="s">
        <v>50</v>
      </c>
      <c r="H2" s="79"/>
      <c r="I2" s="80"/>
    </row>
    <row r="3" spans="1:9" ht="17.25" thickBot="1" x14ac:dyDescent="0.2">
      <c r="A3" s="57"/>
      <c r="B3" s="59"/>
      <c r="C3" s="61"/>
      <c r="D3" s="84">
        <f>F4*60%+F10*30%+F13*10%</f>
        <v>0</v>
      </c>
      <c r="E3" s="85"/>
      <c r="F3" s="86"/>
      <c r="G3" s="84">
        <f t="shared" ref="G3" si="0">I4*60%+I10*30%+I13*10%</f>
        <v>0</v>
      </c>
      <c r="H3" s="85"/>
      <c r="I3" s="86"/>
    </row>
    <row r="4" spans="1:9" x14ac:dyDescent="0.15">
      <c r="A4" s="66" t="s">
        <v>6</v>
      </c>
      <c r="B4" s="68" t="s">
        <v>7</v>
      </c>
      <c r="C4" s="3" t="s">
        <v>8</v>
      </c>
      <c r="D4" s="4"/>
      <c r="E4" s="71">
        <f>D4*30%+D5*10%+D6*10%+D7*10%</f>
        <v>0</v>
      </c>
      <c r="F4" s="73">
        <f>SUM(E4:E9)</f>
        <v>0</v>
      </c>
      <c r="G4" s="4"/>
      <c r="H4" s="71">
        <f t="shared" ref="H4" si="1">G4*30%+G5*10%+G6*10%+G7*10%</f>
        <v>0</v>
      </c>
      <c r="I4" s="73">
        <f t="shared" ref="I4" si="2">SUM(H4:H9)</f>
        <v>0</v>
      </c>
    </row>
    <row r="5" spans="1:9" x14ac:dyDescent="0.15">
      <c r="A5" s="63"/>
      <c r="B5" s="69"/>
      <c r="C5" s="5" t="s">
        <v>9</v>
      </c>
      <c r="D5" s="6"/>
      <c r="E5" s="72"/>
      <c r="F5" s="65"/>
      <c r="G5" s="6"/>
      <c r="H5" s="72"/>
      <c r="I5" s="65"/>
    </row>
    <row r="6" spans="1:9" x14ac:dyDescent="0.15">
      <c r="A6" s="63"/>
      <c r="B6" s="69"/>
      <c r="C6" s="5" t="s">
        <v>10</v>
      </c>
      <c r="D6" s="6"/>
      <c r="E6" s="72"/>
      <c r="F6" s="65"/>
      <c r="G6" s="6"/>
      <c r="H6" s="72"/>
      <c r="I6" s="65"/>
    </row>
    <row r="7" spans="1:9" x14ac:dyDescent="0.15">
      <c r="A7" s="63"/>
      <c r="B7" s="70"/>
      <c r="C7" s="5" t="s">
        <v>11</v>
      </c>
      <c r="D7" s="7"/>
      <c r="E7" s="72"/>
      <c r="F7" s="65"/>
      <c r="G7" s="7"/>
      <c r="H7" s="72"/>
      <c r="I7" s="65"/>
    </row>
    <row r="8" spans="1:9" x14ac:dyDescent="0.15">
      <c r="A8" s="63"/>
      <c r="B8" s="75" t="s">
        <v>12</v>
      </c>
      <c r="C8" s="8" t="s">
        <v>13</v>
      </c>
      <c r="D8" s="7"/>
      <c r="E8" s="72">
        <f>D8*20%+D9*20%</f>
        <v>0</v>
      </c>
      <c r="F8" s="65"/>
      <c r="G8" s="7"/>
      <c r="H8" s="72">
        <f t="shared" ref="H8" si="3">G8*20%+G9*20%</f>
        <v>0</v>
      </c>
      <c r="I8" s="65"/>
    </row>
    <row r="9" spans="1:9" ht="17.25" thickBot="1" x14ac:dyDescent="0.2">
      <c r="A9" s="67"/>
      <c r="B9" s="76"/>
      <c r="C9" s="9" t="s">
        <v>14</v>
      </c>
      <c r="D9" s="10"/>
      <c r="E9" s="77"/>
      <c r="F9" s="74"/>
      <c r="G9" s="10"/>
      <c r="H9" s="77"/>
      <c r="I9" s="74"/>
    </row>
    <row r="10" spans="1:9" x14ac:dyDescent="0.15">
      <c r="A10" s="62" t="s">
        <v>15</v>
      </c>
      <c r="B10" s="11" t="s">
        <v>16</v>
      </c>
      <c r="C10" s="12"/>
      <c r="D10" s="13"/>
      <c r="E10" s="14">
        <f>D10*30%</f>
        <v>0</v>
      </c>
      <c r="F10" s="65">
        <f>SUM(E10:E12)</f>
        <v>0</v>
      </c>
      <c r="G10" s="13"/>
      <c r="H10" s="14">
        <f t="shared" ref="H10" si="4">G10*30%</f>
        <v>0</v>
      </c>
      <c r="I10" s="65">
        <f t="shared" ref="I10" si="5">SUM(H10:H12)</f>
        <v>0</v>
      </c>
    </row>
    <row r="11" spans="1:9" ht="33" x14ac:dyDescent="0.15">
      <c r="A11" s="63"/>
      <c r="B11" s="81" t="s">
        <v>17</v>
      </c>
      <c r="C11" s="15" t="s">
        <v>18</v>
      </c>
      <c r="D11" s="7"/>
      <c r="E11" s="72">
        <f>D11*50%+D12*20%</f>
        <v>0</v>
      </c>
      <c r="F11" s="65"/>
      <c r="G11" s="7"/>
      <c r="H11" s="72">
        <f t="shared" ref="H11" si="6">G11*50%+G12*20%</f>
        <v>0</v>
      </c>
      <c r="I11" s="65"/>
    </row>
    <row r="12" spans="1:9" ht="17.25" thickBot="1" x14ac:dyDescent="0.2">
      <c r="A12" s="64"/>
      <c r="B12" s="82"/>
      <c r="C12" s="16" t="s">
        <v>19</v>
      </c>
      <c r="D12" s="10"/>
      <c r="E12" s="83"/>
      <c r="F12" s="65"/>
      <c r="G12" s="10"/>
      <c r="H12" s="83"/>
      <c r="I12" s="65"/>
    </row>
    <row r="13" spans="1:9" x14ac:dyDescent="0.15">
      <c r="A13" s="66" t="s">
        <v>22</v>
      </c>
      <c r="B13" s="109" t="s">
        <v>20</v>
      </c>
      <c r="C13" s="110"/>
      <c r="D13" s="13"/>
      <c r="E13" s="17">
        <f>D13*50%</f>
        <v>0</v>
      </c>
      <c r="F13" s="111">
        <f>SUM(E13:E14)</f>
        <v>0</v>
      </c>
      <c r="G13" s="13"/>
      <c r="H13" s="17">
        <f t="shared" ref="H13:H14" si="7">G13*50%</f>
        <v>0</v>
      </c>
      <c r="I13" s="111">
        <f t="shared" ref="I13" si="8">SUM(H13:H14)</f>
        <v>0</v>
      </c>
    </row>
    <row r="14" spans="1:9" ht="17.25" thickBot="1" x14ac:dyDescent="0.2">
      <c r="A14" s="67"/>
      <c r="B14" s="101" t="s">
        <v>21</v>
      </c>
      <c r="C14" s="102"/>
      <c r="D14" s="18"/>
      <c r="E14" s="19">
        <f>D14*50%</f>
        <v>0</v>
      </c>
      <c r="F14" s="112"/>
      <c r="G14" s="18"/>
      <c r="H14" s="19">
        <f t="shared" si="7"/>
        <v>0</v>
      </c>
      <c r="I14" s="112"/>
    </row>
    <row r="16" spans="1:9" ht="17.25" thickBot="1" x14ac:dyDescent="0.2">
      <c r="A16" s="2" t="s">
        <v>1</v>
      </c>
    </row>
    <row r="17" spans="1:9" ht="16.5" customHeight="1" x14ac:dyDescent="0.15">
      <c r="A17" s="103" t="s">
        <v>3</v>
      </c>
      <c r="B17" s="105" t="s">
        <v>4</v>
      </c>
      <c r="C17" s="107" t="s">
        <v>5</v>
      </c>
      <c r="D17" s="78" t="s">
        <v>49</v>
      </c>
      <c r="E17" s="79"/>
      <c r="F17" s="80"/>
      <c r="G17" s="78" t="s">
        <v>50</v>
      </c>
      <c r="H17" s="79"/>
      <c r="I17" s="80"/>
    </row>
    <row r="18" spans="1:9" ht="17.25" thickBot="1" x14ac:dyDescent="0.2">
      <c r="A18" s="104"/>
      <c r="B18" s="106"/>
      <c r="C18" s="108"/>
      <c r="D18" s="98">
        <f>F19*50%+F24*40%+F28*10%</f>
        <v>0</v>
      </c>
      <c r="E18" s="99"/>
      <c r="F18" s="100"/>
      <c r="G18" s="98">
        <f t="shared" ref="G18" si="9">I19*50%+I24*40%+I28*10%</f>
        <v>0</v>
      </c>
      <c r="H18" s="99"/>
      <c r="I18" s="100"/>
    </row>
    <row r="19" spans="1:9" x14ac:dyDescent="0.15">
      <c r="A19" s="87" t="s">
        <v>23</v>
      </c>
      <c r="B19" s="90" t="s">
        <v>20</v>
      </c>
      <c r="C19" s="20" t="s">
        <v>24</v>
      </c>
      <c r="D19" s="21"/>
      <c r="E19" s="92">
        <f>D19*20%+D20*30%+D21*20%</f>
        <v>0</v>
      </c>
      <c r="F19" s="95">
        <f>SUM(E19:E23)</f>
        <v>0</v>
      </c>
      <c r="G19" s="21"/>
      <c r="H19" s="92">
        <f t="shared" ref="H19" si="10">G19*20%+G20*30%+G21*20%</f>
        <v>0</v>
      </c>
      <c r="I19" s="95">
        <f t="shared" ref="I19" si="11">SUM(H19:H23)</f>
        <v>0</v>
      </c>
    </row>
    <row r="20" spans="1:9" x14ac:dyDescent="0.15">
      <c r="A20" s="88"/>
      <c r="B20" s="91"/>
      <c r="C20" s="22" t="s">
        <v>25</v>
      </c>
      <c r="D20" s="23"/>
      <c r="E20" s="93"/>
      <c r="F20" s="96"/>
      <c r="G20" s="23"/>
      <c r="H20" s="93"/>
      <c r="I20" s="96"/>
    </row>
    <row r="21" spans="1:9" x14ac:dyDescent="0.15">
      <c r="A21" s="88"/>
      <c r="B21" s="91"/>
      <c r="C21" s="22" t="s">
        <v>26</v>
      </c>
      <c r="D21" s="24"/>
      <c r="E21" s="94"/>
      <c r="F21" s="96"/>
      <c r="G21" s="24"/>
      <c r="H21" s="94"/>
      <c r="I21" s="96"/>
    </row>
    <row r="22" spans="1:9" x14ac:dyDescent="0.15">
      <c r="A22" s="88"/>
      <c r="B22" s="91" t="s">
        <v>27</v>
      </c>
      <c r="C22" s="25" t="s">
        <v>28</v>
      </c>
      <c r="D22" s="24"/>
      <c r="E22" s="114">
        <f>D22*20%+D23*10%</f>
        <v>0</v>
      </c>
      <c r="F22" s="96"/>
      <c r="G22" s="24"/>
      <c r="H22" s="114">
        <f t="shared" ref="H22" si="12">G22*20%+G23*10%</f>
        <v>0</v>
      </c>
      <c r="I22" s="96"/>
    </row>
    <row r="23" spans="1:9" ht="17.25" thickBot="1" x14ac:dyDescent="0.2">
      <c r="A23" s="89"/>
      <c r="B23" s="113"/>
      <c r="C23" s="26" t="s">
        <v>29</v>
      </c>
      <c r="D23" s="27"/>
      <c r="E23" s="93"/>
      <c r="F23" s="97"/>
      <c r="G23" s="27"/>
      <c r="H23" s="93"/>
      <c r="I23" s="97"/>
    </row>
    <row r="24" spans="1:9" x14ac:dyDescent="0.15">
      <c r="A24" s="119" t="s">
        <v>30</v>
      </c>
      <c r="B24" s="121" t="s">
        <v>31</v>
      </c>
      <c r="C24" s="122"/>
      <c r="D24" s="21"/>
      <c r="E24" s="28">
        <f>D24*30%</f>
        <v>0</v>
      </c>
      <c r="F24" s="95">
        <f>SUM(E24:E27)</f>
        <v>0</v>
      </c>
      <c r="G24" s="21"/>
      <c r="H24" s="28">
        <f t="shared" ref="H24:H26" si="13">G24*30%</f>
        <v>0</v>
      </c>
      <c r="I24" s="95">
        <f t="shared" ref="I24" si="14">SUM(H24:H27)</f>
        <v>0</v>
      </c>
    </row>
    <row r="25" spans="1:9" x14ac:dyDescent="0.15">
      <c r="A25" s="119"/>
      <c r="B25" s="91" t="s">
        <v>32</v>
      </c>
      <c r="C25" s="115"/>
      <c r="D25" s="29"/>
      <c r="E25" s="30">
        <f>D25*30%</f>
        <v>0</v>
      </c>
      <c r="F25" s="96"/>
      <c r="G25" s="29"/>
      <c r="H25" s="30">
        <f t="shared" si="13"/>
        <v>0</v>
      </c>
      <c r="I25" s="96"/>
    </row>
    <row r="26" spans="1:9" x14ac:dyDescent="0.15">
      <c r="A26" s="119"/>
      <c r="B26" s="91" t="s">
        <v>33</v>
      </c>
      <c r="C26" s="115"/>
      <c r="D26" s="29"/>
      <c r="E26" s="30">
        <f>D26*30%</f>
        <v>0</v>
      </c>
      <c r="F26" s="96"/>
      <c r="G26" s="29"/>
      <c r="H26" s="30">
        <f t="shared" si="13"/>
        <v>0</v>
      </c>
      <c r="I26" s="96"/>
    </row>
    <row r="27" spans="1:9" ht="17.25" thickBot="1" x14ac:dyDescent="0.2">
      <c r="A27" s="120"/>
      <c r="B27" s="113" t="s">
        <v>34</v>
      </c>
      <c r="C27" s="116"/>
      <c r="D27" s="31"/>
      <c r="E27" s="32">
        <f>D27*10%</f>
        <v>0</v>
      </c>
      <c r="F27" s="97"/>
      <c r="G27" s="31"/>
      <c r="H27" s="32">
        <f t="shared" ref="H27" si="15">G27*10%</f>
        <v>0</v>
      </c>
      <c r="I27" s="97"/>
    </row>
    <row r="28" spans="1:9" ht="17.25" thickBot="1" x14ac:dyDescent="0.2">
      <c r="A28" s="33" t="s">
        <v>22</v>
      </c>
      <c r="B28" s="117" t="s">
        <v>20</v>
      </c>
      <c r="C28" s="118"/>
      <c r="D28" s="34"/>
      <c r="E28" s="35">
        <f>D28*100%</f>
        <v>0</v>
      </c>
      <c r="F28" s="36">
        <f>E28</f>
        <v>0</v>
      </c>
      <c r="G28" s="34"/>
      <c r="H28" s="35">
        <f t="shared" ref="H28" si="16">G28*100%</f>
        <v>0</v>
      </c>
      <c r="I28" s="36">
        <f t="shared" ref="I28" si="17">H28</f>
        <v>0</v>
      </c>
    </row>
    <row r="30" spans="1:9" ht="17.25" thickBot="1" x14ac:dyDescent="0.2">
      <c r="A30" s="2" t="s">
        <v>2</v>
      </c>
    </row>
    <row r="31" spans="1:9" ht="16.5" customHeight="1" x14ac:dyDescent="0.15">
      <c r="A31" s="103" t="s">
        <v>3</v>
      </c>
      <c r="B31" s="105" t="s">
        <v>4</v>
      </c>
      <c r="C31" s="105" t="s">
        <v>5</v>
      </c>
      <c r="D31" s="78" t="s">
        <v>49</v>
      </c>
      <c r="E31" s="79"/>
      <c r="F31" s="80"/>
      <c r="G31" s="78" t="s">
        <v>50</v>
      </c>
      <c r="H31" s="79"/>
      <c r="I31" s="80"/>
    </row>
    <row r="32" spans="1:9" ht="17.25" thickBot="1" x14ac:dyDescent="0.2">
      <c r="A32" s="104"/>
      <c r="B32" s="106"/>
      <c r="C32" s="106"/>
      <c r="D32" s="99">
        <f>F33*40%+F38*30%+F41*30%</f>
        <v>0</v>
      </c>
      <c r="E32" s="99"/>
      <c r="F32" s="100"/>
      <c r="G32" s="99">
        <f t="shared" ref="G32" si="18">I33*40%+I38*30%+I41*30%</f>
        <v>0</v>
      </c>
      <c r="H32" s="99"/>
      <c r="I32" s="100"/>
    </row>
    <row r="33" spans="1:9" x14ac:dyDescent="0.15">
      <c r="A33" s="123" t="s">
        <v>35</v>
      </c>
      <c r="B33" s="90" t="s">
        <v>7</v>
      </c>
      <c r="C33" s="20" t="s">
        <v>25</v>
      </c>
      <c r="D33" s="37"/>
      <c r="E33" s="92">
        <f>D33*20%+D34*20%+D35*20%</f>
        <v>0</v>
      </c>
      <c r="F33" s="95">
        <f>SUM(E33:E37)</f>
        <v>0</v>
      </c>
      <c r="G33" s="37"/>
      <c r="H33" s="92">
        <f t="shared" ref="H33" si="19">G33*20%+G34*20%+G35*20%</f>
        <v>0</v>
      </c>
      <c r="I33" s="95">
        <f t="shared" ref="I33" si="20">SUM(H33:H37)</f>
        <v>0</v>
      </c>
    </row>
    <row r="34" spans="1:9" x14ac:dyDescent="0.15">
      <c r="A34" s="124"/>
      <c r="B34" s="91"/>
      <c r="C34" s="22" t="s">
        <v>36</v>
      </c>
      <c r="D34" s="38"/>
      <c r="E34" s="93"/>
      <c r="F34" s="96"/>
      <c r="G34" s="38"/>
      <c r="H34" s="93"/>
      <c r="I34" s="96"/>
    </row>
    <row r="35" spans="1:9" x14ac:dyDescent="0.15">
      <c r="A35" s="124"/>
      <c r="B35" s="91"/>
      <c r="C35" s="22" t="s">
        <v>26</v>
      </c>
      <c r="D35" s="39"/>
      <c r="E35" s="94"/>
      <c r="F35" s="96"/>
      <c r="G35" s="39"/>
      <c r="H35" s="94"/>
      <c r="I35" s="96"/>
    </row>
    <row r="36" spans="1:9" x14ac:dyDescent="0.15">
      <c r="A36" s="124"/>
      <c r="B36" s="91" t="s">
        <v>27</v>
      </c>
      <c r="C36" s="25" t="s">
        <v>28</v>
      </c>
      <c r="D36" s="39"/>
      <c r="E36" s="114">
        <f>D36*20%+D37*20%</f>
        <v>0</v>
      </c>
      <c r="F36" s="96"/>
      <c r="G36" s="39"/>
      <c r="H36" s="114">
        <f t="shared" ref="H36" si="21">G36*20%+G37*20%</f>
        <v>0</v>
      </c>
      <c r="I36" s="96"/>
    </row>
    <row r="37" spans="1:9" ht="17.25" thickBot="1" x14ac:dyDescent="0.2">
      <c r="A37" s="125"/>
      <c r="B37" s="113"/>
      <c r="C37" s="26" t="s">
        <v>29</v>
      </c>
      <c r="D37" s="40"/>
      <c r="E37" s="126"/>
      <c r="F37" s="97"/>
      <c r="G37" s="40"/>
      <c r="H37" s="126"/>
      <c r="I37" s="97"/>
    </row>
    <row r="38" spans="1:9" x14ac:dyDescent="0.15">
      <c r="A38" s="123" t="s">
        <v>37</v>
      </c>
      <c r="B38" s="90" t="s">
        <v>38</v>
      </c>
      <c r="C38" s="129"/>
      <c r="D38" s="37"/>
      <c r="E38" s="28">
        <f>D38*20%</f>
        <v>0</v>
      </c>
      <c r="F38" s="95">
        <f>SUM(E38:E40)</f>
        <v>0</v>
      </c>
      <c r="G38" s="37"/>
      <c r="H38" s="28">
        <f t="shared" ref="H38" si="22">G38*20%</f>
        <v>0</v>
      </c>
      <c r="I38" s="95">
        <f t="shared" ref="I38" si="23">SUM(H38:H40)</f>
        <v>0</v>
      </c>
    </row>
    <row r="39" spans="1:9" x14ac:dyDescent="0.15">
      <c r="A39" s="124"/>
      <c r="B39" s="91" t="s">
        <v>39</v>
      </c>
      <c r="C39" s="22" t="s">
        <v>40</v>
      </c>
      <c r="D39" s="38"/>
      <c r="E39" s="114">
        <f>D39*60%+D40*20%</f>
        <v>0</v>
      </c>
      <c r="F39" s="96"/>
      <c r="G39" s="38"/>
      <c r="H39" s="114">
        <f t="shared" ref="H39" si="24">G39*60%+G40*20%</f>
        <v>0</v>
      </c>
      <c r="I39" s="96"/>
    </row>
    <row r="40" spans="1:9" ht="17.25" thickBot="1" x14ac:dyDescent="0.2">
      <c r="A40" s="125"/>
      <c r="B40" s="113"/>
      <c r="C40" s="41" t="s">
        <v>19</v>
      </c>
      <c r="D40" s="42"/>
      <c r="E40" s="126"/>
      <c r="F40" s="97"/>
      <c r="G40" s="42"/>
      <c r="H40" s="126"/>
      <c r="I40" s="97"/>
    </row>
    <row r="41" spans="1:9" x14ac:dyDescent="0.15">
      <c r="A41" s="124" t="s">
        <v>51</v>
      </c>
      <c r="B41" s="127" t="s">
        <v>20</v>
      </c>
      <c r="C41" s="128"/>
      <c r="D41" s="43"/>
      <c r="E41" s="44">
        <f>D41*50%</f>
        <v>0</v>
      </c>
      <c r="F41" s="95">
        <f>SUM(E41:E42)</f>
        <v>0</v>
      </c>
      <c r="G41" s="43"/>
      <c r="H41" s="44">
        <f t="shared" ref="H41:H42" si="25">G41*50%</f>
        <v>0</v>
      </c>
      <c r="I41" s="95">
        <f t="shared" ref="I41" si="26">SUM(H41:H42)</f>
        <v>0</v>
      </c>
    </row>
    <row r="42" spans="1:9" ht="17.25" thickBot="1" x14ac:dyDescent="0.2">
      <c r="A42" s="125"/>
      <c r="B42" s="113" t="s">
        <v>21</v>
      </c>
      <c r="C42" s="116"/>
      <c r="D42" s="40"/>
      <c r="E42" s="32">
        <f>D42*50%</f>
        <v>0</v>
      </c>
      <c r="F42" s="97"/>
      <c r="G42" s="40"/>
      <c r="H42" s="32">
        <f t="shared" si="25"/>
        <v>0</v>
      </c>
      <c r="I42" s="97"/>
    </row>
    <row r="44" spans="1:9" ht="17.25" thickBot="1" x14ac:dyDescent="0.2">
      <c r="A44" s="2" t="s">
        <v>48</v>
      </c>
    </row>
    <row r="45" spans="1:9" ht="16.5" customHeight="1" x14ac:dyDescent="0.15">
      <c r="A45" s="103" t="s">
        <v>3</v>
      </c>
      <c r="B45" s="105" t="s">
        <v>4</v>
      </c>
      <c r="C45" s="107" t="s">
        <v>5</v>
      </c>
      <c r="D45" s="78" t="s">
        <v>49</v>
      </c>
      <c r="E45" s="79"/>
      <c r="F45" s="80"/>
      <c r="G45" s="78" t="s">
        <v>50</v>
      </c>
      <c r="H45" s="79"/>
      <c r="I45" s="80"/>
    </row>
    <row r="46" spans="1:9" ht="17.25" thickBot="1" x14ac:dyDescent="0.2">
      <c r="A46" s="104"/>
      <c r="B46" s="106"/>
      <c r="C46" s="108"/>
      <c r="D46" s="98">
        <f>F47*80%+F54*10%+F56*10%</f>
        <v>0</v>
      </c>
      <c r="E46" s="99"/>
      <c r="F46" s="100"/>
      <c r="G46" s="98">
        <f t="shared" ref="G46" si="27">I47*80%+I54*10%+I56*10%</f>
        <v>0</v>
      </c>
      <c r="H46" s="99"/>
      <c r="I46" s="100"/>
    </row>
    <row r="47" spans="1:9" x14ac:dyDescent="0.15">
      <c r="A47" s="138" t="s">
        <v>62</v>
      </c>
      <c r="B47" s="141" t="s">
        <v>7</v>
      </c>
      <c r="C47" s="45" t="s">
        <v>41</v>
      </c>
      <c r="D47" s="37"/>
      <c r="E47" s="92">
        <f>D47*10%+D48*10%+D49*10%+D50*10%+D51*20%</f>
        <v>0</v>
      </c>
      <c r="F47" s="95">
        <f>SUM(E47:E53)</f>
        <v>0</v>
      </c>
      <c r="G47" s="37"/>
      <c r="H47" s="92">
        <f t="shared" ref="H47" si="28">G47*10%+G48*10%+G49*10%+G50*10%+G51*20%</f>
        <v>0</v>
      </c>
      <c r="I47" s="95">
        <f t="shared" ref="I47" si="29">SUM(H47:H53)</f>
        <v>0</v>
      </c>
    </row>
    <row r="48" spans="1:9" ht="33" x14ac:dyDescent="0.15">
      <c r="A48" s="139"/>
      <c r="B48" s="136"/>
      <c r="C48" s="25" t="s">
        <v>42</v>
      </c>
      <c r="D48" s="39"/>
      <c r="E48" s="93"/>
      <c r="F48" s="96"/>
      <c r="G48" s="39"/>
      <c r="H48" s="93"/>
      <c r="I48" s="96"/>
    </row>
    <row r="49" spans="1:9" ht="33" x14ac:dyDescent="0.15">
      <c r="A49" s="139"/>
      <c r="B49" s="136"/>
      <c r="C49" s="25" t="s">
        <v>43</v>
      </c>
      <c r="D49" s="39"/>
      <c r="E49" s="93"/>
      <c r="F49" s="96"/>
      <c r="G49" s="39"/>
      <c r="H49" s="93"/>
      <c r="I49" s="96"/>
    </row>
    <row r="50" spans="1:9" x14ac:dyDescent="0.15">
      <c r="A50" s="139"/>
      <c r="B50" s="142"/>
      <c r="C50" s="25" t="s">
        <v>44</v>
      </c>
      <c r="D50" s="39"/>
      <c r="E50" s="93"/>
      <c r="F50" s="96"/>
      <c r="G50" s="39"/>
      <c r="H50" s="93"/>
      <c r="I50" s="96"/>
    </row>
    <row r="51" spans="1:9" x14ac:dyDescent="0.15">
      <c r="A51" s="139"/>
      <c r="B51" s="142"/>
      <c r="C51" s="25" t="s">
        <v>45</v>
      </c>
      <c r="D51" s="39"/>
      <c r="E51" s="94"/>
      <c r="F51" s="96"/>
      <c r="G51" s="39"/>
      <c r="H51" s="94"/>
      <c r="I51" s="96"/>
    </row>
    <row r="52" spans="1:9" x14ac:dyDescent="0.15">
      <c r="A52" s="139"/>
      <c r="B52" s="136" t="s">
        <v>27</v>
      </c>
      <c r="C52" s="25" t="s">
        <v>28</v>
      </c>
      <c r="D52" s="39"/>
      <c r="E52" s="114">
        <f>D52*20%+D53*20%</f>
        <v>0</v>
      </c>
      <c r="F52" s="96"/>
      <c r="G52" s="39"/>
      <c r="H52" s="114">
        <f t="shared" ref="H52" si="30">G52*20%+G53*20%</f>
        <v>0</v>
      </c>
      <c r="I52" s="96"/>
    </row>
    <row r="53" spans="1:9" ht="17.25" thickBot="1" x14ac:dyDescent="0.2">
      <c r="A53" s="140"/>
      <c r="B53" s="137"/>
      <c r="C53" s="26" t="s">
        <v>29</v>
      </c>
      <c r="D53" s="42"/>
      <c r="E53" s="126"/>
      <c r="F53" s="97"/>
      <c r="G53" s="42"/>
      <c r="H53" s="126"/>
      <c r="I53" s="97"/>
    </row>
    <row r="54" spans="1:9" x14ac:dyDescent="0.15">
      <c r="A54" s="132" t="s">
        <v>51</v>
      </c>
      <c r="B54" s="134" t="s">
        <v>7</v>
      </c>
      <c r="C54" s="135"/>
      <c r="D54" s="46"/>
      <c r="E54" s="44">
        <f>D54*50%</f>
        <v>0</v>
      </c>
      <c r="F54" s="96">
        <f>SUM(E54:E55)</f>
        <v>0</v>
      </c>
      <c r="G54" s="46"/>
      <c r="H54" s="44">
        <f t="shared" ref="H54:H55" si="31">G54*50%</f>
        <v>0</v>
      </c>
      <c r="I54" s="96">
        <f t="shared" ref="I54" si="32">SUM(H54:H55)</f>
        <v>0</v>
      </c>
    </row>
    <row r="55" spans="1:9" ht="17.25" thickBot="1" x14ac:dyDescent="0.2">
      <c r="A55" s="133"/>
      <c r="B55" s="143" t="s">
        <v>21</v>
      </c>
      <c r="C55" s="144"/>
      <c r="D55" s="42"/>
      <c r="E55" s="32">
        <f>D55*50%</f>
        <v>0</v>
      </c>
      <c r="F55" s="97"/>
      <c r="G55" s="42"/>
      <c r="H55" s="32">
        <f t="shared" si="31"/>
        <v>0</v>
      </c>
      <c r="I55" s="97"/>
    </row>
    <row r="56" spans="1:9" ht="17.25" thickBot="1" x14ac:dyDescent="0.2">
      <c r="A56" s="47" t="s">
        <v>46</v>
      </c>
      <c r="B56" s="130" t="s">
        <v>47</v>
      </c>
      <c r="C56" s="131"/>
      <c r="D56" s="48"/>
      <c r="E56" s="49">
        <f>D56*100%</f>
        <v>0</v>
      </c>
      <c r="F56" s="50">
        <f>E56</f>
        <v>0</v>
      </c>
      <c r="G56" s="48"/>
      <c r="H56" s="49">
        <f t="shared" ref="H56" si="33">G56*100%</f>
        <v>0</v>
      </c>
      <c r="I56" s="50">
        <f t="shared" ref="I56" si="34">H56</f>
        <v>0</v>
      </c>
    </row>
  </sheetData>
  <mergeCells count="101">
    <mergeCell ref="D31:F31"/>
    <mergeCell ref="G31:I31"/>
    <mergeCell ref="B55:C55"/>
    <mergeCell ref="D46:F46"/>
    <mergeCell ref="G46:I46"/>
    <mergeCell ref="B42:C42"/>
    <mergeCell ref="D32:F32"/>
    <mergeCell ref="G32:I32"/>
    <mergeCell ref="F24:F27"/>
    <mergeCell ref="I24:I27"/>
    <mergeCell ref="B56:C56"/>
    <mergeCell ref="A54:A55"/>
    <mergeCell ref="B54:C54"/>
    <mergeCell ref="F54:F55"/>
    <mergeCell ref="I54:I55"/>
    <mergeCell ref="B52:B53"/>
    <mergeCell ref="E52:E53"/>
    <mergeCell ref="H52:H53"/>
    <mergeCell ref="I47:I53"/>
    <mergeCell ref="A47:A53"/>
    <mergeCell ref="B47:B51"/>
    <mergeCell ref="E47:E51"/>
    <mergeCell ref="F47:F53"/>
    <mergeCell ref="H47:H51"/>
    <mergeCell ref="A45:A46"/>
    <mergeCell ref="B45:B46"/>
    <mergeCell ref="C45:C46"/>
    <mergeCell ref="A41:A42"/>
    <mergeCell ref="B41:C41"/>
    <mergeCell ref="F41:F42"/>
    <mergeCell ref="I41:I42"/>
    <mergeCell ref="B39:B40"/>
    <mergeCell ref="E39:E40"/>
    <mergeCell ref="H39:H40"/>
    <mergeCell ref="A38:A40"/>
    <mergeCell ref="B38:C38"/>
    <mergeCell ref="F38:F40"/>
    <mergeCell ref="I38:I40"/>
    <mergeCell ref="D45:F45"/>
    <mergeCell ref="G45:I45"/>
    <mergeCell ref="A33:A37"/>
    <mergeCell ref="B33:B35"/>
    <mergeCell ref="E33:E35"/>
    <mergeCell ref="F33:F37"/>
    <mergeCell ref="H33:H35"/>
    <mergeCell ref="I33:I37"/>
    <mergeCell ref="B36:B37"/>
    <mergeCell ref="E36:E37"/>
    <mergeCell ref="H36:H37"/>
    <mergeCell ref="A31:A32"/>
    <mergeCell ref="B31:B32"/>
    <mergeCell ref="C31:C32"/>
    <mergeCell ref="B25:C25"/>
    <mergeCell ref="B26:C26"/>
    <mergeCell ref="B27:C27"/>
    <mergeCell ref="B28:C28"/>
    <mergeCell ref="A24:A27"/>
    <mergeCell ref="B24:C24"/>
    <mergeCell ref="A19:A23"/>
    <mergeCell ref="B19:B21"/>
    <mergeCell ref="E19:E21"/>
    <mergeCell ref="F19:F23"/>
    <mergeCell ref="H19:H21"/>
    <mergeCell ref="I19:I23"/>
    <mergeCell ref="D18:F18"/>
    <mergeCell ref="G18:I18"/>
    <mergeCell ref="B14:C14"/>
    <mergeCell ref="A17:A18"/>
    <mergeCell ref="B17:B18"/>
    <mergeCell ref="C17:C18"/>
    <mergeCell ref="A13:A14"/>
    <mergeCell ref="B13:C13"/>
    <mergeCell ref="F13:F14"/>
    <mergeCell ref="I13:I14"/>
    <mergeCell ref="D17:F17"/>
    <mergeCell ref="G17:I17"/>
    <mergeCell ref="B22:B23"/>
    <mergeCell ref="E22:E23"/>
    <mergeCell ref="H22:H23"/>
    <mergeCell ref="A2:A3"/>
    <mergeCell ref="B2:B3"/>
    <mergeCell ref="C2:C3"/>
    <mergeCell ref="A10:A12"/>
    <mergeCell ref="F10:F12"/>
    <mergeCell ref="I10:I12"/>
    <mergeCell ref="A4:A9"/>
    <mergeCell ref="B4:B7"/>
    <mergeCell ref="E4:E7"/>
    <mergeCell ref="F4:F9"/>
    <mergeCell ref="H4:H7"/>
    <mergeCell ref="I4:I9"/>
    <mergeCell ref="B8:B9"/>
    <mergeCell ref="E8:E9"/>
    <mergeCell ref="H8:H9"/>
    <mergeCell ref="D2:F2"/>
    <mergeCell ref="G2:I2"/>
    <mergeCell ref="B11:B12"/>
    <mergeCell ref="E11:E12"/>
    <mergeCell ref="H11:H12"/>
    <mergeCell ref="D3:F3"/>
    <mergeCell ref="G3:I3"/>
  </mergeCells>
  <phoneticPr fontId="1" type="noConversion"/>
  <conditionalFormatting sqref="D4:D14">
    <cfRule type="cellIs" dxfId="7" priority="9" operator="lessThan">
      <formula>7</formula>
    </cfRule>
  </conditionalFormatting>
  <conditionalFormatting sqref="G4:G14">
    <cfRule type="cellIs" dxfId="6" priority="8" operator="lessThan">
      <formula>7</formula>
    </cfRule>
  </conditionalFormatting>
  <conditionalFormatting sqref="D19:D28">
    <cfRule type="cellIs" dxfId="5" priority="7" operator="lessThan">
      <formula>7</formula>
    </cfRule>
  </conditionalFormatting>
  <conditionalFormatting sqref="G19:G28">
    <cfRule type="cellIs" dxfId="4" priority="6" operator="lessThan">
      <formula>7</formula>
    </cfRule>
  </conditionalFormatting>
  <conditionalFormatting sqref="D33:D42">
    <cfRule type="cellIs" dxfId="3" priority="5" operator="lessThan">
      <formula>7</formula>
    </cfRule>
  </conditionalFormatting>
  <conditionalFormatting sqref="G33:G42">
    <cfRule type="cellIs" dxfId="2" priority="4" operator="lessThan">
      <formula>7</formula>
    </cfRule>
  </conditionalFormatting>
  <conditionalFormatting sqref="D47:D56">
    <cfRule type="cellIs" dxfId="1" priority="3" operator="lessThan">
      <formula>7</formula>
    </cfRule>
  </conditionalFormatting>
  <conditionalFormatting sqref="G47:G56">
    <cfRule type="cellIs" dxfId="0" priority="2" operator="less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6.5" x14ac:dyDescent="0.15"/>
  <cols>
    <col min="1" max="2" width="9.625" style="54" bestFit="1" customWidth="1"/>
    <col min="3" max="3" width="8" style="54" bestFit="1" customWidth="1"/>
    <col min="4" max="4" width="9.625" style="54" bestFit="1" customWidth="1"/>
    <col min="5" max="6" width="9.625" style="54" customWidth="1"/>
    <col min="7" max="7" width="9.625" style="54" bestFit="1" customWidth="1"/>
    <col min="8" max="8" width="4" style="54" bestFit="1" customWidth="1"/>
    <col min="9" max="9" width="6.375" style="54" bestFit="1" customWidth="1"/>
    <col min="10" max="10" width="9.625" style="54" bestFit="1" customWidth="1"/>
    <col min="11" max="11" width="4.75" style="54" bestFit="1" customWidth="1"/>
    <col min="12" max="16384" width="9" style="54"/>
  </cols>
  <sheetData>
    <row r="1" spans="1:11" s="51" customFormat="1" x14ac:dyDescent="0.15">
      <c r="A1" s="51" t="s">
        <v>52</v>
      </c>
    </row>
    <row r="2" spans="1:11" s="51" customFormat="1" x14ac:dyDescent="0.15">
      <c r="A2" s="52" t="s">
        <v>61</v>
      </c>
      <c r="B2" s="52" t="s">
        <v>53</v>
      </c>
      <c r="C2" s="52" t="s">
        <v>54</v>
      </c>
      <c r="D2" s="52" t="s">
        <v>55</v>
      </c>
      <c r="E2" s="145" t="s">
        <v>65</v>
      </c>
      <c r="F2" s="145" t="s">
        <v>66</v>
      </c>
      <c r="G2" s="52" t="s">
        <v>57</v>
      </c>
      <c r="H2" s="52" t="s">
        <v>58</v>
      </c>
      <c r="I2" s="52" t="s">
        <v>59</v>
      </c>
      <c r="J2" s="52" t="s">
        <v>56</v>
      </c>
      <c r="K2" s="52" t="s">
        <v>60</v>
      </c>
    </row>
    <row r="3" spans="1:11" x14ac:dyDescent="0.15">
      <c r="A3" s="53" t="s">
        <v>48</v>
      </c>
      <c r="B3" s="53"/>
      <c r="C3" s="53"/>
      <c r="D3" s="53"/>
      <c r="E3" s="53"/>
      <c r="F3" s="53"/>
      <c r="G3" s="53"/>
      <c r="H3" s="53"/>
      <c r="I3" s="53"/>
      <c r="J3" s="53">
        <f>G3*80%+H3*10%+I3*10%</f>
        <v>0</v>
      </c>
      <c r="K3" s="53"/>
    </row>
    <row r="4" spans="1:11" x14ac:dyDescent="0.15">
      <c r="A4" s="53" t="s">
        <v>0</v>
      </c>
      <c r="B4" s="53"/>
      <c r="C4" s="53"/>
      <c r="D4" s="53"/>
      <c r="E4" s="53"/>
      <c r="F4" s="53"/>
      <c r="G4" s="53"/>
      <c r="H4" s="53"/>
      <c r="I4" s="53"/>
      <c r="J4" s="53">
        <f>G4*60%+H4*30%+I4*10%</f>
        <v>0</v>
      </c>
      <c r="K4" s="53"/>
    </row>
    <row r="5" spans="1:11" x14ac:dyDescent="0.15">
      <c r="A5" s="53" t="s">
        <v>1</v>
      </c>
      <c r="B5" s="53"/>
      <c r="C5" s="53"/>
      <c r="D5" s="53"/>
      <c r="E5" s="53"/>
      <c r="F5" s="53"/>
      <c r="G5" s="53"/>
      <c r="H5" s="53"/>
      <c r="I5" s="53"/>
      <c r="J5" s="53">
        <f>G5*50%+H5*40%+I5*10%</f>
        <v>0</v>
      </c>
      <c r="K5" s="53"/>
    </row>
    <row r="6" spans="1:11" x14ac:dyDescent="0.15">
      <c r="A6" s="53" t="s">
        <v>2</v>
      </c>
      <c r="B6" s="53"/>
      <c r="C6" s="53"/>
      <c r="D6" s="53"/>
      <c r="E6" s="53"/>
      <c r="F6" s="53"/>
      <c r="G6" s="53"/>
      <c r="H6" s="53"/>
      <c r="I6" s="53"/>
      <c r="J6" s="53">
        <f>G6*40%+H6*30%+I6*30%</f>
        <v>0</v>
      </c>
      <c r="K6" s="53"/>
    </row>
    <row r="8" spans="1:11" x14ac:dyDescent="0.15">
      <c r="A8" s="54" t="s">
        <v>63</v>
      </c>
      <c r="B8" s="55" t="s">
        <v>61</v>
      </c>
      <c r="C8" s="55" t="s">
        <v>53</v>
      </c>
      <c r="D8" s="55" t="s">
        <v>54</v>
      </c>
      <c r="E8" s="55"/>
      <c r="F8" s="55"/>
      <c r="G8" s="55" t="s">
        <v>55</v>
      </c>
      <c r="I8" s="54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2017-09-30T05:08:27Z</dcterms:modified>
</cp:coreProperties>
</file>